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C:\Users\Sr. Candy\Desktop\TODAYS Criterion -2\Criterion -2\2.6.2\"/>
    </mc:Choice>
  </mc:AlternateContent>
  <xr:revisionPtr revIDLastSave="0" documentId="13_ncr:1_{BDD71D20-FCDD-4DBE-BB94-7159E936FAAE}" xr6:coauthVersionLast="47" xr6:coauthVersionMax="47" xr10:uidLastSave="{00000000-0000-0000-0000-000000000000}"/>
  <bookViews>
    <workbookView xWindow="-120" yWindow="-120" windowWidth="19440" windowHeight="10320" tabRatio="397" activeTab="1" xr2:uid="{00000000-000D-0000-FFFF-FFFF00000000}"/>
  </bookViews>
  <sheets>
    <sheet name="IT" sheetId="11" r:id="rId1"/>
    <sheet name="CSE" sheetId="1" r:id="rId2"/>
    <sheet name="EEE" sheetId="4" r:id="rId3"/>
    <sheet name="MBA" sheetId="5" r:id="rId4"/>
    <sheet name="CIVIL" sheetId="6" r:id="rId5"/>
    <sheet name="MECH" sheetId="7" r:id="rId6"/>
    <sheet name="ECE" sheetId="9" r:id="rId7"/>
  </sheets>
  <definedNames>
    <definedName name="__DdeLink__12863_712971235" localSheetId="4">CIVIL!$A$334</definedName>
    <definedName name="__DdeLink__12863_712971235" localSheetId="2">EEE!$A$292</definedName>
    <definedName name="COS1_text_modifid" localSheetId="6">ECE!$A$2:$F$436</definedName>
    <definedName name="COS1_text_modifid_1" localSheetId="6">ECE!$A$437:$E$443</definedName>
  </definedNames>
  <calcPr calcId="181029" iterateDelta="1E-4"/>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C5" i="9" l="1"/>
  <c r="AB5" i="9"/>
  <c r="AA5" i="9"/>
  <c r="Z5" i="9"/>
  <c r="Y5" i="9"/>
  <c r="X5" i="9"/>
  <c r="W5" i="9"/>
  <c r="V5" i="9"/>
  <c r="U5" i="9"/>
  <c r="T5" i="9"/>
  <c r="S5" i="9"/>
  <c r="R5" i="9"/>
  <c r="C433" i="7"/>
  <c r="AB353" i="11"/>
  <c r="AB423" i="11" s="1"/>
  <c r="E423" i="11"/>
  <c r="F423" i="11"/>
  <c r="G423" i="11"/>
  <c r="H423" i="11"/>
  <c r="I423" i="11"/>
  <c r="J423" i="11"/>
  <c r="K423" i="11"/>
  <c r="L423" i="11"/>
  <c r="M423" i="11"/>
  <c r="N423" i="11"/>
  <c r="O423" i="11"/>
  <c r="P423" i="11"/>
  <c r="R423" i="11"/>
  <c r="S423" i="11"/>
  <c r="T423" i="11"/>
  <c r="U423" i="11"/>
  <c r="V423" i="11"/>
  <c r="W423" i="11"/>
  <c r="X423" i="11"/>
  <c r="Y423" i="11"/>
  <c r="Z423" i="11"/>
  <c r="AA423" i="11"/>
  <c r="AC423" i="11"/>
  <c r="N444" i="9"/>
  <c r="M444" i="9"/>
  <c r="L444" i="9"/>
  <c r="K444" i="9"/>
  <c r="J444" i="9"/>
  <c r="I444" i="9"/>
  <c r="H444" i="9"/>
  <c r="G444" i="9"/>
  <c r="F444" i="9"/>
  <c r="E444" i="9"/>
  <c r="D444" i="9"/>
  <c r="C444" i="9"/>
  <c r="AC443" i="9"/>
  <c r="AB443" i="9"/>
  <c r="AA443" i="9"/>
  <c r="Z443" i="9"/>
  <c r="Y443" i="9"/>
  <c r="X443" i="9"/>
  <c r="W443" i="9"/>
  <c r="V443" i="9"/>
  <c r="U443" i="9"/>
  <c r="T443" i="9"/>
  <c r="S443" i="9"/>
  <c r="R443" i="9"/>
  <c r="AC442" i="9"/>
  <c r="AB442" i="9"/>
  <c r="AA442" i="9"/>
  <c r="Z442" i="9"/>
  <c r="Y442" i="9"/>
  <c r="X442" i="9"/>
  <c r="W442" i="9"/>
  <c r="V442" i="9"/>
  <c r="U442" i="9"/>
  <c r="T442" i="9"/>
  <c r="S442" i="9"/>
  <c r="R442" i="9"/>
  <c r="AC441" i="9"/>
  <c r="AB441" i="9"/>
  <c r="AA441" i="9"/>
  <c r="Z441" i="9"/>
  <c r="Y441" i="9"/>
  <c r="X441" i="9"/>
  <c r="W441" i="9"/>
  <c r="V441" i="9"/>
  <c r="U441" i="9"/>
  <c r="T441" i="9"/>
  <c r="S441" i="9"/>
  <c r="R441" i="9"/>
  <c r="AC440" i="9"/>
  <c r="AB440" i="9"/>
  <c r="AA440" i="9"/>
  <c r="Z440" i="9"/>
  <c r="Y440" i="9"/>
  <c r="X440" i="9"/>
  <c r="W440" i="9"/>
  <c r="V440" i="9"/>
  <c r="U440" i="9"/>
  <c r="T440" i="9"/>
  <c r="S440" i="9"/>
  <c r="R440" i="9"/>
  <c r="AC439" i="9"/>
  <c r="AB439" i="9"/>
  <c r="AA439" i="9"/>
  <c r="Z439" i="9"/>
  <c r="Y439" i="9"/>
  <c r="X439" i="9"/>
  <c r="W439" i="9"/>
  <c r="V439" i="9"/>
  <c r="U439" i="9"/>
  <c r="T439" i="9"/>
  <c r="S439" i="9"/>
  <c r="R439" i="9"/>
  <c r="AC438" i="9"/>
  <c r="AB438" i="9"/>
  <c r="AA438" i="9"/>
  <c r="Z438" i="9"/>
  <c r="Y438" i="9"/>
  <c r="X438" i="9"/>
  <c r="W438" i="9"/>
  <c r="V438" i="9"/>
  <c r="U438" i="9"/>
  <c r="T438" i="9"/>
  <c r="S438" i="9"/>
  <c r="R438" i="9"/>
  <c r="AC436" i="9"/>
  <c r="AB436" i="9"/>
  <c r="AA436" i="9"/>
  <c r="Z436" i="9"/>
  <c r="Y436" i="9"/>
  <c r="X436" i="9"/>
  <c r="W436" i="9"/>
  <c r="V436" i="9"/>
  <c r="U436" i="9"/>
  <c r="T436" i="9"/>
  <c r="S436" i="9"/>
  <c r="R436" i="9"/>
  <c r="AC435" i="9"/>
  <c r="AB435" i="9"/>
  <c r="AA435" i="9"/>
  <c r="Z435" i="9"/>
  <c r="Y435" i="9"/>
  <c r="X435" i="9"/>
  <c r="W435" i="9"/>
  <c r="V435" i="9"/>
  <c r="U435" i="9"/>
  <c r="T435" i="9"/>
  <c r="S435" i="9"/>
  <c r="R435" i="9"/>
  <c r="AC434" i="9"/>
  <c r="AB434" i="9"/>
  <c r="AA434" i="9"/>
  <c r="Z434" i="9"/>
  <c r="Y434" i="9"/>
  <c r="X434" i="9"/>
  <c r="W434" i="9"/>
  <c r="V434" i="9"/>
  <c r="U434" i="9"/>
  <c r="T434" i="9"/>
  <c r="S434" i="9"/>
  <c r="R434" i="9"/>
  <c r="AC433" i="9"/>
  <c r="AB433" i="9"/>
  <c r="AA433" i="9"/>
  <c r="Z433" i="9"/>
  <c r="Y433" i="9"/>
  <c r="X433" i="9"/>
  <c r="W433" i="9"/>
  <c r="V433" i="9"/>
  <c r="U433" i="9"/>
  <c r="T433" i="9"/>
  <c r="S433" i="9"/>
  <c r="R433" i="9"/>
  <c r="AC432" i="9"/>
  <c r="AB432" i="9"/>
  <c r="AA432" i="9"/>
  <c r="Z432" i="9"/>
  <c r="Y432" i="9"/>
  <c r="X432" i="9"/>
  <c r="W432" i="9"/>
  <c r="V432" i="9"/>
  <c r="U432" i="9"/>
  <c r="T432" i="9"/>
  <c r="S432" i="9"/>
  <c r="R432" i="9"/>
  <c r="AC431" i="9"/>
  <c r="AB431" i="9"/>
  <c r="AA431" i="9"/>
  <c r="Z431" i="9"/>
  <c r="Y431" i="9"/>
  <c r="X431" i="9"/>
  <c r="W431" i="9"/>
  <c r="V431" i="9"/>
  <c r="U431" i="9"/>
  <c r="T431" i="9"/>
  <c r="S431" i="9"/>
  <c r="R431" i="9"/>
  <c r="AC429" i="9"/>
  <c r="AB429" i="9"/>
  <c r="AA429" i="9"/>
  <c r="Z429" i="9"/>
  <c r="Y429" i="9"/>
  <c r="X429" i="9"/>
  <c r="W429" i="9"/>
  <c r="V429" i="9"/>
  <c r="U429" i="9"/>
  <c r="T429" i="9"/>
  <c r="S429" i="9"/>
  <c r="R429" i="9"/>
  <c r="AC428" i="9"/>
  <c r="AB428" i="9"/>
  <c r="AA428" i="9"/>
  <c r="Z428" i="9"/>
  <c r="Y428" i="9"/>
  <c r="X428" i="9"/>
  <c r="W428" i="9"/>
  <c r="V428" i="9"/>
  <c r="U428" i="9"/>
  <c r="T428" i="9"/>
  <c r="S428" i="9"/>
  <c r="R428" i="9"/>
  <c r="AC427" i="9"/>
  <c r="AB427" i="9"/>
  <c r="AA427" i="9"/>
  <c r="Z427" i="9"/>
  <c r="Y427" i="9"/>
  <c r="X427" i="9"/>
  <c r="W427" i="9"/>
  <c r="V427" i="9"/>
  <c r="U427" i="9"/>
  <c r="T427" i="9"/>
  <c r="S427" i="9"/>
  <c r="R427" i="9"/>
  <c r="AC426" i="9"/>
  <c r="AB426" i="9"/>
  <c r="AA426" i="9"/>
  <c r="Z426" i="9"/>
  <c r="Y426" i="9"/>
  <c r="X426" i="9"/>
  <c r="W426" i="9"/>
  <c r="V426" i="9"/>
  <c r="U426" i="9"/>
  <c r="T426" i="9"/>
  <c r="S426" i="9"/>
  <c r="R426" i="9"/>
  <c r="AC425" i="9"/>
  <c r="AB425" i="9"/>
  <c r="AA425" i="9"/>
  <c r="Z425" i="9"/>
  <c r="Y425" i="9"/>
  <c r="X425" i="9"/>
  <c r="W425" i="9"/>
  <c r="V425" i="9"/>
  <c r="U425" i="9"/>
  <c r="T425" i="9"/>
  <c r="S425" i="9"/>
  <c r="R425" i="9"/>
  <c r="AC424" i="9"/>
  <c r="AB424" i="9"/>
  <c r="AA424" i="9"/>
  <c r="Z424" i="9"/>
  <c r="Y424" i="9"/>
  <c r="X424" i="9"/>
  <c r="W424" i="9"/>
  <c r="V424" i="9"/>
  <c r="U424" i="9"/>
  <c r="T424" i="9"/>
  <c r="S424" i="9"/>
  <c r="R424" i="9"/>
  <c r="AC422" i="9"/>
  <c r="AB422" i="9"/>
  <c r="AA422" i="9"/>
  <c r="Z422" i="9"/>
  <c r="Y422" i="9"/>
  <c r="X422" i="9"/>
  <c r="W422" i="9"/>
  <c r="V422" i="9"/>
  <c r="U422" i="9"/>
  <c r="T422" i="9"/>
  <c r="S422" i="9"/>
  <c r="R422" i="9"/>
  <c r="AC421" i="9"/>
  <c r="AB421" i="9"/>
  <c r="AA421" i="9"/>
  <c r="Z421" i="9"/>
  <c r="Y421" i="9"/>
  <c r="X421" i="9"/>
  <c r="W421" i="9"/>
  <c r="V421" i="9"/>
  <c r="U421" i="9"/>
  <c r="T421" i="9"/>
  <c r="S421" i="9"/>
  <c r="R421" i="9"/>
  <c r="AC420" i="9"/>
  <c r="AB420" i="9"/>
  <c r="AA420" i="9"/>
  <c r="Z420" i="9"/>
  <c r="Y420" i="9"/>
  <c r="X420" i="9"/>
  <c r="W420" i="9"/>
  <c r="V420" i="9"/>
  <c r="U420" i="9"/>
  <c r="T420" i="9"/>
  <c r="S420" i="9"/>
  <c r="R420" i="9"/>
  <c r="AC419" i="9"/>
  <c r="AB419" i="9"/>
  <c r="AA419" i="9"/>
  <c r="Z419" i="9"/>
  <c r="Y419" i="9"/>
  <c r="X419" i="9"/>
  <c r="W419" i="9"/>
  <c r="V419" i="9"/>
  <c r="U419" i="9"/>
  <c r="T419" i="9"/>
  <c r="S419" i="9"/>
  <c r="R419" i="9"/>
  <c r="AC418" i="9"/>
  <c r="AB418" i="9"/>
  <c r="AA418" i="9"/>
  <c r="Z418" i="9"/>
  <c r="Y418" i="9"/>
  <c r="X418" i="9"/>
  <c r="W418" i="9"/>
  <c r="V418" i="9"/>
  <c r="U418" i="9"/>
  <c r="T418" i="9"/>
  <c r="S418" i="9"/>
  <c r="R418" i="9"/>
  <c r="AC417" i="9"/>
  <c r="AB417" i="9"/>
  <c r="AA417" i="9"/>
  <c r="Z417" i="9"/>
  <c r="Y417" i="9"/>
  <c r="X417" i="9"/>
  <c r="W417" i="9"/>
  <c r="V417" i="9"/>
  <c r="U417" i="9"/>
  <c r="T417" i="9"/>
  <c r="S417" i="9"/>
  <c r="R417" i="9"/>
  <c r="AC415" i="9"/>
  <c r="AB415" i="9"/>
  <c r="AA415" i="9"/>
  <c r="Z415" i="9"/>
  <c r="Y415" i="9"/>
  <c r="X415" i="9"/>
  <c r="W415" i="9"/>
  <c r="V415" i="9"/>
  <c r="U415" i="9"/>
  <c r="T415" i="9"/>
  <c r="S415" i="9"/>
  <c r="R415" i="9"/>
  <c r="AC414" i="9"/>
  <c r="AB414" i="9"/>
  <c r="AA414" i="9"/>
  <c r="Z414" i="9"/>
  <c r="Y414" i="9"/>
  <c r="X414" i="9"/>
  <c r="W414" i="9"/>
  <c r="V414" i="9"/>
  <c r="U414" i="9"/>
  <c r="T414" i="9"/>
  <c r="S414" i="9"/>
  <c r="R414" i="9"/>
  <c r="AC413" i="9"/>
  <c r="AB413" i="9"/>
  <c r="AA413" i="9"/>
  <c r="Z413" i="9"/>
  <c r="Y413" i="9"/>
  <c r="X413" i="9"/>
  <c r="W413" i="9"/>
  <c r="V413" i="9"/>
  <c r="U413" i="9"/>
  <c r="T413" i="9"/>
  <c r="S413" i="9"/>
  <c r="R413" i="9"/>
  <c r="AC412" i="9"/>
  <c r="AB412" i="9"/>
  <c r="AA412" i="9"/>
  <c r="Z412" i="9"/>
  <c r="Y412" i="9"/>
  <c r="X412" i="9"/>
  <c r="W412" i="9"/>
  <c r="V412" i="9"/>
  <c r="U412" i="9"/>
  <c r="T412" i="9"/>
  <c r="S412" i="9"/>
  <c r="R412" i="9"/>
  <c r="AC411" i="9"/>
  <c r="AB411" i="9"/>
  <c r="AA411" i="9"/>
  <c r="Z411" i="9"/>
  <c r="Y411" i="9"/>
  <c r="X411" i="9"/>
  <c r="W411" i="9"/>
  <c r="V411" i="9"/>
  <c r="U411" i="9"/>
  <c r="T411" i="9"/>
  <c r="S411" i="9"/>
  <c r="R411" i="9"/>
  <c r="AC410" i="9"/>
  <c r="AB410" i="9"/>
  <c r="AA410" i="9"/>
  <c r="Z410" i="9"/>
  <c r="Y410" i="9"/>
  <c r="X410" i="9"/>
  <c r="W410" i="9"/>
  <c r="V410" i="9"/>
  <c r="U410" i="9"/>
  <c r="T410" i="9"/>
  <c r="S410" i="9"/>
  <c r="R410" i="9"/>
  <c r="AC408" i="9"/>
  <c r="AB408" i="9"/>
  <c r="AA408" i="9"/>
  <c r="Z408" i="9"/>
  <c r="Y408" i="9"/>
  <c r="X408" i="9"/>
  <c r="W408" i="9"/>
  <c r="V408" i="9"/>
  <c r="U408" i="9"/>
  <c r="T408" i="9"/>
  <c r="S408" i="9"/>
  <c r="R408" i="9"/>
  <c r="AC407" i="9"/>
  <c r="AB407" i="9"/>
  <c r="AA407" i="9"/>
  <c r="Z407" i="9"/>
  <c r="Y407" i="9"/>
  <c r="X407" i="9"/>
  <c r="W407" i="9"/>
  <c r="V407" i="9"/>
  <c r="U407" i="9"/>
  <c r="T407" i="9"/>
  <c r="S407" i="9"/>
  <c r="R407" i="9"/>
  <c r="AC406" i="9"/>
  <c r="AB406" i="9"/>
  <c r="AA406" i="9"/>
  <c r="Z406" i="9"/>
  <c r="Y406" i="9"/>
  <c r="X406" i="9"/>
  <c r="W406" i="9"/>
  <c r="V406" i="9"/>
  <c r="U406" i="9"/>
  <c r="T406" i="9"/>
  <c r="S406" i="9"/>
  <c r="R406" i="9"/>
  <c r="AC405" i="9"/>
  <c r="AB405" i="9"/>
  <c r="AA405" i="9"/>
  <c r="Z405" i="9"/>
  <c r="Y405" i="9"/>
  <c r="X405" i="9"/>
  <c r="W405" i="9"/>
  <c r="V405" i="9"/>
  <c r="U405" i="9"/>
  <c r="T405" i="9"/>
  <c r="S405" i="9"/>
  <c r="R405" i="9"/>
  <c r="AC404" i="9"/>
  <c r="AB404" i="9"/>
  <c r="AA404" i="9"/>
  <c r="Z404" i="9"/>
  <c r="Y404" i="9"/>
  <c r="X404" i="9"/>
  <c r="W404" i="9"/>
  <c r="V404" i="9"/>
  <c r="U404" i="9"/>
  <c r="T404" i="9"/>
  <c r="S404" i="9"/>
  <c r="R404" i="9"/>
  <c r="AC403" i="9"/>
  <c r="AB403" i="9"/>
  <c r="AA403" i="9"/>
  <c r="Z403" i="9"/>
  <c r="Y403" i="9"/>
  <c r="X403" i="9"/>
  <c r="W403" i="9"/>
  <c r="V403" i="9"/>
  <c r="U403" i="9"/>
  <c r="T403" i="9"/>
  <c r="S403" i="9"/>
  <c r="R403" i="9"/>
  <c r="AC401" i="9"/>
  <c r="AB401" i="9"/>
  <c r="AA401" i="9"/>
  <c r="Z401" i="9"/>
  <c r="Y401" i="9"/>
  <c r="X401" i="9"/>
  <c r="W401" i="9"/>
  <c r="V401" i="9"/>
  <c r="U401" i="9"/>
  <c r="T401" i="9"/>
  <c r="S401" i="9"/>
  <c r="R401" i="9"/>
  <c r="AC400" i="9"/>
  <c r="AB400" i="9"/>
  <c r="AA400" i="9"/>
  <c r="Z400" i="9"/>
  <c r="Y400" i="9"/>
  <c r="X400" i="9"/>
  <c r="W400" i="9"/>
  <c r="V400" i="9"/>
  <c r="U400" i="9"/>
  <c r="T400" i="9"/>
  <c r="S400" i="9"/>
  <c r="R400" i="9"/>
  <c r="AC399" i="9"/>
  <c r="AB399" i="9"/>
  <c r="AA399" i="9"/>
  <c r="Z399" i="9"/>
  <c r="Y399" i="9"/>
  <c r="X399" i="9"/>
  <c r="W399" i="9"/>
  <c r="V399" i="9"/>
  <c r="U399" i="9"/>
  <c r="T399" i="9"/>
  <c r="S399" i="9"/>
  <c r="R399" i="9"/>
  <c r="AC398" i="9"/>
  <c r="AB398" i="9"/>
  <c r="AA398" i="9"/>
  <c r="Z398" i="9"/>
  <c r="Y398" i="9"/>
  <c r="X398" i="9"/>
  <c r="W398" i="9"/>
  <c r="V398" i="9"/>
  <c r="U398" i="9"/>
  <c r="T398" i="9"/>
  <c r="S398" i="9"/>
  <c r="R398" i="9"/>
  <c r="AC397" i="9"/>
  <c r="AB397" i="9"/>
  <c r="AA397" i="9"/>
  <c r="Z397" i="9"/>
  <c r="Y397" i="9"/>
  <c r="X397" i="9"/>
  <c r="W397" i="9"/>
  <c r="V397" i="9"/>
  <c r="U397" i="9"/>
  <c r="T397" i="9"/>
  <c r="S397" i="9"/>
  <c r="R397" i="9"/>
  <c r="AC396" i="9"/>
  <c r="AB396" i="9"/>
  <c r="AA396" i="9"/>
  <c r="Z396" i="9"/>
  <c r="Y396" i="9"/>
  <c r="X396" i="9"/>
  <c r="W396" i="9"/>
  <c r="V396" i="9"/>
  <c r="U396" i="9"/>
  <c r="T396" i="9"/>
  <c r="S396" i="9"/>
  <c r="R396" i="9"/>
  <c r="AC394" i="9"/>
  <c r="AB394" i="9"/>
  <c r="AA394" i="9"/>
  <c r="Z394" i="9"/>
  <c r="Y394" i="9"/>
  <c r="X394" i="9"/>
  <c r="W394" i="9"/>
  <c r="V394" i="9"/>
  <c r="U394" i="9"/>
  <c r="T394" i="9"/>
  <c r="S394" i="9"/>
  <c r="R394" i="9"/>
  <c r="AC393" i="9"/>
  <c r="AB393" i="9"/>
  <c r="AA393" i="9"/>
  <c r="Z393" i="9"/>
  <c r="Y393" i="9"/>
  <c r="X393" i="9"/>
  <c r="W393" i="9"/>
  <c r="V393" i="9"/>
  <c r="U393" i="9"/>
  <c r="T393" i="9"/>
  <c r="S393" i="9"/>
  <c r="R393" i="9"/>
  <c r="AC392" i="9"/>
  <c r="AB392" i="9"/>
  <c r="AA392" i="9"/>
  <c r="Z392" i="9"/>
  <c r="Y392" i="9"/>
  <c r="X392" i="9"/>
  <c r="W392" i="9"/>
  <c r="V392" i="9"/>
  <c r="U392" i="9"/>
  <c r="T392" i="9"/>
  <c r="S392" i="9"/>
  <c r="R392" i="9"/>
  <c r="AC391" i="9"/>
  <c r="AB391" i="9"/>
  <c r="AA391" i="9"/>
  <c r="Z391" i="9"/>
  <c r="Y391" i="9"/>
  <c r="X391" i="9"/>
  <c r="W391" i="9"/>
  <c r="V391" i="9"/>
  <c r="U391" i="9"/>
  <c r="T391" i="9"/>
  <c r="S391" i="9"/>
  <c r="R391" i="9"/>
  <c r="AC390" i="9"/>
  <c r="AB390" i="9"/>
  <c r="AA390" i="9"/>
  <c r="Z390" i="9"/>
  <c r="Y390" i="9"/>
  <c r="X390" i="9"/>
  <c r="W390" i="9"/>
  <c r="V390" i="9"/>
  <c r="U390" i="9"/>
  <c r="T390" i="9"/>
  <c r="S390" i="9"/>
  <c r="R390" i="9"/>
  <c r="AC389" i="9"/>
  <c r="AB389" i="9"/>
  <c r="AA389" i="9"/>
  <c r="Z389" i="9"/>
  <c r="Y389" i="9"/>
  <c r="X389" i="9"/>
  <c r="W389" i="9"/>
  <c r="V389" i="9"/>
  <c r="U389" i="9"/>
  <c r="T389" i="9"/>
  <c r="S389" i="9"/>
  <c r="R389" i="9"/>
  <c r="AC387" i="9"/>
  <c r="AB387" i="9"/>
  <c r="AA387" i="9"/>
  <c r="Z387" i="9"/>
  <c r="Y387" i="9"/>
  <c r="X387" i="9"/>
  <c r="W387" i="9"/>
  <c r="V387" i="9"/>
  <c r="U387" i="9"/>
  <c r="T387" i="9"/>
  <c r="S387" i="9"/>
  <c r="R387" i="9"/>
  <c r="AC386" i="9"/>
  <c r="AB386" i="9"/>
  <c r="AA386" i="9"/>
  <c r="Z386" i="9"/>
  <c r="Y386" i="9"/>
  <c r="X386" i="9"/>
  <c r="W386" i="9"/>
  <c r="V386" i="9"/>
  <c r="U386" i="9"/>
  <c r="T386" i="9"/>
  <c r="S386" i="9"/>
  <c r="R386" i="9"/>
  <c r="AC385" i="9"/>
  <c r="AB385" i="9"/>
  <c r="AA385" i="9"/>
  <c r="Z385" i="9"/>
  <c r="Y385" i="9"/>
  <c r="X385" i="9"/>
  <c r="W385" i="9"/>
  <c r="V385" i="9"/>
  <c r="U385" i="9"/>
  <c r="T385" i="9"/>
  <c r="S385" i="9"/>
  <c r="R385" i="9"/>
  <c r="AC384" i="9"/>
  <c r="AB384" i="9"/>
  <c r="AA384" i="9"/>
  <c r="Z384" i="9"/>
  <c r="Y384" i="9"/>
  <c r="X384" i="9"/>
  <c r="W384" i="9"/>
  <c r="V384" i="9"/>
  <c r="U384" i="9"/>
  <c r="T384" i="9"/>
  <c r="S384" i="9"/>
  <c r="R384" i="9"/>
  <c r="AC383" i="9"/>
  <c r="AB383" i="9"/>
  <c r="AA383" i="9"/>
  <c r="Z383" i="9"/>
  <c r="Y383" i="9"/>
  <c r="X383" i="9"/>
  <c r="W383" i="9"/>
  <c r="V383" i="9"/>
  <c r="U383" i="9"/>
  <c r="T383" i="9"/>
  <c r="S383" i="9"/>
  <c r="R383" i="9"/>
  <c r="AC382" i="9"/>
  <c r="AB382" i="9"/>
  <c r="AA382" i="9"/>
  <c r="Z382" i="9"/>
  <c r="Y382" i="9"/>
  <c r="X382" i="9"/>
  <c r="W382" i="9"/>
  <c r="V382" i="9"/>
  <c r="U382" i="9"/>
  <c r="T382" i="9"/>
  <c r="S382" i="9"/>
  <c r="R382" i="9"/>
  <c r="AC380" i="9"/>
  <c r="AB380" i="9"/>
  <c r="AA380" i="9"/>
  <c r="Z380" i="9"/>
  <c r="Y380" i="9"/>
  <c r="X380" i="9"/>
  <c r="W380" i="9"/>
  <c r="V380" i="9"/>
  <c r="U380" i="9"/>
  <c r="T380" i="9"/>
  <c r="S380" i="9"/>
  <c r="R380" i="9"/>
  <c r="AC379" i="9"/>
  <c r="AB379" i="9"/>
  <c r="AA379" i="9"/>
  <c r="Z379" i="9"/>
  <c r="Y379" i="9"/>
  <c r="X379" i="9"/>
  <c r="W379" i="9"/>
  <c r="V379" i="9"/>
  <c r="U379" i="9"/>
  <c r="T379" i="9"/>
  <c r="S379" i="9"/>
  <c r="R379" i="9"/>
  <c r="AC378" i="9"/>
  <c r="AB378" i="9"/>
  <c r="AA378" i="9"/>
  <c r="Z378" i="9"/>
  <c r="Y378" i="9"/>
  <c r="X378" i="9"/>
  <c r="W378" i="9"/>
  <c r="V378" i="9"/>
  <c r="U378" i="9"/>
  <c r="T378" i="9"/>
  <c r="S378" i="9"/>
  <c r="R378" i="9"/>
  <c r="AC377" i="9"/>
  <c r="AB377" i="9"/>
  <c r="AA377" i="9"/>
  <c r="Z377" i="9"/>
  <c r="Y377" i="9"/>
  <c r="X377" i="9"/>
  <c r="W377" i="9"/>
  <c r="V377" i="9"/>
  <c r="U377" i="9"/>
  <c r="T377" i="9"/>
  <c r="S377" i="9"/>
  <c r="R377" i="9"/>
  <c r="AC376" i="9"/>
  <c r="AB376" i="9"/>
  <c r="AA376" i="9"/>
  <c r="Z376" i="9"/>
  <c r="Y376" i="9"/>
  <c r="X376" i="9"/>
  <c r="W376" i="9"/>
  <c r="V376" i="9"/>
  <c r="U376" i="9"/>
  <c r="T376" i="9"/>
  <c r="S376" i="9"/>
  <c r="R376" i="9"/>
  <c r="AC375" i="9"/>
  <c r="AB375" i="9"/>
  <c r="AA375" i="9"/>
  <c r="Z375" i="9"/>
  <c r="Y375" i="9"/>
  <c r="X375" i="9"/>
  <c r="W375" i="9"/>
  <c r="V375" i="9"/>
  <c r="U375" i="9"/>
  <c r="T375" i="9"/>
  <c r="S375" i="9"/>
  <c r="R375" i="9"/>
  <c r="AC373" i="9"/>
  <c r="AB373" i="9"/>
  <c r="AA373" i="9"/>
  <c r="Z373" i="9"/>
  <c r="Y373" i="9"/>
  <c r="X373" i="9"/>
  <c r="W373" i="9"/>
  <c r="V373" i="9"/>
  <c r="U373" i="9"/>
  <c r="T373" i="9"/>
  <c r="S373" i="9"/>
  <c r="R373" i="9"/>
  <c r="AC372" i="9"/>
  <c r="AB372" i="9"/>
  <c r="AA372" i="9"/>
  <c r="Z372" i="9"/>
  <c r="Y372" i="9"/>
  <c r="X372" i="9"/>
  <c r="W372" i="9"/>
  <c r="V372" i="9"/>
  <c r="U372" i="9"/>
  <c r="T372" i="9"/>
  <c r="S372" i="9"/>
  <c r="R372" i="9"/>
  <c r="AC371" i="9"/>
  <c r="AB371" i="9"/>
  <c r="AA371" i="9"/>
  <c r="Z371" i="9"/>
  <c r="Y371" i="9"/>
  <c r="X371" i="9"/>
  <c r="W371" i="9"/>
  <c r="V371" i="9"/>
  <c r="U371" i="9"/>
  <c r="T371" i="9"/>
  <c r="S371" i="9"/>
  <c r="R371" i="9"/>
  <c r="AC370" i="9"/>
  <c r="AB370" i="9"/>
  <c r="AA370" i="9"/>
  <c r="Z370" i="9"/>
  <c r="Y370" i="9"/>
  <c r="X370" i="9"/>
  <c r="W370" i="9"/>
  <c r="V370" i="9"/>
  <c r="U370" i="9"/>
  <c r="T370" i="9"/>
  <c r="S370" i="9"/>
  <c r="R370" i="9"/>
  <c r="AC369" i="9"/>
  <c r="AB369" i="9"/>
  <c r="AA369" i="9"/>
  <c r="Z369" i="9"/>
  <c r="Y369" i="9"/>
  <c r="X369" i="9"/>
  <c r="W369" i="9"/>
  <c r="V369" i="9"/>
  <c r="U369" i="9"/>
  <c r="T369" i="9"/>
  <c r="S369" i="9"/>
  <c r="R369" i="9"/>
  <c r="AC368" i="9"/>
  <c r="AB368" i="9"/>
  <c r="AA368" i="9"/>
  <c r="Z368" i="9"/>
  <c r="Y368" i="9"/>
  <c r="X368" i="9"/>
  <c r="W368" i="9"/>
  <c r="V368" i="9"/>
  <c r="U368" i="9"/>
  <c r="T368" i="9"/>
  <c r="S368" i="9"/>
  <c r="R368" i="9"/>
  <c r="AC366" i="9"/>
  <c r="AB366" i="9"/>
  <c r="AA366" i="9"/>
  <c r="Z366" i="9"/>
  <c r="Y366" i="9"/>
  <c r="X366" i="9"/>
  <c r="W366" i="9"/>
  <c r="V366" i="9"/>
  <c r="U366" i="9"/>
  <c r="T366" i="9"/>
  <c r="S366" i="9"/>
  <c r="R366" i="9"/>
  <c r="AC365" i="9"/>
  <c r="AB365" i="9"/>
  <c r="AA365" i="9"/>
  <c r="Z365" i="9"/>
  <c r="Y365" i="9"/>
  <c r="X365" i="9"/>
  <c r="W365" i="9"/>
  <c r="V365" i="9"/>
  <c r="U365" i="9"/>
  <c r="T365" i="9"/>
  <c r="S365" i="9"/>
  <c r="R365" i="9"/>
  <c r="AC364" i="9"/>
  <c r="AB364" i="9"/>
  <c r="AA364" i="9"/>
  <c r="Z364" i="9"/>
  <c r="Y364" i="9"/>
  <c r="X364" i="9"/>
  <c r="W364" i="9"/>
  <c r="V364" i="9"/>
  <c r="U364" i="9"/>
  <c r="T364" i="9"/>
  <c r="S364" i="9"/>
  <c r="R364" i="9"/>
  <c r="AC363" i="9"/>
  <c r="AB363" i="9"/>
  <c r="AA363" i="9"/>
  <c r="Z363" i="9"/>
  <c r="Y363" i="9"/>
  <c r="X363" i="9"/>
  <c r="W363" i="9"/>
  <c r="V363" i="9"/>
  <c r="U363" i="9"/>
  <c r="T363" i="9"/>
  <c r="S363" i="9"/>
  <c r="R363" i="9"/>
  <c r="AC362" i="9"/>
  <c r="AB362" i="9"/>
  <c r="AA362" i="9"/>
  <c r="Z362" i="9"/>
  <c r="Y362" i="9"/>
  <c r="X362" i="9"/>
  <c r="W362" i="9"/>
  <c r="V362" i="9"/>
  <c r="U362" i="9"/>
  <c r="T362" i="9"/>
  <c r="S362" i="9"/>
  <c r="R362" i="9"/>
  <c r="AC361" i="9"/>
  <c r="AB361" i="9"/>
  <c r="AA361" i="9"/>
  <c r="Z361" i="9"/>
  <c r="Y361" i="9"/>
  <c r="X361" i="9"/>
  <c r="W361" i="9"/>
  <c r="V361" i="9"/>
  <c r="U361" i="9"/>
  <c r="T361" i="9"/>
  <c r="S361" i="9"/>
  <c r="R361" i="9"/>
  <c r="AC359" i="9"/>
  <c r="AB359" i="9"/>
  <c r="AA359" i="9"/>
  <c r="Z359" i="9"/>
  <c r="Y359" i="9"/>
  <c r="X359" i="9"/>
  <c r="W359" i="9"/>
  <c r="V359" i="9"/>
  <c r="U359" i="9"/>
  <c r="T359" i="9"/>
  <c r="S359" i="9"/>
  <c r="R359" i="9"/>
  <c r="AC358" i="9"/>
  <c r="AB358" i="9"/>
  <c r="AA358" i="9"/>
  <c r="Z358" i="9"/>
  <c r="Y358" i="9"/>
  <c r="X358" i="9"/>
  <c r="W358" i="9"/>
  <c r="V358" i="9"/>
  <c r="U358" i="9"/>
  <c r="T358" i="9"/>
  <c r="S358" i="9"/>
  <c r="R358" i="9"/>
  <c r="AC357" i="9"/>
  <c r="AB357" i="9"/>
  <c r="AA357" i="9"/>
  <c r="Z357" i="9"/>
  <c r="Y357" i="9"/>
  <c r="X357" i="9"/>
  <c r="W357" i="9"/>
  <c r="V357" i="9"/>
  <c r="U357" i="9"/>
  <c r="T357" i="9"/>
  <c r="S357" i="9"/>
  <c r="R357" i="9"/>
  <c r="AC356" i="9"/>
  <c r="AB356" i="9"/>
  <c r="AA356" i="9"/>
  <c r="Z356" i="9"/>
  <c r="Y356" i="9"/>
  <c r="X356" i="9"/>
  <c r="W356" i="9"/>
  <c r="V356" i="9"/>
  <c r="U356" i="9"/>
  <c r="T356" i="9"/>
  <c r="S356" i="9"/>
  <c r="R356" i="9"/>
  <c r="AC355" i="9"/>
  <c r="AB355" i="9"/>
  <c r="AA355" i="9"/>
  <c r="Z355" i="9"/>
  <c r="Y355" i="9"/>
  <c r="X355" i="9"/>
  <c r="W355" i="9"/>
  <c r="V355" i="9"/>
  <c r="U355" i="9"/>
  <c r="T355" i="9"/>
  <c r="S355" i="9"/>
  <c r="R355" i="9"/>
  <c r="AC354" i="9"/>
  <c r="AB354" i="9"/>
  <c r="AA354" i="9"/>
  <c r="Z354" i="9"/>
  <c r="Y354" i="9"/>
  <c r="X354" i="9"/>
  <c r="W354" i="9"/>
  <c r="V354" i="9"/>
  <c r="U354" i="9"/>
  <c r="T354" i="9"/>
  <c r="S354" i="9"/>
  <c r="R354" i="9"/>
  <c r="AC352" i="9"/>
  <c r="AB352" i="9"/>
  <c r="AA352" i="9"/>
  <c r="Z352" i="9"/>
  <c r="Y352" i="9"/>
  <c r="X352" i="9"/>
  <c r="W352" i="9"/>
  <c r="V352" i="9"/>
  <c r="U352" i="9"/>
  <c r="T352" i="9"/>
  <c r="S352" i="9"/>
  <c r="R352" i="9"/>
  <c r="AC351" i="9"/>
  <c r="AB351" i="9"/>
  <c r="AA351" i="9"/>
  <c r="Z351" i="9"/>
  <c r="Y351" i="9"/>
  <c r="X351" i="9"/>
  <c r="W351" i="9"/>
  <c r="V351" i="9"/>
  <c r="U351" i="9"/>
  <c r="T351" i="9"/>
  <c r="S351" i="9"/>
  <c r="R351" i="9"/>
  <c r="AC350" i="9"/>
  <c r="AB350" i="9"/>
  <c r="AA350" i="9"/>
  <c r="Z350" i="9"/>
  <c r="Y350" i="9"/>
  <c r="X350" i="9"/>
  <c r="W350" i="9"/>
  <c r="V350" i="9"/>
  <c r="U350" i="9"/>
  <c r="T350" i="9"/>
  <c r="S350" i="9"/>
  <c r="R350" i="9"/>
  <c r="AC349" i="9"/>
  <c r="AB349" i="9"/>
  <c r="AA349" i="9"/>
  <c r="Z349" i="9"/>
  <c r="Y349" i="9"/>
  <c r="X349" i="9"/>
  <c r="W349" i="9"/>
  <c r="V349" i="9"/>
  <c r="U349" i="9"/>
  <c r="T349" i="9"/>
  <c r="S349" i="9"/>
  <c r="R349" i="9"/>
  <c r="AC348" i="9"/>
  <c r="AB348" i="9"/>
  <c r="AA348" i="9"/>
  <c r="Z348" i="9"/>
  <c r="Y348" i="9"/>
  <c r="X348" i="9"/>
  <c r="W348" i="9"/>
  <c r="V348" i="9"/>
  <c r="U348" i="9"/>
  <c r="T348" i="9"/>
  <c r="S348" i="9"/>
  <c r="R348" i="9"/>
  <c r="AC347" i="9"/>
  <c r="AB347" i="9"/>
  <c r="AA347" i="9"/>
  <c r="Z347" i="9"/>
  <c r="Y347" i="9"/>
  <c r="X347" i="9"/>
  <c r="W347" i="9"/>
  <c r="V347" i="9"/>
  <c r="U347" i="9"/>
  <c r="T347" i="9"/>
  <c r="S347" i="9"/>
  <c r="R347" i="9"/>
  <c r="AC345" i="9"/>
  <c r="AB345" i="9"/>
  <c r="AA345" i="9"/>
  <c r="Z345" i="9"/>
  <c r="Y345" i="9"/>
  <c r="X345" i="9"/>
  <c r="W345" i="9"/>
  <c r="V345" i="9"/>
  <c r="U345" i="9"/>
  <c r="T345" i="9"/>
  <c r="S345" i="9"/>
  <c r="R345" i="9"/>
  <c r="AC344" i="9"/>
  <c r="AB344" i="9"/>
  <c r="AA344" i="9"/>
  <c r="Z344" i="9"/>
  <c r="Y344" i="9"/>
  <c r="X344" i="9"/>
  <c r="W344" i="9"/>
  <c r="V344" i="9"/>
  <c r="U344" i="9"/>
  <c r="T344" i="9"/>
  <c r="S344" i="9"/>
  <c r="R344" i="9"/>
  <c r="AC343" i="9"/>
  <c r="AB343" i="9"/>
  <c r="AA343" i="9"/>
  <c r="Z343" i="9"/>
  <c r="Y343" i="9"/>
  <c r="X343" i="9"/>
  <c r="W343" i="9"/>
  <c r="V343" i="9"/>
  <c r="U343" i="9"/>
  <c r="T343" i="9"/>
  <c r="S343" i="9"/>
  <c r="R343" i="9"/>
  <c r="AC342" i="9"/>
  <c r="AB342" i="9"/>
  <c r="AA342" i="9"/>
  <c r="Z342" i="9"/>
  <c r="Y342" i="9"/>
  <c r="X342" i="9"/>
  <c r="W342" i="9"/>
  <c r="V342" i="9"/>
  <c r="U342" i="9"/>
  <c r="T342" i="9"/>
  <c r="S342" i="9"/>
  <c r="R342" i="9"/>
  <c r="AC341" i="9"/>
  <c r="AB341" i="9"/>
  <c r="AA341" i="9"/>
  <c r="Z341" i="9"/>
  <c r="Y341" i="9"/>
  <c r="X341" i="9"/>
  <c r="W341" i="9"/>
  <c r="V341" i="9"/>
  <c r="U341" i="9"/>
  <c r="T341" i="9"/>
  <c r="S341" i="9"/>
  <c r="R341" i="9"/>
  <c r="AC340" i="9"/>
  <c r="AB340" i="9"/>
  <c r="AA340" i="9"/>
  <c r="Z340" i="9"/>
  <c r="Y340" i="9"/>
  <c r="X340" i="9"/>
  <c r="W340" i="9"/>
  <c r="V340" i="9"/>
  <c r="U340" i="9"/>
  <c r="T340" i="9"/>
  <c r="S340" i="9"/>
  <c r="R340" i="9"/>
  <c r="AC338" i="9"/>
  <c r="AB338" i="9"/>
  <c r="AA338" i="9"/>
  <c r="Z338" i="9"/>
  <c r="Y338" i="9"/>
  <c r="X338" i="9"/>
  <c r="W338" i="9"/>
  <c r="V338" i="9"/>
  <c r="U338" i="9"/>
  <c r="T338" i="9"/>
  <c r="S338" i="9"/>
  <c r="R338" i="9"/>
  <c r="AC337" i="9"/>
  <c r="AB337" i="9"/>
  <c r="AA337" i="9"/>
  <c r="Z337" i="9"/>
  <c r="Y337" i="9"/>
  <c r="X337" i="9"/>
  <c r="W337" i="9"/>
  <c r="V337" i="9"/>
  <c r="U337" i="9"/>
  <c r="T337" i="9"/>
  <c r="S337" i="9"/>
  <c r="R337" i="9"/>
  <c r="AC336" i="9"/>
  <c r="AB336" i="9"/>
  <c r="AA336" i="9"/>
  <c r="Z336" i="9"/>
  <c r="Y336" i="9"/>
  <c r="X336" i="9"/>
  <c r="W336" i="9"/>
  <c r="V336" i="9"/>
  <c r="U336" i="9"/>
  <c r="T336" i="9"/>
  <c r="S336" i="9"/>
  <c r="R336" i="9"/>
  <c r="AC335" i="9"/>
  <c r="AB335" i="9"/>
  <c r="AA335" i="9"/>
  <c r="Z335" i="9"/>
  <c r="Y335" i="9"/>
  <c r="X335" i="9"/>
  <c r="W335" i="9"/>
  <c r="V335" i="9"/>
  <c r="U335" i="9"/>
  <c r="T335" i="9"/>
  <c r="S335" i="9"/>
  <c r="R335" i="9"/>
  <c r="AC334" i="9"/>
  <c r="AB334" i="9"/>
  <c r="AA334" i="9"/>
  <c r="Z334" i="9"/>
  <c r="Y334" i="9"/>
  <c r="X334" i="9"/>
  <c r="W334" i="9"/>
  <c r="V334" i="9"/>
  <c r="U334" i="9"/>
  <c r="T334" i="9"/>
  <c r="S334" i="9"/>
  <c r="R334" i="9"/>
  <c r="AC333" i="9"/>
  <c r="AB333" i="9"/>
  <c r="AA333" i="9"/>
  <c r="Z333" i="9"/>
  <c r="Y333" i="9"/>
  <c r="X333" i="9"/>
  <c r="W333" i="9"/>
  <c r="V333" i="9"/>
  <c r="U333" i="9"/>
  <c r="T333" i="9"/>
  <c r="S333" i="9"/>
  <c r="R333" i="9"/>
  <c r="AC331" i="9"/>
  <c r="AB331" i="9"/>
  <c r="AA331" i="9"/>
  <c r="Z331" i="9"/>
  <c r="Y331" i="9"/>
  <c r="X331" i="9"/>
  <c r="W331" i="9"/>
  <c r="V331" i="9"/>
  <c r="U331" i="9"/>
  <c r="T331" i="9"/>
  <c r="S331" i="9"/>
  <c r="R331" i="9"/>
  <c r="AC330" i="9"/>
  <c r="AB330" i="9"/>
  <c r="AA330" i="9"/>
  <c r="Z330" i="9"/>
  <c r="Y330" i="9"/>
  <c r="X330" i="9"/>
  <c r="W330" i="9"/>
  <c r="V330" i="9"/>
  <c r="U330" i="9"/>
  <c r="T330" i="9"/>
  <c r="S330" i="9"/>
  <c r="R330" i="9"/>
  <c r="AC329" i="9"/>
  <c r="AB329" i="9"/>
  <c r="AA329" i="9"/>
  <c r="Z329" i="9"/>
  <c r="Y329" i="9"/>
  <c r="X329" i="9"/>
  <c r="W329" i="9"/>
  <c r="V329" i="9"/>
  <c r="U329" i="9"/>
  <c r="T329" i="9"/>
  <c r="S329" i="9"/>
  <c r="R329" i="9"/>
  <c r="AC328" i="9"/>
  <c r="AB328" i="9"/>
  <c r="AA328" i="9"/>
  <c r="Z328" i="9"/>
  <c r="Y328" i="9"/>
  <c r="X328" i="9"/>
  <c r="W328" i="9"/>
  <c r="V328" i="9"/>
  <c r="U328" i="9"/>
  <c r="T328" i="9"/>
  <c r="S328" i="9"/>
  <c r="R328" i="9"/>
  <c r="AC327" i="9"/>
  <c r="AB327" i="9"/>
  <c r="AA327" i="9"/>
  <c r="Z327" i="9"/>
  <c r="Y327" i="9"/>
  <c r="X327" i="9"/>
  <c r="W327" i="9"/>
  <c r="V327" i="9"/>
  <c r="U327" i="9"/>
  <c r="T327" i="9"/>
  <c r="S327" i="9"/>
  <c r="R327" i="9"/>
  <c r="AC326" i="9"/>
  <c r="AB326" i="9"/>
  <c r="AA326" i="9"/>
  <c r="Z326" i="9"/>
  <c r="Y326" i="9"/>
  <c r="X326" i="9"/>
  <c r="W326" i="9"/>
  <c r="V326" i="9"/>
  <c r="U326" i="9"/>
  <c r="T326" i="9"/>
  <c r="S326" i="9"/>
  <c r="R326" i="9"/>
  <c r="AC324" i="9"/>
  <c r="AB324" i="9"/>
  <c r="AA324" i="9"/>
  <c r="Z324" i="9"/>
  <c r="Y324" i="9"/>
  <c r="X324" i="9"/>
  <c r="W324" i="9"/>
  <c r="V324" i="9"/>
  <c r="U324" i="9"/>
  <c r="T324" i="9"/>
  <c r="S324" i="9"/>
  <c r="R324" i="9"/>
  <c r="AC323" i="9"/>
  <c r="AB323" i="9"/>
  <c r="AA323" i="9"/>
  <c r="Z323" i="9"/>
  <c r="Y323" i="9"/>
  <c r="X323" i="9"/>
  <c r="W323" i="9"/>
  <c r="V323" i="9"/>
  <c r="U323" i="9"/>
  <c r="T323" i="9"/>
  <c r="S323" i="9"/>
  <c r="R323" i="9"/>
  <c r="AC322" i="9"/>
  <c r="AB322" i="9"/>
  <c r="AA322" i="9"/>
  <c r="Z322" i="9"/>
  <c r="Y322" i="9"/>
  <c r="X322" i="9"/>
  <c r="W322" i="9"/>
  <c r="V322" i="9"/>
  <c r="U322" i="9"/>
  <c r="T322" i="9"/>
  <c r="S322" i="9"/>
  <c r="R322" i="9"/>
  <c r="AC321" i="9"/>
  <c r="AB321" i="9"/>
  <c r="AA321" i="9"/>
  <c r="Z321" i="9"/>
  <c r="Y321" i="9"/>
  <c r="X321" i="9"/>
  <c r="W321" i="9"/>
  <c r="V321" i="9"/>
  <c r="U321" i="9"/>
  <c r="T321" i="9"/>
  <c r="S321" i="9"/>
  <c r="R321" i="9"/>
  <c r="AC320" i="9"/>
  <c r="AB320" i="9"/>
  <c r="AA320" i="9"/>
  <c r="Z320" i="9"/>
  <c r="Y320" i="9"/>
  <c r="X320" i="9"/>
  <c r="W320" i="9"/>
  <c r="V320" i="9"/>
  <c r="U320" i="9"/>
  <c r="T320" i="9"/>
  <c r="S320" i="9"/>
  <c r="R320" i="9"/>
  <c r="AC319" i="9"/>
  <c r="AB319" i="9"/>
  <c r="AA319" i="9"/>
  <c r="Z319" i="9"/>
  <c r="Y319" i="9"/>
  <c r="X319" i="9"/>
  <c r="W319" i="9"/>
  <c r="V319" i="9"/>
  <c r="U319" i="9"/>
  <c r="T319" i="9"/>
  <c r="S319" i="9"/>
  <c r="R319" i="9"/>
  <c r="AC317" i="9"/>
  <c r="AB317" i="9"/>
  <c r="AA317" i="9"/>
  <c r="Z317" i="9"/>
  <c r="Y317" i="9"/>
  <c r="X317" i="9"/>
  <c r="W317" i="9"/>
  <c r="V317" i="9"/>
  <c r="U317" i="9"/>
  <c r="T317" i="9"/>
  <c r="S317" i="9"/>
  <c r="R317" i="9"/>
  <c r="AC316" i="9"/>
  <c r="AB316" i="9"/>
  <c r="AA316" i="9"/>
  <c r="Z316" i="9"/>
  <c r="Y316" i="9"/>
  <c r="X316" i="9"/>
  <c r="W316" i="9"/>
  <c r="V316" i="9"/>
  <c r="U316" i="9"/>
  <c r="T316" i="9"/>
  <c r="S316" i="9"/>
  <c r="R316" i="9"/>
  <c r="AC315" i="9"/>
  <c r="AB315" i="9"/>
  <c r="AA315" i="9"/>
  <c r="Z315" i="9"/>
  <c r="Y315" i="9"/>
  <c r="X315" i="9"/>
  <c r="W315" i="9"/>
  <c r="V315" i="9"/>
  <c r="U315" i="9"/>
  <c r="T315" i="9"/>
  <c r="S315" i="9"/>
  <c r="R315" i="9"/>
  <c r="AC314" i="9"/>
  <c r="AB314" i="9"/>
  <c r="AA314" i="9"/>
  <c r="Z314" i="9"/>
  <c r="Y314" i="9"/>
  <c r="X314" i="9"/>
  <c r="W314" i="9"/>
  <c r="V314" i="9"/>
  <c r="U314" i="9"/>
  <c r="T314" i="9"/>
  <c r="S314" i="9"/>
  <c r="R314" i="9"/>
  <c r="AC313" i="9"/>
  <c r="AB313" i="9"/>
  <c r="AA313" i="9"/>
  <c r="Z313" i="9"/>
  <c r="Y313" i="9"/>
  <c r="X313" i="9"/>
  <c r="W313" i="9"/>
  <c r="V313" i="9"/>
  <c r="U313" i="9"/>
  <c r="T313" i="9"/>
  <c r="S313" i="9"/>
  <c r="R313" i="9"/>
  <c r="AC312" i="9"/>
  <c r="AB312" i="9"/>
  <c r="AA312" i="9"/>
  <c r="Z312" i="9"/>
  <c r="Y312" i="9"/>
  <c r="X312" i="9"/>
  <c r="W312" i="9"/>
  <c r="V312" i="9"/>
  <c r="U312" i="9"/>
  <c r="T312" i="9"/>
  <c r="S312" i="9"/>
  <c r="R312" i="9"/>
  <c r="AC310" i="9"/>
  <c r="AB310" i="9"/>
  <c r="AA310" i="9"/>
  <c r="Z310" i="9"/>
  <c r="Y310" i="9"/>
  <c r="X310" i="9"/>
  <c r="W310" i="9"/>
  <c r="V310" i="9"/>
  <c r="U310" i="9"/>
  <c r="T310" i="9"/>
  <c r="S310" i="9"/>
  <c r="R310" i="9"/>
  <c r="AC309" i="9"/>
  <c r="AB309" i="9"/>
  <c r="AA309" i="9"/>
  <c r="Z309" i="9"/>
  <c r="Y309" i="9"/>
  <c r="X309" i="9"/>
  <c r="W309" i="9"/>
  <c r="V309" i="9"/>
  <c r="U309" i="9"/>
  <c r="T309" i="9"/>
  <c r="S309" i="9"/>
  <c r="R309" i="9"/>
  <c r="AC308" i="9"/>
  <c r="AB308" i="9"/>
  <c r="AA308" i="9"/>
  <c r="Z308" i="9"/>
  <c r="Y308" i="9"/>
  <c r="X308" i="9"/>
  <c r="W308" i="9"/>
  <c r="V308" i="9"/>
  <c r="U308" i="9"/>
  <c r="T308" i="9"/>
  <c r="S308" i="9"/>
  <c r="R308" i="9"/>
  <c r="AC307" i="9"/>
  <c r="AB307" i="9"/>
  <c r="AA307" i="9"/>
  <c r="Z307" i="9"/>
  <c r="Y307" i="9"/>
  <c r="X307" i="9"/>
  <c r="W307" i="9"/>
  <c r="V307" i="9"/>
  <c r="U307" i="9"/>
  <c r="T307" i="9"/>
  <c r="S307" i="9"/>
  <c r="R307" i="9"/>
  <c r="AC306" i="9"/>
  <c r="AB306" i="9"/>
  <c r="AA306" i="9"/>
  <c r="Z306" i="9"/>
  <c r="Y306" i="9"/>
  <c r="X306" i="9"/>
  <c r="W306" i="9"/>
  <c r="V306" i="9"/>
  <c r="U306" i="9"/>
  <c r="T306" i="9"/>
  <c r="S306" i="9"/>
  <c r="R306" i="9"/>
  <c r="AC305" i="9"/>
  <c r="AB305" i="9"/>
  <c r="AA305" i="9"/>
  <c r="Z305" i="9"/>
  <c r="Y305" i="9"/>
  <c r="X305" i="9"/>
  <c r="W305" i="9"/>
  <c r="V305" i="9"/>
  <c r="U305" i="9"/>
  <c r="T305" i="9"/>
  <c r="S305" i="9"/>
  <c r="R305" i="9"/>
  <c r="AC303" i="9"/>
  <c r="AB303" i="9"/>
  <c r="AA303" i="9"/>
  <c r="Z303" i="9"/>
  <c r="Y303" i="9"/>
  <c r="X303" i="9"/>
  <c r="W303" i="9"/>
  <c r="V303" i="9"/>
  <c r="U303" i="9"/>
  <c r="T303" i="9"/>
  <c r="S303" i="9"/>
  <c r="R303" i="9"/>
  <c r="AC302" i="9"/>
  <c r="AB302" i="9"/>
  <c r="AA302" i="9"/>
  <c r="Z302" i="9"/>
  <c r="Y302" i="9"/>
  <c r="X302" i="9"/>
  <c r="W302" i="9"/>
  <c r="V302" i="9"/>
  <c r="U302" i="9"/>
  <c r="T302" i="9"/>
  <c r="S302" i="9"/>
  <c r="R302" i="9"/>
  <c r="AC301" i="9"/>
  <c r="AB301" i="9"/>
  <c r="AA301" i="9"/>
  <c r="Z301" i="9"/>
  <c r="Y301" i="9"/>
  <c r="X301" i="9"/>
  <c r="W301" i="9"/>
  <c r="V301" i="9"/>
  <c r="U301" i="9"/>
  <c r="T301" i="9"/>
  <c r="S301" i="9"/>
  <c r="R301" i="9"/>
  <c r="AC300" i="9"/>
  <c r="AB300" i="9"/>
  <c r="AA300" i="9"/>
  <c r="Z300" i="9"/>
  <c r="Y300" i="9"/>
  <c r="X300" i="9"/>
  <c r="W300" i="9"/>
  <c r="V300" i="9"/>
  <c r="U300" i="9"/>
  <c r="T300" i="9"/>
  <c r="S300" i="9"/>
  <c r="R300" i="9"/>
  <c r="AC299" i="9"/>
  <c r="AB299" i="9"/>
  <c r="AA299" i="9"/>
  <c r="Z299" i="9"/>
  <c r="Y299" i="9"/>
  <c r="X299" i="9"/>
  <c r="W299" i="9"/>
  <c r="V299" i="9"/>
  <c r="U299" i="9"/>
  <c r="T299" i="9"/>
  <c r="S299" i="9"/>
  <c r="R299" i="9"/>
  <c r="AC298" i="9"/>
  <c r="AB298" i="9"/>
  <c r="AA298" i="9"/>
  <c r="Z298" i="9"/>
  <c r="Y298" i="9"/>
  <c r="X298" i="9"/>
  <c r="W298" i="9"/>
  <c r="V298" i="9"/>
  <c r="U298" i="9"/>
  <c r="T298" i="9"/>
  <c r="S298" i="9"/>
  <c r="R298" i="9"/>
  <c r="AC296" i="9"/>
  <c r="AB296" i="9"/>
  <c r="AA296" i="9"/>
  <c r="Z296" i="9"/>
  <c r="Y296" i="9"/>
  <c r="X296" i="9"/>
  <c r="W296" i="9"/>
  <c r="V296" i="9"/>
  <c r="U296" i="9"/>
  <c r="T296" i="9"/>
  <c r="S296" i="9"/>
  <c r="R296" i="9"/>
  <c r="AC295" i="9"/>
  <c r="AB295" i="9"/>
  <c r="AA295" i="9"/>
  <c r="Z295" i="9"/>
  <c r="Y295" i="9"/>
  <c r="X295" i="9"/>
  <c r="W295" i="9"/>
  <c r="V295" i="9"/>
  <c r="U295" i="9"/>
  <c r="T295" i="9"/>
  <c r="S295" i="9"/>
  <c r="R295" i="9"/>
  <c r="AC294" i="9"/>
  <c r="AB294" i="9"/>
  <c r="AA294" i="9"/>
  <c r="Z294" i="9"/>
  <c r="Y294" i="9"/>
  <c r="X294" i="9"/>
  <c r="W294" i="9"/>
  <c r="V294" i="9"/>
  <c r="U294" i="9"/>
  <c r="T294" i="9"/>
  <c r="S294" i="9"/>
  <c r="R294" i="9"/>
  <c r="AC293" i="9"/>
  <c r="AB293" i="9"/>
  <c r="AA293" i="9"/>
  <c r="Z293" i="9"/>
  <c r="Y293" i="9"/>
  <c r="X293" i="9"/>
  <c r="W293" i="9"/>
  <c r="V293" i="9"/>
  <c r="U293" i="9"/>
  <c r="T293" i="9"/>
  <c r="S293" i="9"/>
  <c r="R293" i="9"/>
  <c r="AC292" i="9"/>
  <c r="AB292" i="9"/>
  <c r="AA292" i="9"/>
  <c r="Z292" i="9"/>
  <c r="Y292" i="9"/>
  <c r="X292" i="9"/>
  <c r="W292" i="9"/>
  <c r="V292" i="9"/>
  <c r="U292" i="9"/>
  <c r="T292" i="9"/>
  <c r="S292" i="9"/>
  <c r="R292" i="9"/>
  <c r="AC291" i="9"/>
  <c r="AB291" i="9"/>
  <c r="AA291" i="9"/>
  <c r="Z291" i="9"/>
  <c r="Y291" i="9"/>
  <c r="X291" i="9"/>
  <c r="W291" i="9"/>
  <c r="V291" i="9"/>
  <c r="U291" i="9"/>
  <c r="T291" i="9"/>
  <c r="S291" i="9"/>
  <c r="R291" i="9"/>
  <c r="AC289" i="9"/>
  <c r="AB289" i="9"/>
  <c r="AA289" i="9"/>
  <c r="Z289" i="9"/>
  <c r="Y289" i="9"/>
  <c r="X289" i="9"/>
  <c r="W289" i="9"/>
  <c r="V289" i="9"/>
  <c r="U289" i="9"/>
  <c r="T289" i="9"/>
  <c r="S289" i="9"/>
  <c r="R289" i="9"/>
  <c r="AC288" i="9"/>
  <c r="AB288" i="9"/>
  <c r="AA288" i="9"/>
  <c r="Z288" i="9"/>
  <c r="Y288" i="9"/>
  <c r="X288" i="9"/>
  <c r="W288" i="9"/>
  <c r="V288" i="9"/>
  <c r="U288" i="9"/>
  <c r="T288" i="9"/>
  <c r="S288" i="9"/>
  <c r="R288" i="9"/>
  <c r="AC287" i="9"/>
  <c r="AB287" i="9"/>
  <c r="AA287" i="9"/>
  <c r="Z287" i="9"/>
  <c r="Y287" i="9"/>
  <c r="X287" i="9"/>
  <c r="W287" i="9"/>
  <c r="V287" i="9"/>
  <c r="U287" i="9"/>
  <c r="T287" i="9"/>
  <c r="S287" i="9"/>
  <c r="R287" i="9"/>
  <c r="AC286" i="9"/>
  <c r="AB286" i="9"/>
  <c r="AA286" i="9"/>
  <c r="Z286" i="9"/>
  <c r="Y286" i="9"/>
  <c r="X286" i="9"/>
  <c r="W286" i="9"/>
  <c r="V286" i="9"/>
  <c r="U286" i="9"/>
  <c r="T286" i="9"/>
  <c r="S286" i="9"/>
  <c r="R286" i="9"/>
  <c r="AC285" i="9"/>
  <c r="AB285" i="9"/>
  <c r="AA285" i="9"/>
  <c r="Z285" i="9"/>
  <c r="Y285" i="9"/>
  <c r="X285" i="9"/>
  <c r="W285" i="9"/>
  <c r="V285" i="9"/>
  <c r="U285" i="9"/>
  <c r="T285" i="9"/>
  <c r="S285" i="9"/>
  <c r="R285" i="9"/>
  <c r="AC284" i="9"/>
  <c r="AB284" i="9"/>
  <c r="AA284" i="9"/>
  <c r="Z284" i="9"/>
  <c r="Y284" i="9"/>
  <c r="X284" i="9"/>
  <c r="W284" i="9"/>
  <c r="V284" i="9"/>
  <c r="U284" i="9"/>
  <c r="T284" i="9"/>
  <c r="S284" i="9"/>
  <c r="R284" i="9"/>
  <c r="AC282" i="9"/>
  <c r="AB282" i="9"/>
  <c r="AA282" i="9"/>
  <c r="Z282" i="9"/>
  <c r="Y282" i="9"/>
  <c r="X282" i="9"/>
  <c r="W282" i="9"/>
  <c r="V282" i="9"/>
  <c r="U282" i="9"/>
  <c r="T282" i="9"/>
  <c r="S282" i="9"/>
  <c r="R282" i="9"/>
  <c r="AC281" i="9"/>
  <c r="AB281" i="9"/>
  <c r="AA281" i="9"/>
  <c r="Z281" i="9"/>
  <c r="Y281" i="9"/>
  <c r="X281" i="9"/>
  <c r="W281" i="9"/>
  <c r="V281" i="9"/>
  <c r="U281" i="9"/>
  <c r="T281" i="9"/>
  <c r="S281" i="9"/>
  <c r="R281" i="9"/>
  <c r="AC280" i="9"/>
  <c r="AB280" i="9"/>
  <c r="AA280" i="9"/>
  <c r="Z280" i="9"/>
  <c r="Y280" i="9"/>
  <c r="X280" i="9"/>
  <c r="W280" i="9"/>
  <c r="V280" i="9"/>
  <c r="U280" i="9"/>
  <c r="T280" i="9"/>
  <c r="S280" i="9"/>
  <c r="R280" i="9"/>
  <c r="AC279" i="9"/>
  <c r="AB279" i="9"/>
  <c r="AA279" i="9"/>
  <c r="Z279" i="9"/>
  <c r="Y279" i="9"/>
  <c r="X279" i="9"/>
  <c r="W279" i="9"/>
  <c r="V279" i="9"/>
  <c r="U279" i="9"/>
  <c r="T279" i="9"/>
  <c r="S279" i="9"/>
  <c r="R279" i="9"/>
  <c r="AC278" i="9"/>
  <c r="AB278" i="9"/>
  <c r="AA278" i="9"/>
  <c r="Z278" i="9"/>
  <c r="Y278" i="9"/>
  <c r="X278" i="9"/>
  <c r="W278" i="9"/>
  <c r="V278" i="9"/>
  <c r="U278" i="9"/>
  <c r="T278" i="9"/>
  <c r="S278" i="9"/>
  <c r="R278" i="9"/>
  <c r="AC277" i="9"/>
  <c r="AB277" i="9"/>
  <c r="AA277" i="9"/>
  <c r="Z277" i="9"/>
  <c r="Y277" i="9"/>
  <c r="X277" i="9"/>
  <c r="W277" i="9"/>
  <c r="V277" i="9"/>
  <c r="U277" i="9"/>
  <c r="T277" i="9"/>
  <c r="S277" i="9"/>
  <c r="R277" i="9"/>
  <c r="AC275" i="9"/>
  <c r="AB275" i="9"/>
  <c r="AA275" i="9"/>
  <c r="Z275" i="9"/>
  <c r="Y275" i="9"/>
  <c r="X275" i="9"/>
  <c r="W275" i="9"/>
  <c r="V275" i="9"/>
  <c r="U275" i="9"/>
  <c r="T275" i="9"/>
  <c r="S275" i="9"/>
  <c r="R275" i="9"/>
  <c r="AC274" i="9"/>
  <c r="AB274" i="9"/>
  <c r="AA274" i="9"/>
  <c r="Z274" i="9"/>
  <c r="Y274" i="9"/>
  <c r="X274" i="9"/>
  <c r="W274" i="9"/>
  <c r="V274" i="9"/>
  <c r="U274" i="9"/>
  <c r="T274" i="9"/>
  <c r="S274" i="9"/>
  <c r="R274" i="9"/>
  <c r="AC273" i="9"/>
  <c r="AB273" i="9"/>
  <c r="AA273" i="9"/>
  <c r="Z273" i="9"/>
  <c r="Y273" i="9"/>
  <c r="X273" i="9"/>
  <c r="W273" i="9"/>
  <c r="V273" i="9"/>
  <c r="U273" i="9"/>
  <c r="T273" i="9"/>
  <c r="S273" i="9"/>
  <c r="R273" i="9"/>
  <c r="AC272" i="9"/>
  <c r="AB272" i="9"/>
  <c r="AA272" i="9"/>
  <c r="Z272" i="9"/>
  <c r="Y272" i="9"/>
  <c r="X272" i="9"/>
  <c r="W272" i="9"/>
  <c r="V272" i="9"/>
  <c r="U272" i="9"/>
  <c r="T272" i="9"/>
  <c r="S272" i="9"/>
  <c r="R272" i="9"/>
  <c r="AC271" i="9"/>
  <c r="AB271" i="9"/>
  <c r="AA271" i="9"/>
  <c r="Z271" i="9"/>
  <c r="Y271" i="9"/>
  <c r="X271" i="9"/>
  <c r="W271" i="9"/>
  <c r="V271" i="9"/>
  <c r="U271" i="9"/>
  <c r="T271" i="9"/>
  <c r="S271" i="9"/>
  <c r="R271" i="9"/>
  <c r="AC270" i="9"/>
  <c r="AB270" i="9"/>
  <c r="AA270" i="9"/>
  <c r="Z270" i="9"/>
  <c r="Y270" i="9"/>
  <c r="X270" i="9"/>
  <c r="W270" i="9"/>
  <c r="V270" i="9"/>
  <c r="U270" i="9"/>
  <c r="T270" i="9"/>
  <c r="S270" i="9"/>
  <c r="R270" i="9"/>
  <c r="AC268" i="9"/>
  <c r="AB268" i="9"/>
  <c r="AA268" i="9"/>
  <c r="Z268" i="9"/>
  <c r="Y268" i="9"/>
  <c r="X268" i="9"/>
  <c r="W268" i="9"/>
  <c r="V268" i="9"/>
  <c r="U268" i="9"/>
  <c r="T268" i="9"/>
  <c r="S268" i="9"/>
  <c r="R268" i="9"/>
  <c r="AC267" i="9"/>
  <c r="AB267" i="9"/>
  <c r="AA267" i="9"/>
  <c r="Z267" i="9"/>
  <c r="Y267" i="9"/>
  <c r="X267" i="9"/>
  <c r="W267" i="9"/>
  <c r="V267" i="9"/>
  <c r="U267" i="9"/>
  <c r="T267" i="9"/>
  <c r="S267" i="9"/>
  <c r="R267" i="9"/>
  <c r="AC266" i="9"/>
  <c r="AB266" i="9"/>
  <c r="AA266" i="9"/>
  <c r="Z266" i="9"/>
  <c r="Y266" i="9"/>
  <c r="X266" i="9"/>
  <c r="W266" i="9"/>
  <c r="V266" i="9"/>
  <c r="U266" i="9"/>
  <c r="T266" i="9"/>
  <c r="S266" i="9"/>
  <c r="R266" i="9"/>
  <c r="AC265" i="9"/>
  <c r="AB265" i="9"/>
  <c r="AA265" i="9"/>
  <c r="Z265" i="9"/>
  <c r="Y265" i="9"/>
  <c r="X265" i="9"/>
  <c r="W265" i="9"/>
  <c r="V265" i="9"/>
  <c r="U265" i="9"/>
  <c r="T265" i="9"/>
  <c r="S265" i="9"/>
  <c r="R265" i="9"/>
  <c r="AC264" i="9"/>
  <c r="AB264" i="9"/>
  <c r="AA264" i="9"/>
  <c r="Z264" i="9"/>
  <c r="Y264" i="9"/>
  <c r="X264" i="9"/>
  <c r="W264" i="9"/>
  <c r="V264" i="9"/>
  <c r="U264" i="9"/>
  <c r="T264" i="9"/>
  <c r="S264" i="9"/>
  <c r="R264" i="9"/>
  <c r="AC263" i="9"/>
  <c r="AB263" i="9"/>
  <c r="AA263" i="9"/>
  <c r="Z263" i="9"/>
  <c r="Y263" i="9"/>
  <c r="X263" i="9"/>
  <c r="W263" i="9"/>
  <c r="V263" i="9"/>
  <c r="U263" i="9"/>
  <c r="T263" i="9"/>
  <c r="S263" i="9"/>
  <c r="R263" i="9"/>
  <c r="AC261" i="9"/>
  <c r="AB261" i="9"/>
  <c r="AA261" i="9"/>
  <c r="Z261" i="9"/>
  <c r="Y261" i="9"/>
  <c r="X261" i="9"/>
  <c r="W261" i="9"/>
  <c r="V261" i="9"/>
  <c r="U261" i="9"/>
  <c r="T261" i="9"/>
  <c r="S261" i="9"/>
  <c r="R261" i="9"/>
  <c r="AC260" i="9"/>
  <c r="AB260" i="9"/>
  <c r="AA260" i="9"/>
  <c r="Z260" i="9"/>
  <c r="Y260" i="9"/>
  <c r="X260" i="9"/>
  <c r="W260" i="9"/>
  <c r="V260" i="9"/>
  <c r="U260" i="9"/>
  <c r="T260" i="9"/>
  <c r="S260" i="9"/>
  <c r="R260" i="9"/>
  <c r="AC259" i="9"/>
  <c r="AB259" i="9"/>
  <c r="AA259" i="9"/>
  <c r="Z259" i="9"/>
  <c r="Y259" i="9"/>
  <c r="X259" i="9"/>
  <c r="W259" i="9"/>
  <c r="V259" i="9"/>
  <c r="U259" i="9"/>
  <c r="T259" i="9"/>
  <c r="S259" i="9"/>
  <c r="R259" i="9"/>
  <c r="AC258" i="9"/>
  <c r="AB258" i="9"/>
  <c r="AA258" i="9"/>
  <c r="Z258" i="9"/>
  <c r="Y258" i="9"/>
  <c r="X258" i="9"/>
  <c r="W258" i="9"/>
  <c r="V258" i="9"/>
  <c r="U258" i="9"/>
  <c r="T258" i="9"/>
  <c r="S258" i="9"/>
  <c r="R258" i="9"/>
  <c r="AC257" i="9"/>
  <c r="AB257" i="9"/>
  <c r="AA257" i="9"/>
  <c r="Z257" i="9"/>
  <c r="Y257" i="9"/>
  <c r="X257" i="9"/>
  <c r="W257" i="9"/>
  <c r="V257" i="9"/>
  <c r="U257" i="9"/>
  <c r="T257" i="9"/>
  <c r="S257" i="9"/>
  <c r="R257" i="9"/>
  <c r="AC256" i="9"/>
  <c r="AB256" i="9"/>
  <c r="AA256" i="9"/>
  <c r="Z256" i="9"/>
  <c r="Y256" i="9"/>
  <c r="X256" i="9"/>
  <c r="W256" i="9"/>
  <c r="V256" i="9"/>
  <c r="U256" i="9"/>
  <c r="T256" i="9"/>
  <c r="S256" i="9"/>
  <c r="R256" i="9"/>
  <c r="AC254" i="9"/>
  <c r="AB254" i="9"/>
  <c r="AA254" i="9"/>
  <c r="Z254" i="9"/>
  <c r="Y254" i="9"/>
  <c r="X254" i="9"/>
  <c r="W254" i="9"/>
  <c r="V254" i="9"/>
  <c r="U254" i="9"/>
  <c r="T254" i="9"/>
  <c r="S254" i="9"/>
  <c r="R254" i="9"/>
  <c r="AC253" i="9"/>
  <c r="AB253" i="9"/>
  <c r="AA253" i="9"/>
  <c r="Z253" i="9"/>
  <c r="Y253" i="9"/>
  <c r="X253" i="9"/>
  <c r="W253" i="9"/>
  <c r="V253" i="9"/>
  <c r="U253" i="9"/>
  <c r="T253" i="9"/>
  <c r="S253" i="9"/>
  <c r="R253" i="9"/>
  <c r="AC252" i="9"/>
  <c r="AB252" i="9"/>
  <c r="AA252" i="9"/>
  <c r="Z252" i="9"/>
  <c r="Y252" i="9"/>
  <c r="X252" i="9"/>
  <c r="W252" i="9"/>
  <c r="V252" i="9"/>
  <c r="U252" i="9"/>
  <c r="T252" i="9"/>
  <c r="S252" i="9"/>
  <c r="R252" i="9"/>
  <c r="AC251" i="9"/>
  <c r="AB251" i="9"/>
  <c r="AA251" i="9"/>
  <c r="Z251" i="9"/>
  <c r="Y251" i="9"/>
  <c r="X251" i="9"/>
  <c r="W251" i="9"/>
  <c r="V251" i="9"/>
  <c r="U251" i="9"/>
  <c r="T251" i="9"/>
  <c r="S251" i="9"/>
  <c r="R251" i="9"/>
  <c r="AC250" i="9"/>
  <c r="AB250" i="9"/>
  <c r="AA250" i="9"/>
  <c r="Z250" i="9"/>
  <c r="Y250" i="9"/>
  <c r="X250" i="9"/>
  <c r="W250" i="9"/>
  <c r="V250" i="9"/>
  <c r="U250" i="9"/>
  <c r="T250" i="9"/>
  <c r="S250" i="9"/>
  <c r="R250" i="9"/>
  <c r="AC249" i="9"/>
  <c r="AB249" i="9"/>
  <c r="AA249" i="9"/>
  <c r="Z249" i="9"/>
  <c r="Y249" i="9"/>
  <c r="X249" i="9"/>
  <c r="W249" i="9"/>
  <c r="V249" i="9"/>
  <c r="U249" i="9"/>
  <c r="T249" i="9"/>
  <c r="S249" i="9"/>
  <c r="R249" i="9"/>
  <c r="AC247" i="9"/>
  <c r="AB247" i="9"/>
  <c r="AA247" i="9"/>
  <c r="Z247" i="9"/>
  <c r="Y247" i="9"/>
  <c r="X247" i="9"/>
  <c r="W247" i="9"/>
  <c r="V247" i="9"/>
  <c r="U247" i="9"/>
  <c r="T247" i="9"/>
  <c r="S247" i="9"/>
  <c r="R247" i="9"/>
  <c r="AC246" i="9"/>
  <c r="AB246" i="9"/>
  <c r="AA246" i="9"/>
  <c r="Z246" i="9"/>
  <c r="Y246" i="9"/>
  <c r="X246" i="9"/>
  <c r="W246" i="9"/>
  <c r="V246" i="9"/>
  <c r="U246" i="9"/>
  <c r="T246" i="9"/>
  <c r="S246" i="9"/>
  <c r="R246" i="9"/>
  <c r="AC245" i="9"/>
  <c r="AB245" i="9"/>
  <c r="AA245" i="9"/>
  <c r="Z245" i="9"/>
  <c r="Y245" i="9"/>
  <c r="X245" i="9"/>
  <c r="W245" i="9"/>
  <c r="V245" i="9"/>
  <c r="U245" i="9"/>
  <c r="T245" i="9"/>
  <c r="S245" i="9"/>
  <c r="R245" i="9"/>
  <c r="AC244" i="9"/>
  <c r="AB244" i="9"/>
  <c r="AA244" i="9"/>
  <c r="Z244" i="9"/>
  <c r="Y244" i="9"/>
  <c r="X244" i="9"/>
  <c r="W244" i="9"/>
  <c r="V244" i="9"/>
  <c r="U244" i="9"/>
  <c r="T244" i="9"/>
  <c r="S244" i="9"/>
  <c r="R244" i="9"/>
  <c r="AC243" i="9"/>
  <c r="AB243" i="9"/>
  <c r="AA243" i="9"/>
  <c r="Z243" i="9"/>
  <c r="Y243" i="9"/>
  <c r="X243" i="9"/>
  <c r="W243" i="9"/>
  <c r="V243" i="9"/>
  <c r="U243" i="9"/>
  <c r="T243" i="9"/>
  <c r="S243" i="9"/>
  <c r="R243" i="9"/>
  <c r="AC242" i="9"/>
  <c r="AB242" i="9"/>
  <c r="AA242" i="9"/>
  <c r="Z242" i="9"/>
  <c r="Y242" i="9"/>
  <c r="X242" i="9"/>
  <c r="W242" i="9"/>
  <c r="V242" i="9"/>
  <c r="U242" i="9"/>
  <c r="T242" i="9"/>
  <c r="S242" i="9"/>
  <c r="R242" i="9"/>
  <c r="AC240" i="9"/>
  <c r="AB240" i="9"/>
  <c r="AA240" i="9"/>
  <c r="Z240" i="9"/>
  <c r="Y240" i="9"/>
  <c r="X240" i="9"/>
  <c r="W240" i="9"/>
  <c r="V240" i="9"/>
  <c r="U240" i="9"/>
  <c r="T240" i="9"/>
  <c r="S240" i="9"/>
  <c r="R240" i="9"/>
  <c r="AC239" i="9"/>
  <c r="AB239" i="9"/>
  <c r="AA239" i="9"/>
  <c r="Z239" i="9"/>
  <c r="Y239" i="9"/>
  <c r="X239" i="9"/>
  <c r="W239" i="9"/>
  <c r="V239" i="9"/>
  <c r="U239" i="9"/>
  <c r="T239" i="9"/>
  <c r="S239" i="9"/>
  <c r="R239" i="9"/>
  <c r="AC238" i="9"/>
  <c r="AB238" i="9"/>
  <c r="AA238" i="9"/>
  <c r="Z238" i="9"/>
  <c r="Y238" i="9"/>
  <c r="X238" i="9"/>
  <c r="W238" i="9"/>
  <c r="V238" i="9"/>
  <c r="U238" i="9"/>
  <c r="T238" i="9"/>
  <c r="S238" i="9"/>
  <c r="R238" i="9"/>
  <c r="AC237" i="9"/>
  <c r="AB237" i="9"/>
  <c r="AA237" i="9"/>
  <c r="Z237" i="9"/>
  <c r="Y237" i="9"/>
  <c r="X237" i="9"/>
  <c r="W237" i="9"/>
  <c r="V237" i="9"/>
  <c r="U237" i="9"/>
  <c r="T237" i="9"/>
  <c r="S237" i="9"/>
  <c r="R237" i="9"/>
  <c r="AC236" i="9"/>
  <c r="AB236" i="9"/>
  <c r="AA236" i="9"/>
  <c r="Z236" i="9"/>
  <c r="Y236" i="9"/>
  <c r="X236" i="9"/>
  <c r="W236" i="9"/>
  <c r="V236" i="9"/>
  <c r="U236" i="9"/>
  <c r="T236" i="9"/>
  <c r="S236" i="9"/>
  <c r="R236" i="9"/>
  <c r="AC235" i="9"/>
  <c r="AB235" i="9"/>
  <c r="AA235" i="9"/>
  <c r="Z235" i="9"/>
  <c r="Y235" i="9"/>
  <c r="X235" i="9"/>
  <c r="W235" i="9"/>
  <c r="V235" i="9"/>
  <c r="U235" i="9"/>
  <c r="T235" i="9"/>
  <c r="S235" i="9"/>
  <c r="R235" i="9"/>
  <c r="AC233" i="9"/>
  <c r="AB233" i="9"/>
  <c r="AA233" i="9"/>
  <c r="Z233" i="9"/>
  <c r="Y233" i="9"/>
  <c r="X233" i="9"/>
  <c r="W233" i="9"/>
  <c r="V233" i="9"/>
  <c r="U233" i="9"/>
  <c r="T233" i="9"/>
  <c r="S233" i="9"/>
  <c r="R233" i="9"/>
  <c r="AC232" i="9"/>
  <c r="AB232" i="9"/>
  <c r="AA232" i="9"/>
  <c r="Z232" i="9"/>
  <c r="Y232" i="9"/>
  <c r="X232" i="9"/>
  <c r="W232" i="9"/>
  <c r="V232" i="9"/>
  <c r="U232" i="9"/>
  <c r="T232" i="9"/>
  <c r="S232" i="9"/>
  <c r="R232" i="9"/>
  <c r="AC231" i="9"/>
  <c r="AB231" i="9"/>
  <c r="AA231" i="9"/>
  <c r="Z231" i="9"/>
  <c r="Y231" i="9"/>
  <c r="X231" i="9"/>
  <c r="W231" i="9"/>
  <c r="V231" i="9"/>
  <c r="U231" i="9"/>
  <c r="T231" i="9"/>
  <c r="S231" i="9"/>
  <c r="R231" i="9"/>
  <c r="AC230" i="9"/>
  <c r="AB230" i="9"/>
  <c r="AA230" i="9"/>
  <c r="Z230" i="9"/>
  <c r="Y230" i="9"/>
  <c r="X230" i="9"/>
  <c r="W230" i="9"/>
  <c r="V230" i="9"/>
  <c r="U230" i="9"/>
  <c r="T230" i="9"/>
  <c r="S230" i="9"/>
  <c r="R230" i="9"/>
  <c r="AC229" i="9"/>
  <c r="AB229" i="9"/>
  <c r="AA229" i="9"/>
  <c r="Z229" i="9"/>
  <c r="Y229" i="9"/>
  <c r="X229" i="9"/>
  <c r="W229" i="9"/>
  <c r="V229" i="9"/>
  <c r="U229" i="9"/>
  <c r="T229" i="9"/>
  <c r="S229" i="9"/>
  <c r="R229" i="9"/>
  <c r="AC228" i="9"/>
  <c r="AB228" i="9"/>
  <c r="AA228" i="9"/>
  <c r="Z228" i="9"/>
  <c r="Y228" i="9"/>
  <c r="X228" i="9"/>
  <c r="W228" i="9"/>
  <c r="V228" i="9"/>
  <c r="U228" i="9"/>
  <c r="T228" i="9"/>
  <c r="S228" i="9"/>
  <c r="R228" i="9"/>
  <c r="AC226" i="9"/>
  <c r="AB226" i="9"/>
  <c r="AA226" i="9"/>
  <c r="Z226" i="9"/>
  <c r="Y226" i="9"/>
  <c r="X226" i="9"/>
  <c r="W226" i="9"/>
  <c r="V226" i="9"/>
  <c r="U226" i="9"/>
  <c r="T226" i="9"/>
  <c r="S226" i="9"/>
  <c r="R226" i="9"/>
  <c r="AC225" i="9"/>
  <c r="AB225" i="9"/>
  <c r="AA225" i="9"/>
  <c r="Z225" i="9"/>
  <c r="Y225" i="9"/>
  <c r="X225" i="9"/>
  <c r="W225" i="9"/>
  <c r="V225" i="9"/>
  <c r="U225" i="9"/>
  <c r="T225" i="9"/>
  <c r="S225" i="9"/>
  <c r="R225" i="9"/>
  <c r="AC224" i="9"/>
  <c r="AB224" i="9"/>
  <c r="AA224" i="9"/>
  <c r="Z224" i="9"/>
  <c r="Y224" i="9"/>
  <c r="X224" i="9"/>
  <c r="W224" i="9"/>
  <c r="V224" i="9"/>
  <c r="U224" i="9"/>
  <c r="T224" i="9"/>
  <c r="S224" i="9"/>
  <c r="R224" i="9"/>
  <c r="AC223" i="9"/>
  <c r="AB223" i="9"/>
  <c r="AA223" i="9"/>
  <c r="Z223" i="9"/>
  <c r="Y223" i="9"/>
  <c r="X223" i="9"/>
  <c r="W223" i="9"/>
  <c r="V223" i="9"/>
  <c r="U223" i="9"/>
  <c r="T223" i="9"/>
  <c r="S223" i="9"/>
  <c r="R223" i="9"/>
  <c r="AC222" i="9"/>
  <c r="AB222" i="9"/>
  <c r="AA222" i="9"/>
  <c r="Z222" i="9"/>
  <c r="Y222" i="9"/>
  <c r="X222" i="9"/>
  <c r="W222" i="9"/>
  <c r="V222" i="9"/>
  <c r="U222" i="9"/>
  <c r="T222" i="9"/>
  <c r="S222" i="9"/>
  <c r="R222" i="9"/>
  <c r="AC221" i="9"/>
  <c r="AB221" i="9"/>
  <c r="AA221" i="9"/>
  <c r="Z221" i="9"/>
  <c r="Y221" i="9"/>
  <c r="X221" i="9"/>
  <c r="W221" i="9"/>
  <c r="V221" i="9"/>
  <c r="U221" i="9"/>
  <c r="T221" i="9"/>
  <c r="S221" i="9"/>
  <c r="R221" i="9"/>
  <c r="AC219" i="9"/>
  <c r="AB219" i="9"/>
  <c r="AA219" i="9"/>
  <c r="Z219" i="9"/>
  <c r="Y219" i="9"/>
  <c r="X219" i="9"/>
  <c r="W219" i="9"/>
  <c r="V219" i="9"/>
  <c r="U219" i="9"/>
  <c r="T219" i="9"/>
  <c r="S219" i="9"/>
  <c r="R219" i="9"/>
  <c r="AC218" i="9"/>
  <c r="AB218" i="9"/>
  <c r="AA218" i="9"/>
  <c r="Z218" i="9"/>
  <c r="Y218" i="9"/>
  <c r="X218" i="9"/>
  <c r="W218" i="9"/>
  <c r="V218" i="9"/>
  <c r="U218" i="9"/>
  <c r="T218" i="9"/>
  <c r="S218" i="9"/>
  <c r="R218" i="9"/>
  <c r="AC217" i="9"/>
  <c r="AB217" i="9"/>
  <c r="AA217" i="9"/>
  <c r="Z217" i="9"/>
  <c r="Y217" i="9"/>
  <c r="X217" i="9"/>
  <c r="W217" i="9"/>
  <c r="V217" i="9"/>
  <c r="U217" i="9"/>
  <c r="T217" i="9"/>
  <c r="S217" i="9"/>
  <c r="R217" i="9"/>
  <c r="AC216" i="9"/>
  <c r="AB216" i="9"/>
  <c r="AA216" i="9"/>
  <c r="Z216" i="9"/>
  <c r="Y216" i="9"/>
  <c r="X216" i="9"/>
  <c r="W216" i="9"/>
  <c r="V216" i="9"/>
  <c r="U216" i="9"/>
  <c r="T216" i="9"/>
  <c r="S216" i="9"/>
  <c r="R216" i="9"/>
  <c r="AC215" i="9"/>
  <c r="AB215" i="9"/>
  <c r="AA215" i="9"/>
  <c r="Z215" i="9"/>
  <c r="Y215" i="9"/>
  <c r="X215" i="9"/>
  <c r="W215" i="9"/>
  <c r="V215" i="9"/>
  <c r="U215" i="9"/>
  <c r="T215" i="9"/>
  <c r="S215" i="9"/>
  <c r="R215" i="9"/>
  <c r="AC214" i="9"/>
  <c r="AB214" i="9"/>
  <c r="AA214" i="9"/>
  <c r="Z214" i="9"/>
  <c r="Y214" i="9"/>
  <c r="X214" i="9"/>
  <c r="W214" i="9"/>
  <c r="V214" i="9"/>
  <c r="U214" i="9"/>
  <c r="T214" i="9"/>
  <c r="S214" i="9"/>
  <c r="R214" i="9"/>
  <c r="AC212" i="9"/>
  <c r="AB212" i="9"/>
  <c r="AA212" i="9"/>
  <c r="Z212" i="9"/>
  <c r="Y212" i="9"/>
  <c r="X212" i="9"/>
  <c r="W212" i="9"/>
  <c r="V212" i="9"/>
  <c r="U212" i="9"/>
  <c r="T212" i="9"/>
  <c r="S212" i="9"/>
  <c r="R212" i="9"/>
  <c r="AC211" i="9"/>
  <c r="AB211" i="9"/>
  <c r="AA211" i="9"/>
  <c r="Z211" i="9"/>
  <c r="Y211" i="9"/>
  <c r="X211" i="9"/>
  <c r="W211" i="9"/>
  <c r="V211" i="9"/>
  <c r="U211" i="9"/>
  <c r="T211" i="9"/>
  <c r="S211" i="9"/>
  <c r="R211" i="9"/>
  <c r="AC210" i="9"/>
  <c r="AB210" i="9"/>
  <c r="AA210" i="9"/>
  <c r="Z210" i="9"/>
  <c r="Y210" i="9"/>
  <c r="X210" i="9"/>
  <c r="W210" i="9"/>
  <c r="V210" i="9"/>
  <c r="U210" i="9"/>
  <c r="T210" i="9"/>
  <c r="S210" i="9"/>
  <c r="R210" i="9"/>
  <c r="AC209" i="9"/>
  <c r="AB209" i="9"/>
  <c r="AA209" i="9"/>
  <c r="Z209" i="9"/>
  <c r="Y209" i="9"/>
  <c r="X209" i="9"/>
  <c r="W209" i="9"/>
  <c r="V209" i="9"/>
  <c r="U209" i="9"/>
  <c r="T209" i="9"/>
  <c r="S209" i="9"/>
  <c r="R209" i="9"/>
  <c r="AC208" i="9"/>
  <c r="AB208" i="9"/>
  <c r="AA208" i="9"/>
  <c r="Z208" i="9"/>
  <c r="Y208" i="9"/>
  <c r="X208" i="9"/>
  <c r="W208" i="9"/>
  <c r="V208" i="9"/>
  <c r="U208" i="9"/>
  <c r="T208" i="9"/>
  <c r="S208" i="9"/>
  <c r="R208" i="9"/>
  <c r="AC207" i="9"/>
  <c r="AB207" i="9"/>
  <c r="AA207" i="9"/>
  <c r="Z207" i="9"/>
  <c r="Y207" i="9"/>
  <c r="X207" i="9"/>
  <c r="W207" i="9"/>
  <c r="V207" i="9"/>
  <c r="U207" i="9"/>
  <c r="T207" i="9"/>
  <c r="S207" i="9"/>
  <c r="R207" i="9"/>
  <c r="AC205" i="9"/>
  <c r="AB205" i="9"/>
  <c r="AA205" i="9"/>
  <c r="Z205" i="9"/>
  <c r="Y205" i="9"/>
  <c r="X205" i="9"/>
  <c r="W205" i="9"/>
  <c r="V205" i="9"/>
  <c r="U205" i="9"/>
  <c r="T205" i="9"/>
  <c r="S205" i="9"/>
  <c r="R205" i="9"/>
  <c r="AC204" i="9"/>
  <c r="AB204" i="9"/>
  <c r="AA204" i="9"/>
  <c r="Z204" i="9"/>
  <c r="Y204" i="9"/>
  <c r="X204" i="9"/>
  <c r="W204" i="9"/>
  <c r="V204" i="9"/>
  <c r="U204" i="9"/>
  <c r="T204" i="9"/>
  <c r="S204" i="9"/>
  <c r="R204" i="9"/>
  <c r="AC203" i="9"/>
  <c r="AB203" i="9"/>
  <c r="AA203" i="9"/>
  <c r="Z203" i="9"/>
  <c r="Y203" i="9"/>
  <c r="X203" i="9"/>
  <c r="W203" i="9"/>
  <c r="V203" i="9"/>
  <c r="U203" i="9"/>
  <c r="T203" i="9"/>
  <c r="S203" i="9"/>
  <c r="R203" i="9"/>
  <c r="AC202" i="9"/>
  <c r="AB202" i="9"/>
  <c r="AA202" i="9"/>
  <c r="Z202" i="9"/>
  <c r="Y202" i="9"/>
  <c r="X202" i="9"/>
  <c r="W202" i="9"/>
  <c r="V202" i="9"/>
  <c r="U202" i="9"/>
  <c r="T202" i="9"/>
  <c r="S202" i="9"/>
  <c r="R202" i="9"/>
  <c r="AC201" i="9"/>
  <c r="AB201" i="9"/>
  <c r="AA201" i="9"/>
  <c r="Z201" i="9"/>
  <c r="Y201" i="9"/>
  <c r="X201" i="9"/>
  <c r="W201" i="9"/>
  <c r="V201" i="9"/>
  <c r="U201" i="9"/>
  <c r="T201" i="9"/>
  <c r="S201" i="9"/>
  <c r="R201" i="9"/>
  <c r="AC200" i="9"/>
  <c r="AB200" i="9"/>
  <c r="AA200" i="9"/>
  <c r="Z200" i="9"/>
  <c r="Y200" i="9"/>
  <c r="X200" i="9"/>
  <c r="W200" i="9"/>
  <c r="V200" i="9"/>
  <c r="U200" i="9"/>
  <c r="T200" i="9"/>
  <c r="S200" i="9"/>
  <c r="R200" i="9"/>
  <c r="AC198" i="9"/>
  <c r="AB198" i="9"/>
  <c r="AA198" i="9"/>
  <c r="Z198" i="9"/>
  <c r="Y198" i="9"/>
  <c r="X198" i="9"/>
  <c r="W198" i="9"/>
  <c r="V198" i="9"/>
  <c r="U198" i="9"/>
  <c r="T198" i="9"/>
  <c r="S198" i="9"/>
  <c r="R198" i="9"/>
  <c r="AC197" i="9"/>
  <c r="AB197" i="9"/>
  <c r="AA197" i="9"/>
  <c r="Z197" i="9"/>
  <c r="Y197" i="9"/>
  <c r="X197" i="9"/>
  <c r="W197" i="9"/>
  <c r="V197" i="9"/>
  <c r="U197" i="9"/>
  <c r="T197" i="9"/>
  <c r="S197" i="9"/>
  <c r="R197" i="9"/>
  <c r="AC196" i="9"/>
  <c r="AB196" i="9"/>
  <c r="AA196" i="9"/>
  <c r="Z196" i="9"/>
  <c r="Y196" i="9"/>
  <c r="X196" i="9"/>
  <c r="W196" i="9"/>
  <c r="V196" i="9"/>
  <c r="U196" i="9"/>
  <c r="T196" i="9"/>
  <c r="S196" i="9"/>
  <c r="R196" i="9"/>
  <c r="AC195" i="9"/>
  <c r="AB195" i="9"/>
  <c r="AA195" i="9"/>
  <c r="Z195" i="9"/>
  <c r="Y195" i="9"/>
  <c r="X195" i="9"/>
  <c r="W195" i="9"/>
  <c r="V195" i="9"/>
  <c r="U195" i="9"/>
  <c r="T195" i="9"/>
  <c r="S195" i="9"/>
  <c r="R195" i="9"/>
  <c r="AC194" i="9"/>
  <c r="AB194" i="9"/>
  <c r="AA194" i="9"/>
  <c r="Z194" i="9"/>
  <c r="Y194" i="9"/>
  <c r="X194" i="9"/>
  <c r="W194" i="9"/>
  <c r="V194" i="9"/>
  <c r="U194" i="9"/>
  <c r="T194" i="9"/>
  <c r="S194" i="9"/>
  <c r="R194" i="9"/>
  <c r="AC193" i="9"/>
  <c r="AB193" i="9"/>
  <c r="AA193" i="9"/>
  <c r="Z193" i="9"/>
  <c r="Y193" i="9"/>
  <c r="X193" i="9"/>
  <c r="W193" i="9"/>
  <c r="V193" i="9"/>
  <c r="U193" i="9"/>
  <c r="T193" i="9"/>
  <c r="S193" i="9"/>
  <c r="R193" i="9"/>
  <c r="AC191" i="9"/>
  <c r="AB191" i="9"/>
  <c r="AA191" i="9"/>
  <c r="Z191" i="9"/>
  <c r="Y191" i="9"/>
  <c r="X191" i="9"/>
  <c r="W191" i="9"/>
  <c r="V191" i="9"/>
  <c r="U191" i="9"/>
  <c r="T191" i="9"/>
  <c r="S191" i="9"/>
  <c r="R191" i="9"/>
  <c r="AC190" i="9"/>
  <c r="AB190" i="9"/>
  <c r="AA190" i="9"/>
  <c r="Z190" i="9"/>
  <c r="Y190" i="9"/>
  <c r="X190" i="9"/>
  <c r="W190" i="9"/>
  <c r="V190" i="9"/>
  <c r="U190" i="9"/>
  <c r="T190" i="9"/>
  <c r="S190" i="9"/>
  <c r="R190" i="9"/>
  <c r="AC189" i="9"/>
  <c r="AB189" i="9"/>
  <c r="AA189" i="9"/>
  <c r="Z189" i="9"/>
  <c r="Y189" i="9"/>
  <c r="X189" i="9"/>
  <c r="W189" i="9"/>
  <c r="V189" i="9"/>
  <c r="U189" i="9"/>
  <c r="T189" i="9"/>
  <c r="S189" i="9"/>
  <c r="R189" i="9"/>
  <c r="AC188" i="9"/>
  <c r="AB188" i="9"/>
  <c r="AA188" i="9"/>
  <c r="Z188" i="9"/>
  <c r="Y188" i="9"/>
  <c r="X188" i="9"/>
  <c r="W188" i="9"/>
  <c r="V188" i="9"/>
  <c r="U188" i="9"/>
  <c r="T188" i="9"/>
  <c r="S188" i="9"/>
  <c r="R188" i="9"/>
  <c r="AC187" i="9"/>
  <c r="AB187" i="9"/>
  <c r="AA187" i="9"/>
  <c r="Z187" i="9"/>
  <c r="Y187" i="9"/>
  <c r="X187" i="9"/>
  <c r="W187" i="9"/>
  <c r="V187" i="9"/>
  <c r="U187" i="9"/>
  <c r="T187" i="9"/>
  <c r="S187" i="9"/>
  <c r="R187" i="9"/>
  <c r="AC186" i="9"/>
  <c r="AB186" i="9"/>
  <c r="AA186" i="9"/>
  <c r="Z186" i="9"/>
  <c r="Y186" i="9"/>
  <c r="X186" i="9"/>
  <c r="W186" i="9"/>
  <c r="V186" i="9"/>
  <c r="U186" i="9"/>
  <c r="T186" i="9"/>
  <c r="S186" i="9"/>
  <c r="R186" i="9"/>
  <c r="AC184" i="9"/>
  <c r="AB184" i="9"/>
  <c r="AA184" i="9"/>
  <c r="Z184" i="9"/>
  <c r="Y184" i="9"/>
  <c r="X184" i="9"/>
  <c r="W184" i="9"/>
  <c r="V184" i="9"/>
  <c r="U184" i="9"/>
  <c r="T184" i="9"/>
  <c r="S184" i="9"/>
  <c r="R184" i="9"/>
  <c r="AC183" i="9"/>
  <c r="AB183" i="9"/>
  <c r="AA183" i="9"/>
  <c r="Z183" i="9"/>
  <c r="Y183" i="9"/>
  <c r="X183" i="9"/>
  <c r="W183" i="9"/>
  <c r="V183" i="9"/>
  <c r="U183" i="9"/>
  <c r="T183" i="9"/>
  <c r="S183" i="9"/>
  <c r="R183" i="9"/>
  <c r="AC182" i="9"/>
  <c r="AB182" i="9"/>
  <c r="AA182" i="9"/>
  <c r="Z182" i="9"/>
  <c r="Y182" i="9"/>
  <c r="X182" i="9"/>
  <c r="W182" i="9"/>
  <c r="V182" i="9"/>
  <c r="U182" i="9"/>
  <c r="T182" i="9"/>
  <c r="S182" i="9"/>
  <c r="R182" i="9"/>
  <c r="AC181" i="9"/>
  <c r="AB181" i="9"/>
  <c r="AA181" i="9"/>
  <c r="Z181" i="9"/>
  <c r="Y181" i="9"/>
  <c r="X181" i="9"/>
  <c r="W181" i="9"/>
  <c r="V181" i="9"/>
  <c r="U181" i="9"/>
  <c r="T181" i="9"/>
  <c r="S181" i="9"/>
  <c r="R181" i="9"/>
  <c r="AC180" i="9"/>
  <c r="AB180" i="9"/>
  <c r="AA180" i="9"/>
  <c r="Z180" i="9"/>
  <c r="Y180" i="9"/>
  <c r="X180" i="9"/>
  <c r="W180" i="9"/>
  <c r="V180" i="9"/>
  <c r="U180" i="9"/>
  <c r="T180" i="9"/>
  <c r="S180" i="9"/>
  <c r="R180" i="9"/>
  <c r="AC179" i="9"/>
  <c r="AB179" i="9"/>
  <c r="AA179" i="9"/>
  <c r="Z179" i="9"/>
  <c r="Y179" i="9"/>
  <c r="X179" i="9"/>
  <c r="W179" i="9"/>
  <c r="V179" i="9"/>
  <c r="U179" i="9"/>
  <c r="T179" i="9"/>
  <c r="S179" i="9"/>
  <c r="R179" i="9"/>
  <c r="AC177" i="9"/>
  <c r="AB177" i="9"/>
  <c r="AA177" i="9"/>
  <c r="Z177" i="9"/>
  <c r="Y177" i="9"/>
  <c r="X177" i="9"/>
  <c r="W177" i="9"/>
  <c r="V177" i="9"/>
  <c r="U177" i="9"/>
  <c r="T177" i="9"/>
  <c r="S177" i="9"/>
  <c r="R177" i="9"/>
  <c r="AC176" i="9"/>
  <c r="AB176" i="9"/>
  <c r="AA176" i="9"/>
  <c r="Z176" i="9"/>
  <c r="Y176" i="9"/>
  <c r="X176" i="9"/>
  <c r="W176" i="9"/>
  <c r="V176" i="9"/>
  <c r="U176" i="9"/>
  <c r="T176" i="9"/>
  <c r="S176" i="9"/>
  <c r="R176" i="9"/>
  <c r="AC175" i="9"/>
  <c r="AB175" i="9"/>
  <c r="AA175" i="9"/>
  <c r="Z175" i="9"/>
  <c r="Y175" i="9"/>
  <c r="X175" i="9"/>
  <c r="W175" i="9"/>
  <c r="V175" i="9"/>
  <c r="U175" i="9"/>
  <c r="T175" i="9"/>
  <c r="S175" i="9"/>
  <c r="R175" i="9"/>
  <c r="AC174" i="9"/>
  <c r="AB174" i="9"/>
  <c r="AA174" i="9"/>
  <c r="Z174" i="9"/>
  <c r="Y174" i="9"/>
  <c r="X174" i="9"/>
  <c r="W174" i="9"/>
  <c r="V174" i="9"/>
  <c r="U174" i="9"/>
  <c r="T174" i="9"/>
  <c r="S174" i="9"/>
  <c r="R174" i="9"/>
  <c r="AC173" i="9"/>
  <c r="AB173" i="9"/>
  <c r="AA173" i="9"/>
  <c r="Z173" i="9"/>
  <c r="Y173" i="9"/>
  <c r="X173" i="9"/>
  <c r="W173" i="9"/>
  <c r="V173" i="9"/>
  <c r="U173" i="9"/>
  <c r="T173" i="9"/>
  <c r="S173" i="9"/>
  <c r="R173" i="9"/>
  <c r="AC172" i="9"/>
  <c r="AB172" i="9"/>
  <c r="AA172" i="9"/>
  <c r="Z172" i="9"/>
  <c r="Y172" i="9"/>
  <c r="X172" i="9"/>
  <c r="W172" i="9"/>
  <c r="V172" i="9"/>
  <c r="U172" i="9"/>
  <c r="T172" i="9"/>
  <c r="S172" i="9"/>
  <c r="R172" i="9"/>
  <c r="AC170" i="9"/>
  <c r="AB170" i="9"/>
  <c r="AA170" i="9"/>
  <c r="Z170" i="9"/>
  <c r="Y170" i="9"/>
  <c r="X170" i="9"/>
  <c r="W170" i="9"/>
  <c r="V170" i="9"/>
  <c r="U170" i="9"/>
  <c r="T170" i="9"/>
  <c r="S170" i="9"/>
  <c r="R170" i="9"/>
  <c r="AC169" i="9"/>
  <c r="AB169" i="9"/>
  <c r="AA169" i="9"/>
  <c r="Z169" i="9"/>
  <c r="Y169" i="9"/>
  <c r="X169" i="9"/>
  <c r="W169" i="9"/>
  <c r="V169" i="9"/>
  <c r="U169" i="9"/>
  <c r="T169" i="9"/>
  <c r="S169" i="9"/>
  <c r="R169" i="9"/>
  <c r="AC168" i="9"/>
  <c r="AB168" i="9"/>
  <c r="AA168" i="9"/>
  <c r="Z168" i="9"/>
  <c r="Y168" i="9"/>
  <c r="X168" i="9"/>
  <c r="W168" i="9"/>
  <c r="V168" i="9"/>
  <c r="U168" i="9"/>
  <c r="T168" i="9"/>
  <c r="S168" i="9"/>
  <c r="R168" i="9"/>
  <c r="AC167" i="9"/>
  <c r="AB167" i="9"/>
  <c r="AA167" i="9"/>
  <c r="Z167" i="9"/>
  <c r="Y167" i="9"/>
  <c r="X167" i="9"/>
  <c r="W167" i="9"/>
  <c r="V167" i="9"/>
  <c r="U167" i="9"/>
  <c r="T167" i="9"/>
  <c r="S167" i="9"/>
  <c r="R167" i="9"/>
  <c r="AC166" i="9"/>
  <c r="AB166" i="9"/>
  <c r="AA166" i="9"/>
  <c r="Z166" i="9"/>
  <c r="Y166" i="9"/>
  <c r="X166" i="9"/>
  <c r="W166" i="9"/>
  <c r="V166" i="9"/>
  <c r="U166" i="9"/>
  <c r="T166" i="9"/>
  <c r="S166" i="9"/>
  <c r="R166" i="9"/>
  <c r="AC165" i="9"/>
  <c r="AB165" i="9"/>
  <c r="AA165" i="9"/>
  <c r="Z165" i="9"/>
  <c r="Y165" i="9"/>
  <c r="X165" i="9"/>
  <c r="W165" i="9"/>
  <c r="V165" i="9"/>
  <c r="U165" i="9"/>
  <c r="T165" i="9"/>
  <c r="S165" i="9"/>
  <c r="R165" i="9"/>
  <c r="AC163" i="9"/>
  <c r="AB163" i="9"/>
  <c r="AA163" i="9"/>
  <c r="Z163" i="9"/>
  <c r="Y163" i="9"/>
  <c r="X163" i="9"/>
  <c r="W163" i="9"/>
  <c r="V163" i="9"/>
  <c r="U163" i="9"/>
  <c r="T163" i="9"/>
  <c r="S163" i="9"/>
  <c r="R163" i="9"/>
  <c r="AC162" i="9"/>
  <c r="AB162" i="9"/>
  <c r="AA162" i="9"/>
  <c r="Z162" i="9"/>
  <c r="Y162" i="9"/>
  <c r="X162" i="9"/>
  <c r="W162" i="9"/>
  <c r="V162" i="9"/>
  <c r="U162" i="9"/>
  <c r="T162" i="9"/>
  <c r="S162" i="9"/>
  <c r="R162" i="9"/>
  <c r="AC161" i="9"/>
  <c r="AB161" i="9"/>
  <c r="AA161" i="9"/>
  <c r="Z161" i="9"/>
  <c r="Y161" i="9"/>
  <c r="X161" i="9"/>
  <c r="W161" i="9"/>
  <c r="V161" i="9"/>
  <c r="U161" i="9"/>
  <c r="T161" i="9"/>
  <c r="S161" i="9"/>
  <c r="R161" i="9"/>
  <c r="AC160" i="9"/>
  <c r="AB160" i="9"/>
  <c r="AA160" i="9"/>
  <c r="Z160" i="9"/>
  <c r="Y160" i="9"/>
  <c r="X160" i="9"/>
  <c r="W160" i="9"/>
  <c r="V160" i="9"/>
  <c r="U160" i="9"/>
  <c r="T160" i="9"/>
  <c r="S160" i="9"/>
  <c r="R160" i="9"/>
  <c r="AC159" i="9"/>
  <c r="AB159" i="9"/>
  <c r="AA159" i="9"/>
  <c r="Z159" i="9"/>
  <c r="Y159" i="9"/>
  <c r="X159" i="9"/>
  <c r="W159" i="9"/>
  <c r="V159" i="9"/>
  <c r="U159" i="9"/>
  <c r="T159" i="9"/>
  <c r="S159" i="9"/>
  <c r="R159" i="9"/>
  <c r="AC158" i="9"/>
  <c r="AB158" i="9"/>
  <c r="AA158" i="9"/>
  <c r="Z158" i="9"/>
  <c r="Y158" i="9"/>
  <c r="X158" i="9"/>
  <c r="W158" i="9"/>
  <c r="V158" i="9"/>
  <c r="U158" i="9"/>
  <c r="T158" i="9"/>
  <c r="S158" i="9"/>
  <c r="R158" i="9"/>
  <c r="AC156" i="9"/>
  <c r="AB156" i="9"/>
  <c r="AA156" i="9"/>
  <c r="Z156" i="9"/>
  <c r="Y156" i="9"/>
  <c r="X156" i="9"/>
  <c r="W156" i="9"/>
  <c r="V156" i="9"/>
  <c r="U156" i="9"/>
  <c r="T156" i="9"/>
  <c r="S156" i="9"/>
  <c r="R156" i="9"/>
  <c r="AC155" i="9"/>
  <c r="AB155" i="9"/>
  <c r="AA155" i="9"/>
  <c r="Z155" i="9"/>
  <c r="Y155" i="9"/>
  <c r="X155" i="9"/>
  <c r="W155" i="9"/>
  <c r="V155" i="9"/>
  <c r="U155" i="9"/>
  <c r="T155" i="9"/>
  <c r="S155" i="9"/>
  <c r="R155" i="9"/>
  <c r="AC154" i="9"/>
  <c r="AB154" i="9"/>
  <c r="AA154" i="9"/>
  <c r="Z154" i="9"/>
  <c r="Y154" i="9"/>
  <c r="X154" i="9"/>
  <c r="W154" i="9"/>
  <c r="V154" i="9"/>
  <c r="U154" i="9"/>
  <c r="T154" i="9"/>
  <c r="S154" i="9"/>
  <c r="R154" i="9"/>
  <c r="AC153" i="9"/>
  <c r="AB153" i="9"/>
  <c r="AA153" i="9"/>
  <c r="Z153" i="9"/>
  <c r="Y153" i="9"/>
  <c r="X153" i="9"/>
  <c r="W153" i="9"/>
  <c r="V153" i="9"/>
  <c r="U153" i="9"/>
  <c r="T153" i="9"/>
  <c r="S153" i="9"/>
  <c r="R153" i="9"/>
  <c r="AC152" i="9"/>
  <c r="AB152" i="9"/>
  <c r="AA152" i="9"/>
  <c r="Z152" i="9"/>
  <c r="Y152" i="9"/>
  <c r="X152" i="9"/>
  <c r="W152" i="9"/>
  <c r="V152" i="9"/>
  <c r="U152" i="9"/>
  <c r="T152" i="9"/>
  <c r="S152" i="9"/>
  <c r="R152" i="9"/>
  <c r="AC151" i="9"/>
  <c r="AB151" i="9"/>
  <c r="AA151" i="9"/>
  <c r="Z151" i="9"/>
  <c r="Y151" i="9"/>
  <c r="X151" i="9"/>
  <c r="W151" i="9"/>
  <c r="V151" i="9"/>
  <c r="U151" i="9"/>
  <c r="T151" i="9"/>
  <c r="S151" i="9"/>
  <c r="R151" i="9"/>
  <c r="AC149" i="9"/>
  <c r="AB149" i="9"/>
  <c r="AA149" i="9"/>
  <c r="Z149" i="9"/>
  <c r="Y149" i="9"/>
  <c r="X149" i="9"/>
  <c r="W149" i="9"/>
  <c r="V149" i="9"/>
  <c r="U149" i="9"/>
  <c r="T149" i="9"/>
  <c r="S149" i="9"/>
  <c r="R149" i="9"/>
  <c r="AC148" i="9"/>
  <c r="AB148" i="9"/>
  <c r="AA148" i="9"/>
  <c r="Z148" i="9"/>
  <c r="Y148" i="9"/>
  <c r="X148" i="9"/>
  <c r="W148" i="9"/>
  <c r="V148" i="9"/>
  <c r="U148" i="9"/>
  <c r="T148" i="9"/>
  <c r="S148" i="9"/>
  <c r="R148" i="9"/>
  <c r="AC147" i="9"/>
  <c r="AB147" i="9"/>
  <c r="AA147" i="9"/>
  <c r="Z147" i="9"/>
  <c r="Y147" i="9"/>
  <c r="X147" i="9"/>
  <c r="W147" i="9"/>
  <c r="V147" i="9"/>
  <c r="U147" i="9"/>
  <c r="T147" i="9"/>
  <c r="S147" i="9"/>
  <c r="R147" i="9"/>
  <c r="AC146" i="9"/>
  <c r="AB146" i="9"/>
  <c r="AA146" i="9"/>
  <c r="Z146" i="9"/>
  <c r="Y146" i="9"/>
  <c r="X146" i="9"/>
  <c r="W146" i="9"/>
  <c r="V146" i="9"/>
  <c r="U146" i="9"/>
  <c r="T146" i="9"/>
  <c r="S146" i="9"/>
  <c r="R146" i="9"/>
  <c r="AC145" i="9"/>
  <c r="AB145" i="9"/>
  <c r="AA145" i="9"/>
  <c r="Z145" i="9"/>
  <c r="Y145" i="9"/>
  <c r="X145" i="9"/>
  <c r="W145" i="9"/>
  <c r="V145" i="9"/>
  <c r="U145" i="9"/>
  <c r="T145" i="9"/>
  <c r="S145" i="9"/>
  <c r="R145" i="9"/>
  <c r="AC144" i="9"/>
  <c r="AB144" i="9"/>
  <c r="AA144" i="9"/>
  <c r="Z144" i="9"/>
  <c r="Y144" i="9"/>
  <c r="X144" i="9"/>
  <c r="W144" i="9"/>
  <c r="V144" i="9"/>
  <c r="U144" i="9"/>
  <c r="T144" i="9"/>
  <c r="S144" i="9"/>
  <c r="R144" i="9"/>
  <c r="AC142" i="9"/>
  <c r="AB142" i="9"/>
  <c r="AA142" i="9"/>
  <c r="Z142" i="9"/>
  <c r="Y142" i="9"/>
  <c r="X142" i="9"/>
  <c r="W142" i="9"/>
  <c r="V142" i="9"/>
  <c r="U142" i="9"/>
  <c r="T142" i="9"/>
  <c r="S142" i="9"/>
  <c r="R142" i="9"/>
  <c r="AC141" i="9"/>
  <c r="AB141" i="9"/>
  <c r="AA141" i="9"/>
  <c r="Z141" i="9"/>
  <c r="Y141" i="9"/>
  <c r="X141" i="9"/>
  <c r="W141" i="9"/>
  <c r="V141" i="9"/>
  <c r="U141" i="9"/>
  <c r="T141" i="9"/>
  <c r="S141" i="9"/>
  <c r="R141" i="9"/>
  <c r="AC140" i="9"/>
  <c r="AB140" i="9"/>
  <c r="AA140" i="9"/>
  <c r="Z140" i="9"/>
  <c r="Y140" i="9"/>
  <c r="X140" i="9"/>
  <c r="W140" i="9"/>
  <c r="V140" i="9"/>
  <c r="U140" i="9"/>
  <c r="T140" i="9"/>
  <c r="S140" i="9"/>
  <c r="R140" i="9"/>
  <c r="AC139" i="9"/>
  <c r="AB139" i="9"/>
  <c r="AA139" i="9"/>
  <c r="Z139" i="9"/>
  <c r="Y139" i="9"/>
  <c r="X139" i="9"/>
  <c r="W139" i="9"/>
  <c r="V139" i="9"/>
  <c r="U139" i="9"/>
  <c r="T139" i="9"/>
  <c r="S139" i="9"/>
  <c r="R139" i="9"/>
  <c r="AC138" i="9"/>
  <c r="AB138" i="9"/>
  <c r="AA138" i="9"/>
  <c r="Z138" i="9"/>
  <c r="Y138" i="9"/>
  <c r="X138" i="9"/>
  <c r="W138" i="9"/>
  <c r="V138" i="9"/>
  <c r="U138" i="9"/>
  <c r="T138" i="9"/>
  <c r="S138" i="9"/>
  <c r="R138" i="9"/>
  <c r="AC137" i="9"/>
  <c r="AB137" i="9"/>
  <c r="AA137" i="9"/>
  <c r="Z137" i="9"/>
  <c r="Y137" i="9"/>
  <c r="X137" i="9"/>
  <c r="W137" i="9"/>
  <c r="V137" i="9"/>
  <c r="U137" i="9"/>
  <c r="T137" i="9"/>
  <c r="S137" i="9"/>
  <c r="R137" i="9"/>
  <c r="AC135" i="9"/>
  <c r="AB135" i="9"/>
  <c r="AA135" i="9"/>
  <c r="Z135" i="9"/>
  <c r="Y135" i="9"/>
  <c r="X135" i="9"/>
  <c r="W135" i="9"/>
  <c r="V135" i="9"/>
  <c r="U135" i="9"/>
  <c r="T135" i="9"/>
  <c r="S135" i="9"/>
  <c r="R135" i="9"/>
  <c r="AC134" i="9"/>
  <c r="AB134" i="9"/>
  <c r="AA134" i="9"/>
  <c r="Z134" i="9"/>
  <c r="Y134" i="9"/>
  <c r="X134" i="9"/>
  <c r="W134" i="9"/>
  <c r="V134" i="9"/>
  <c r="U134" i="9"/>
  <c r="T134" i="9"/>
  <c r="S134" i="9"/>
  <c r="R134" i="9"/>
  <c r="AC133" i="9"/>
  <c r="AB133" i="9"/>
  <c r="AA133" i="9"/>
  <c r="Z133" i="9"/>
  <c r="Y133" i="9"/>
  <c r="X133" i="9"/>
  <c r="W133" i="9"/>
  <c r="V133" i="9"/>
  <c r="U133" i="9"/>
  <c r="T133" i="9"/>
  <c r="S133" i="9"/>
  <c r="R133" i="9"/>
  <c r="AC132" i="9"/>
  <c r="AB132" i="9"/>
  <c r="AA132" i="9"/>
  <c r="Z132" i="9"/>
  <c r="Y132" i="9"/>
  <c r="X132" i="9"/>
  <c r="W132" i="9"/>
  <c r="V132" i="9"/>
  <c r="U132" i="9"/>
  <c r="T132" i="9"/>
  <c r="S132" i="9"/>
  <c r="R132" i="9"/>
  <c r="AC131" i="9"/>
  <c r="AB131" i="9"/>
  <c r="AA131" i="9"/>
  <c r="Z131" i="9"/>
  <c r="Y131" i="9"/>
  <c r="X131" i="9"/>
  <c r="W131" i="9"/>
  <c r="V131" i="9"/>
  <c r="U131" i="9"/>
  <c r="T131" i="9"/>
  <c r="S131" i="9"/>
  <c r="R131" i="9"/>
  <c r="AC130" i="9"/>
  <c r="AB130" i="9"/>
  <c r="AA130" i="9"/>
  <c r="Z130" i="9"/>
  <c r="Y130" i="9"/>
  <c r="X130" i="9"/>
  <c r="W130" i="9"/>
  <c r="V130" i="9"/>
  <c r="U130" i="9"/>
  <c r="T130" i="9"/>
  <c r="S130" i="9"/>
  <c r="R130" i="9"/>
  <c r="AC128" i="9"/>
  <c r="AB128" i="9"/>
  <c r="AA128" i="9"/>
  <c r="Z128" i="9"/>
  <c r="Y128" i="9"/>
  <c r="X128" i="9"/>
  <c r="W128" i="9"/>
  <c r="V128" i="9"/>
  <c r="U128" i="9"/>
  <c r="T128" i="9"/>
  <c r="S128" i="9"/>
  <c r="R128" i="9"/>
  <c r="AC127" i="9"/>
  <c r="AB127" i="9"/>
  <c r="AA127" i="9"/>
  <c r="Z127" i="9"/>
  <c r="Y127" i="9"/>
  <c r="X127" i="9"/>
  <c r="W127" i="9"/>
  <c r="V127" i="9"/>
  <c r="U127" i="9"/>
  <c r="T127" i="9"/>
  <c r="S127" i="9"/>
  <c r="R127" i="9"/>
  <c r="AC126" i="9"/>
  <c r="AB126" i="9"/>
  <c r="AA126" i="9"/>
  <c r="Z126" i="9"/>
  <c r="Y126" i="9"/>
  <c r="X126" i="9"/>
  <c r="W126" i="9"/>
  <c r="V126" i="9"/>
  <c r="U126" i="9"/>
  <c r="T126" i="9"/>
  <c r="S126" i="9"/>
  <c r="R126" i="9"/>
  <c r="AC125" i="9"/>
  <c r="AB125" i="9"/>
  <c r="AA125" i="9"/>
  <c r="Z125" i="9"/>
  <c r="Y125" i="9"/>
  <c r="X125" i="9"/>
  <c r="W125" i="9"/>
  <c r="V125" i="9"/>
  <c r="U125" i="9"/>
  <c r="T125" i="9"/>
  <c r="S125" i="9"/>
  <c r="R125" i="9"/>
  <c r="AC124" i="9"/>
  <c r="AB124" i="9"/>
  <c r="AA124" i="9"/>
  <c r="Z124" i="9"/>
  <c r="Y124" i="9"/>
  <c r="X124" i="9"/>
  <c r="W124" i="9"/>
  <c r="V124" i="9"/>
  <c r="U124" i="9"/>
  <c r="T124" i="9"/>
  <c r="S124" i="9"/>
  <c r="R124" i="9"/>
  <c r="AC123" i="9"/>
  <c r="AB123" i="9"/>
  <c r="AA123" i="9"/>
  <c r="Z123" i="9"/>
  <c r="Y123" i="9"/>
  <c r="X123" i="9"/>
  <c r="W123" i="9"/>
  <c r="V123" i="9"/>
  <c r="U123" i="9"/>
  <c r="T123" i="9"/>
  <c r="S123" i="9"/>
  <c r="R123" i="9"/>
  <c r="AC121" i="9"/>
  <c r="AB121" i="9"/>
  <c r="AA121" i="9"/>
  <c r="Z121" i="9"/>
  <c r="Y121" i="9"/>
  <c r="X121" i="9"/>
  <c r="W121" i="9"/>
  <c r="V121" i="9"/>
  <c r="U121" i="9"/>
  <c r="T121" i="9"/>
  <c r="S121" i="9"/>
  <c r="R121" i="9"/>
  <c r="AC120" i="9"/>
  <c r="AB120" i="9"/>
  <c r="AA120" i="9"/>
  <c r="Z120" i="9"/>
  <c r="Y120" i="9"/>
  <c r="X120" i="9"/>
  <c r="W120" i="9"/>
  <c r="V120" i="9"/>
  <c r="U120" i="9"/>
  <c r="T120" i="9"/>
  <c r="S120" i="9"/>
  <c r="R120" i="9"/>
  <c r="AC119" i="9"/>
  <c r="AB119" i="9"/>
  <c r="AA119" i="9"/>
  <c r="Z119" i="9"/>
  <c r="Y119" i="9"/>
  <c r="X119" i="9"/>
  <c r="W119" i="9"/>
  <c r="V119" i="9"/>
  <c r="U119" i="9"/>
  <c r="T119" i="9"/>
  <c r="S119" i="9"/>
  <c r="R119" i="9"/>
  <c r="AC118" i="9"/>
  <c r="AB118" i="9"/>
  <c r="AA118" i="9"/>
  <c r="Z118" i="9"/>
  <c r="Y118" i="9"/>
  <c r="X118" i="9"/>
  <c r="W118" i="9"/>
  <c r="V118" i="9"/>
  <c r="U118" i="9"/>
  <c r="T118" i="9"/>
  <c r="S118" i="9"/>
  <c r="R118" i="9"/>
  <c r="AC117" i="9"/>
  <c r="AB117" i="9"/>
  <c r="AA117" i="9"/>
  <c r="Z117" i="9"/>
  <c r="Y117" i="9"/>
  <c r="X117" i="9"/>
  <c r="W117" i="9"/>
  <c r="V117" i="9"/>
  <c r="U117" i="9"/>
  <c r="T117" i="9"/>
  <c r="S117" i="9"/>
  <c r="R117" i="9"/>
  <c r="AC116" i="9"/>
  <c r="AB116" i="9"/>
  <c r="AA116" i="9"/>
  <c r="Z116" i="9"/>
  <c r="Y116" i="9"/>
  <c r="X116" i="9"/>
  <c r="W116" i="9"/>
  <c r="V116" i="9"/>
  <c r="U116" i="9"/>
  <c r="T116" i="9"/>
  <c r="S116" i="9"/>
  <c r="R116" i="9"/>
  <c r="AC114" i="9"/>
  <c r="AB114" i="9"/>
  <c r="AA114" i="9"/>
  <c r="Z114" i="9"/>
  <c r="Y114" i="9"/>
  <c r="X114" i="9"/>
  <c r="W114" i="9"/>
  <c r="V114" i="9"/>
  <c r="U114" i="9"/>
  <c r="T114" i="9"/>
  <c r="S114" i="9"/>
  <c r="R114" i="9"/>
  <c r="AC113" i="9"/>
  <c r="AB113" i="9"/>
  <c r="AA113" i="9"/>
  <c r="Z113" i="9"/>
  <c r="Y113" i="9"/>
  <c r="X113" i="9"/>
  <c r="W113" i="9"/>
  <c r="V113" i="9"/>
  <c r="U113" i="9"/>
  <c r="T113" i="9"/>
  <c r="S113" i="9"/>
  <c r="R113" i="9"/>
  <c r="AC112" i="9"/>
  <c r="AB112" i="9"/>
  <c r="AA112" i="9"/>
  <c r="Z112" i="9"/>
  <c r="Y112" i="9"/>
  <c r="X112" i="9"/>
  <c r="W112" i="9"/>
  <c r="V112" i="9"/>
  <c r="U112" i="9"/>
  <c r="T112" i="9"/>
  <c r="S112" i="9"/>
  <c r="R112" i="9"/>
  <c r="AC111" i="9"/>
  <c r="AB111" i="9"/>
  <c r="AA111" i="9"/>
  <c r="Z111" i="9"/>
  <c r="Y111" i="9"/>
  <c r="X111" i="9"/>
  <c r="W111" i="9"/>
  <c r="V111" i="9"/>
  <c r="U111" i="9"/>
  <c r="T111" i="9"/>
  <c r="S111" i="9"/>
  <c r="R111" i="9"/>
  <c r="AC110" i="9"/>
  <c r="AB110" i="9"/>
  <c r="AA110" i="9"/>
  <c r="Z110" i="9"/>
  <c r="Y110" i="9"/>
  <c r="X110" i="9"/>
  <c r="W110" i="9"/>
  <c r="V110" i="9"/>
  <c r="U110" i="9"/>
  <c r="T110" i="9"/>
  <c r="S110" i="9"/>
  <c r="R110" i="9"/>
  <c r="AC109" i="9"/>
  <c r="AB109" i="9"/>
  <c r="AA109" i="9"/>
  <c r="Z109" i="9"/>
  <c r="Y109" i="9"/>
  <c r="X109" i="9"/>
  <c r="W109" i="9"/>
  <c r="V109" i="9"/>
  <c r="U109" i="9"/>
  <c r="T109" i="9"/>
  <c r="S109" i="9"/>
  <c r="R109" i="9"/>
  <c r="AC107" i="9"/>
  <c r="AB107" i="9"/>
  <c r="AA107" i="9"/>
  <c r="Z107" i="9"/>
  <c r="Y107" i="9"/>
  <c r="X107" i="9"/>
  <c r="W107" i="9"/>
  <c r="V107" i="9"/>
  <c r="U107" i="9"/>
  <c r="T107" i="9"/>
  <c r="S107" i="9"/>
  <c r="R107" i="9"/>
  <c r="AC106" i="9"/>
  <c r="AB106" i="9"/>
  <c r="AA106" i="9"/>
  <c r="Z106" i="9"/>
  <c r="Y106" i="9"/>
  <c r="X106" i="9"/>
  <c r="W106" i="9"/>
  <c r="V106" i="9"/>
  <c r="U106" i="9"/>
  <c r="T106" i="9"/>
  <c r="S106" i="9"/>
  <c r="R106" i="9"/>
  <c r="AC105" i="9"/>
  <c r="AB105" i="9"/>
  <c r="AA105" i="9"/>
  <c r="Z105" i="9"/>
  <c r="Y105" i="9"/>
  <c r="X105" i="9"/>
  <c r="W105" i="9"/>
  <c r="V105" i="9"/>
  <c r="U105" i="9"/>
  <c r="T105" i="9"/>
  <c r="S105" i="9"/>
  <c r="R105" i="9"/>
  <c r="AC104" i="9"/>
  <c r="AB104" i="9"/>
  <c r="AA104" i="9"/>
  <c r="Z104" i="9"/>
  <c r="Y104" i="9"/>
  <c r="X104" i="9"/>
  <c r="W104" i="9"/>
  <c r="V104" i="9"/>
  <c r="U104" i="9"/>
  <c r="T104" i="9"/>
  <c r="S104" i="9"/>
  <c r="R104" i="9"/>
  <c r="AC103" i="9"/>
  <c r="AB103" i="9"/>
  <c r="AA103" i="9"/>
  <c r="Z103" i="9"/>
  <c r="Y103" i="9"/>
  <c r="X103" i="9"/>
  <c r="W103" i="9"/>
  <c r="V103" i="9"/>
  <c r="U103" i="9"/>
  <c r="T103" i="9"/>
  <c r="S103" i="9"/>
  <c r="R103" i="9"/>
  <c r="AC102" i="9"/>
  <c r="AB102" i="9"/>
  <c r="AA102" i="9"/>
  <c r="Z102" i="9"/>
  <c r="Y102" i="9"/>
  <c r="X102" i="9"/>
  <c r="W102" i="9"/>
  <c r="V102" i="9"/>
  <c r="U102" i="9"/>
  <c r="T102" i="9"/>
  <c r="S102" i="9"/>
  <c r="R102" i="9"/>
  <c r="AC100" i="9"/>
  <c r="AB100" i="9"/>
  <c r="AA100" i="9"/>
  <c r="Z100" i="9"/>
  <c r="Y100" i="9"/>
  <c r="X100" i="9"/>
  <c r="W100" i="9"/>
  <c r="V100" i="9"/>
  <c r="U100" i="9"/>
  <c r="T100" i="9"/>
  <c r="S100" i="9"/>
  <c r="R100" i="9"/>
  <c r="AC99" i="9"/>
  <c r="AB99" i="9"/>
  <c r="AA99" i="9"/>
  <c r="Z99" i="9"/>
  <c r="Y99" i="9"/>
  <c r="X99" i="9"/>
  <c r="W99" i="9"/>
  <c r="V99" i="9"/>
  <c r="U99" i="9"/>
  <c r="T99" i="9"/>
  <c r="S99" i="9"/>
  <c r="R99" i="9"/>
  <c r="AC98" i="9"/>
  <c r="AB98" i="9"/>
  <c r="AA98" i="9"/>
  <c r="Z98" i="9"/>
  <c r="Y98" i="9"/>
  <c r="X98" i="9"/>
  <c r="W98" i="9"/>
  <c r="V98" i="9"/>
  <c r="U98" i="9"/>
  <c r="T98" i="9"/>
  <c r="S98" i="9"/>
  <c r="R98" i="9"/>
  <c r="AC97" i="9"/>
  <c r="AB97" i="9"/>
  <c r="AA97" i="9"/>
  <c r="Z97" i="9"/>
  <c r="Y97" i="9"/>
  <c r="X97" i="9"/>
  <c r="W97" i="9"/>
  <c r="V97" i="9"/>
  <c r="U97" i="9"/>
  <c r="T97" i="9"/>
  <c r="S97" i="9"/>
  <c r="R97" i="9"/>
  <c r="AC96" i="9"/>
  <c r="AB96" i="9"/>
  <c r="AA96" i="9"/>
  <c r="Z96" i="9"/>
  <c r="Y96" i="9"/>
  <c r="X96" i="9"/>
  <c r="W96" i="9"/>
  <c r="V96" i="9"/>
  <c r="U96" i="9"/>
  <c r="T96" i="9"/>
  <c r="S96" i="9"/>
  <c r="R96" i="9"/>
  <c r="AC95" i="9"/>
  <c r="AB95" i="9"/>
  <c r="AA95" i="9"/>
  <c r="Z95" i="9"/>
  <c r="Y95" i="9"/>
  <c r="X95" i="9"/>
  <c r="W95" i="9"/>
  <c r="V95" i="9"/>
  <c r="U95" i="9"/>
  <c r="T95" i="9"/>
  <c r="S95" i="9"/>
  <c r="R95" i="9"/>
  <c r="AC93" i="9"/>
  <c r="AB93" i="9"/>
  <c r="AA93" i="9"/>
  <c r="Z93" i="9"/>
  <c r="Y93" i="9"/>
  <c r="X93" i="9"/>
  <c r="W93" i="9"/>
  <c r="V93" i="9"/>
  <c r="U93" i="9"/>
  <c r="T93" i="9"/>
  <c r="S93" i="9"/>
  <c r="R93" i="9"/>
  <c r="AC92" i="9"/>
  <c r="AB92" i="9"/>
  <c r="AA92" i="9"/>
  <c r="Z92" i="9"/>
  <c r="Y92" i="9"/>
  <c r="X92" i="9"/>
  <c r="W92" i="9"/>
  <c r="V92" i="9"/>
  <c r="U92" i="9"/>
  <c r="T92" i="9"/>
  <c r="S92" i="9"/>
  <c r="R92" i="9"/>
  <c r="AC91" i="9"/>
  <c r="AB91" i="9"/>
  <c r="AA91" i="9"/>
  <c r="Z91" i="9"/>
  <c r="Y91" i="9"/>
  <c r="X91" i="9"/>
  <c r="W91" i="9"/>
  <c r="V91" i="9"/>
  <c r="U91" i="9"/>
  <c r="T91" i="9"/>
  <c r="S91" i="9"/>
  <c r="R91" i="9"/>
  <c r="AC90" i="9"/>
  <c r="AB90" i="9"/>
  <c r="AA90" i="9"/>
  <c r="Z90" i="9"/>
  <c r="Y90" i="9"/>
  <c r="X90" i="9"/>
  <c r="W90" i="9"/>
  <c r="V90" i="9"/>
  <c r="U90" i="9"/>
  <c r="T90" i="9"/>
  <c r="S90" i="9"/>
  <c r="R90" i="9"/>
  <c r="AC89" i="9"/>
  <c r="AB89" i="9"/>
  <c r="AA89" i="9"/>
  <c r="Z89" i="9"/>
  <c r="Y89" i="9"/>
  <c r="X89" i="9"/>
  <c r="W89" i="9"/>
  <c r="V89" i="9"/>
  <c r="U89" i="9"/>
  <c r="T89" i="9"/>
  <c r="S89" i="9"/>
  <c r="R89" i="9"/>
  <c r="AC88" i="9"/>
  <c r="AB88" i="9"/>
  <c r="AA88" i="9"/>
  <c r="Z88" i="9"/>
  <c r="Y88" i="9"/>
  <c r="X88" i="9"/>
  <c r="W88" i="9"/>
  <c r="V88" i="9"/>
  <c r="U88" i="9"/>
  <c r="T88" i="9"/>
  <c r="S88" i="9"/>
  <c r="R88" i="9"/>
  <c r="AC86" i="9"/>
  <c r="AB86" i="9"/>
  <c r="AA86" i="9"/>
  <c r="Z86" i="9"/>
  <c r="Y86" i="9"/>
  <c r="X86" i="9"/>
  <c r="W86" i="9"/>
  <c r="V86" i="9"/>
  <c r="U86" i="9"/>
  <c r="T86" i="9"/>
  <c r="S86" i="9"/>
  <c r="R86" i="9"/>
  <c r="AC85" i="9"/>
  <c r="AB85" i="9"/>
  <c r="AA85" i="9"/>
  <c r="Z85" i="9"/>
  <c r="Y85" i="9"/>
  <c r="X85" i="9"/>
  <c r="W85" i="9"/>
  <c r="V85" i="9"/>
  <c r="U85" i="9"/>
  <c r="T85" i="9"/>
  <c r="S85" i="9"/>
  <c r="R85" i="9"/>
  <c r="AC84" i="9"/>
  <c r="AB84" i="9"/>
  <c r="AA84" i="9"/>
  <c r="Z84" i="9"/>
  <c r="Y84" i="9"/>
  <c r="X84" i="9"/>
  <c r="W84" i="9"/>
  <c r="V84" i="9"/>
  <c r="U84" i="9"/>
  <c r="T84" i="9"/>
  <c r="S84" i="9"/>
  <c r="R84" i="9"/>
  <c r="AC83" i="9"/>
  <c r="AB83" i="9"/>
  <c r="AA83" i="9"/>
  <c r="Z83" i="9"/>
  <c r="Y83" i="9"/>
  <c r="X83" i="9"/>
  <c r="W83" i="9"/>
  <c r="V83" i="9"/>
  <c r="U83" i="9"/>
  <c r="T83" i="9"/>
  <c r="S83" i="9"/>
  <c r="R83" i="9"/>
  <c r="AC82" i="9"/>
  <c r="AB82" i="9"/>
  <c r="AA82" i="9"/>
  <c r="Z82" i="9"/>
  <c r="Y82" i="9"/>
  <c r="X82" i="9"/>
  <c r="W82" i="9"/>
  <c r="V82" i="9"/>
  <c r="U82" i="9"/>
  <c r="T82" i="9"/>
  <c r="S82" i="9"/>
  <c r="R82" i="9"/>
  <c r="AC81" i="9"/>
  <c r="AB81" i="9"/>
  <c r="AA81" i="9"/>
  <c r="Z81" i="9"/>
  <c r="Y81" i="9"/>
  <c r="X81" i="9"/>
  <c r="W81" i="9"/>
  <c r="V81" i="9"/>
  <c r="U81" i="9"/>
  <c r="T81" i="9"/>
  <c r="S81" i="9"/>
  <c r="R81" i="9"/>
  <c r="AC79" i="9"/>
  <c r="AB79" i="9"/>
  <c r="AA79" i="9"/>
  <c r="Z79" i="9"/>
  <c r="Y79" i="9"/>
  <c r="X79" i="9"/>
  <c r="W79" i="9"/>
  <c r="V79" i="9"/>
  <c r="U79" i="9"/>
  <c r="T79" i="9"/>
  <c r="S79" i="9"/>
  <c r="R79" i="9"/>
  <c r="AC78" i="9"/>
  <c r="AB78" i="9"/>
  <c r="AA78" i="9"/>
  <c r="Z78" i="9"/>
  <c r="Y78" i="9"/>
  <c r="X78" i="9"/>
  <c r="W78" i="9"/>
  <c r="V78" i="9"/>
  <c r="U78" i="9"/>
  <c r="T78" i="9"/>
  <c r="S78" i="9"/>
  <c r="R78" i="9"/>
  <c r="AC77" i="9"/>
  <c r="AB77" i="9"/>
  <c r="AA77" i="9"/>
  <c r="Z77" i="9"/>
  <c r="Y77" i="9"/>
  <c r="X77" i="9"/>
  <c r="W77" i="9"/>
  <c r="V77" i="9"/>
  <c r="U77" i="9"/>
  <c r="T77" i="9"/>
  <c r="S77" i="9"/>
  <c r="R77" i="9"/>
  <c r="AC76" i="9"/>
  <c r="AB76" i="9"/>
  <c r="AA76" i="9"/>
  <c r="Z76" i="9"/>
  <c r="Y76" i="9"/>
  <c r="X76" i="9"/>
  <c r="W76" i="9"/>
  <c r="V76" i="9"/>
  <c r="U76" i="9"/>
  <c r="T76" i="9"/>
  <c r="S76" i="9"/>
  <c r="R76" i="9"/>
  <c r="AC75" i="9"/>
  <c r="AB75" i="9"/>
  <c r="AA75" i="9"/>
  <c r="Z75" i="9"/>
  <c r="Y75" i="9"/>
  <c r="X75" i="9"/>
  <c r="W75" i="9"/>
  <c r="V75" i="9"/>
  <c r="U75" i="9"/>
  <c r="T75" i="9"/>
  <c r="S75" i="9"/>
  <c r="R75" i="9"/>
  <c r="AC74" i="9"/>
  <c r="AB74" i="9"/>
  <c r="AA74" i="9"/>
  <c r="Z74" i="9"/>
  <c r="Y74" i="9"/>
  <c r="X74" i="9"/>
  <c r="W74" i="9"/>
  <c r="V74" i="9"/>
  <c r="U74" i="9"/>
  <c r="T74" i="9"/>
  <c r="S74" i="9"/>
  <c r="R74" i="9"/>
  <c r="AC72" i="9"/>
  <c r="AB72" i="9"/>
  <c r="AA72" i="9"/>
  <c r="Z72" i="9"/>
  <c r="Y72" i="9"/>
  <c r="X72" i="9"/>
  <c r="W72" i="9"/>
  <c r="V72" i="9"/>
  <c r="U72" i="9"/>
  <c r="T72" i="9"/>
  <c r="S72" i="9"/>
  <c r="R72" i="9"/>
  <c r="AC71" i="9"/>
  <c r="AB71" i="9"/>
  <c r="AA71" i="9"/>
  <c r="Z71" i="9"/>
  <c r="Y71" i="9"/>
  <c r="X71" i="9"/>
  <c r="W71" i="9"/>
  <c r="V71" i="9"/>
  <c r="U71" i="9"/>
  <c r="T71" i="9"/>
  <c r="S71" i="9"/>
  <c r="R71" i="9"/>
  <c r="AC70" i="9"/>
  <c r="AB70" i="9"/>
  <c r="AA70" i="9"/>
  <c r="Z70" i="9"/>
  <c r="Y70" i="9"/>
  <c r="X70" i="9"/>
  <c r="W70" i="9"/>
  <c r="V70" i="9"/>
  <c r="U70" i="9"/>
  <c r="T70" i="9"/>
  <c r="S70" i="9"/>
  <c r="R70" i="9"/>
  <c r="AC69" i="9"/>
  <c r="AB69" i="9"/>
  <c r="AA69" i="9"/>
  <c r="Z69" i="9"/>
  <c r="Y69" i="9"/>
  <c r="X69" i="9"/>
  <c r="W69" i="9"/>
  <c r="V69" i="9"/>
  <c r="U69" i="9"/>
  <c r="T69" i="9"/>
  <c r="S69" i="9"/>
  <c r="R69" i="9"/>
  <c r="AC68" i="9"/>
  <c r="AB68" i="9"/>
  <c r="AA68" i="9"/>
  <c r="Z68" i="9"/>
  <c r="Y68" i="9"/>
  <c r="X68" i="9"/>
  <c r="W68" i="9"/>
  <c r="V68" i="9"/>
  <c r="U68" i="9"/>
  <c r="T68" i="9"/>
  <c r="S68" i="9"/>
  <c r="R68" i="9"/>
  <c r="AC67" i="9"/>
  <c r="AB67" i="9"/>
  <c r="AA67" i="9"/>
  <c r="Z67" i="9"/>
  <c r="Y67" i="9"/>
  <c r="X67" i="9"/>
  <c r="W67" i="9"/>
  <c r="V67" i="9"/>
  <c r="U67" i="9"/>
  <c r="T67" i="9"/>
  <c r="S67" i="9"/>
  <c r="R67" i="9"/>
  <c r="AC65" i="9"/>
  <c r="AB65" i="9"/>
  <c r="AA65" i="9"/>
  <c r="Z65" i="9"/>
  <c r="Y65" i="9"/>
  <c r="X65" i="9"/>
  <c r="W65" i="9"/>
  <c r="V65" i="9"/>
  <c r="U65" i="9"/>
  <c r="T65" i="9"/>
  <c r="S65" i="9"/>
  <c r="R65" i="9"/>
  <c r="AC64" i="9"/>
  <c r="AB64" i="9"/>
  <c r="AA64" i="9"/>
  <c r="Z64" i="9"/>
  <c r="Y64" i="9"/>
  <c r="X64" i="9"/>
  <c r="W64" i="9"/>
  <c r="V64" i="9"/>
  <c r="U64" i="9"/>
  <c r="T64" i="9"/>
  <c r="S64" i="9"/>
  <c r="R64" i="9"/>
  <c r="AC63" i="9"/>
  <c r="AB63" i="9"/>
  <c r="AA63" i="9"/>
  <c r="Z63" i="9"/>
  <c r="Y63" i="9"/>
  <c r="X63" i="9"/>
  <c r="W63" i="9"/>
  <c r="V63" i="9"/>
  <c r="U63" i="9"/>
  <c r="T63" i="9"/>
  <c r="S63" i="9"/>
  <c r="R63" i="9"/>
  <c r="AC62" i="9"/>
  <c r="AB62" i="9"/>
  <c r="AA62" i="9"/>
  <c r="Z62" i="9"/>
  <c r="Y62" i="9"/>
  <c r="X62" i="9"/>
  <c r="W62" i="9"/>
  <c r="V62" i="9"/>
  <c r="U62" i="9"/>
  <c r="T62" i="9"/>
  <c r="S62" i="9"/>
  <c r="R62" i="9"/>
  <c r="AC61" i="9"/>
  <c r="AB61" i="9"/>
  <c r="AA61" i="9"/>
  <c r="Z61" i="9"/>
  <c r="Y61" i="9"/>
  <c r="X61" i="9"/>
  <c r="W61" i="9"/>
  <c r="V61" i="9"/>
  <c r="U61" i="9"/>
  <c r="T61" i="9"/>
  <c r="S61" i="9"/>
  <c r="R61" i="9"/>
  <c r="AC60" i="9"/>
  <c r="AB60" i="9"/>
  <c r="AA60" i="9"/>
  <c r="Z60" i="9"/>
  <c r="Y60" i="9"/>
  <c r="X60" i="9"/>
  <c r="W60" i="9"/>
  <c r="V60" i="9"/>
  <c r="U60" i="9"/>
  <c r="T60" i="9"/>
  <c r="S60" i="9"/>
  <c r="R60" i="9"/>
  <c r="AC58" i="9"/>
  <c r="AB58" i="9"/>
  <c r="AA58" i="9"/>
  <c r="Z58" i="9"/>
  <c r="Y58" i="9"/>
  <c r="X58" i="9"/>
  <c r="W58" i="9"/>
  <c r="V58" i="9"/>
  <c r="U58" i="9"/>
  <c r="T58" i="9"/>
  <c r="S58" i="9"/>
  <c r="R58" i="9"/>
  <c r="AC57" i="9"/>
  <c r="AB57" i="9"/>
  <c r="AA57" i="9"/>
  <c r="Z57" i="9"/>
  <c r="Y57" i="9"/>
  <c r="X57" i="9"/>
  <c r="W57" i="9"/>
  <c r="V57" i="9"/>
  <c r="U57" i="9"/>
  <c r="T57" i="9"/>
  <c r="S57" i="9"/>
  <c r="R57" i="9"/>
  <c r="AC56" i="9"/>
  <c r="AB56" i="9"/>
  <c r="AA56" i="9"/>
  <c r="Z56" i="9"/>
  <c r="Y56" i="9"/>
  <c r="X56" i="9"/>
  <c r="W56" i="9"/>
  <c r="V56" i="9"/>
  <c r="U56" i="9"/>
  <c r="T56" i="9"/>
  <c r="S56" i="9"/>
  <c r="R56" i="9"/>
  <c r="AC55" i="9"/>
  <c r="AB55" i="9"/>
  <c r="AA55" i="9"/>
  <c r="Z55" i="9"/>
  <c r="Y55" i="9"/>
  <c r="X55" i="9"/>
  <c r="W55" i="9"/>
  <c r="V55" i="9"/>
  <c r="U55" i="9"/>
  <c r="T55" i="9"/>
  <c r="S55" i="9"/>
  <c r="R55" i="9"/>
  <c r="AC54" i="9"/>
  <c r="AB54" i="9"/>
  <c r="AA54" i="9"/>
  <c r="Z54" i="9"/>
  <c r="Y54" i="9"/>
  <c r="X54" i="9"/>
  <c r="W54" i="9"/>
  <c r="V54" i="9"/>
  <c r="U54" i="9"/>
  <c r="T54" i="9"/>
  <c r="S54" i="9"/>
  <c r="R54" i="9"/>
  <c r="AC53" i="9"/>
  <c r="AB53" i="9"/>
  <c r="AA53" i="9"/>
  <c r="Z53" i="9"/>
  <c r="Y53" i="9"/>
  <c r="X53" i="9"/>
  <c r="W53" i="9"/>
  <c r="V53" i="9"/>
  <c r="U53" i="9"/>
  <c r="T53" i="9"/>
  <c r="S53" i="9"/>
  <c r="R53" i="9"/>
  <c r="AC51" i="9"/>
  <c r="AB51" i="9"/>
  <c r="AA51" i="9"/>
  <c r="Z51" i="9"/>
  <c r="Y51" i="9"/>
  <c r="X51" i="9"/>
  <c r="W51" i="9"/>
  <c r="V51" i="9"/>
  <c r="U51" i="9"/>
  <c r="T51" i="9"/>
  <c r="S51" i="9"/>
  <c r="R51" i="9"/>
  <c r="AC50" i="9"/>
  <c r="AB50" i="9"/>
  <c r="AA50" i="9"/>
  <c r="Z50" i="9"/>
  <c r="Y50" i="9"/>
  <c r="X50" i="9"/>
  <c r="W50" i="9"/>
  <c r="V50" i="9"/>
  <c r="U50" i="9"/>
  <c r="T50" i="9"/>
  <c r="S50" i="9"/>
  <c r="R50" i="9"/>
  <c r="AC49" i="9"/>
  <c r="AB49" i="9"/>
  <c r="AA49" i="9"/>
  <c r="Z49" i="9"/>
  <c r="Y49" i="9"/>
  <c r="X49" i="9"/>
  <c r="W49" i="9"/>
  <c r="V49" i="9"/>
  <c r="U49" i="9"/>
  <c r="T49" i="9"/>
  <c r="S49" i="9"/>
  <c r="R49" i="9"/>
  <c r="AC48" i="9"/>
  <c r="AB48" i="9"/>
  <c r="AA48" i="9"/>
  <c r="Z48" i="9"/>
  <c r="Y48" i="9"/>
  <c r="X48" i="9"/>
  <c r="W48" i="9"/>
  <c r="V48" i="9"/>
  <c r="U48" i="9"/>
  <c r="T48" i="9"/>
  <c r="S48" i="9"/>
  <c r="R48" i="9"/>
  <c r="AC47" i="9"/>
  <c r="AB47" i="9"/>
  <c r="AA47" i="9"/>
  <c r="Z47" i="9"/>
  <c r="Y47" i="9"/>
  <c r="X47" i="9"/>
  <c r="W47" i="9"/>
  <c r="V47" i="9"/>
  <c r="U47" i="9"/>
  <c r="T47" i="9"/>
  <c r="S47" i="9"/>
  <c r="R47" i="9"/>
  <c r="AC46" i="9"/>
  <c r="AB46" i="9"/>
  <c r="AA46" i="9"/>
  <c r="Z46" i="9"/>
  <c r="Y46" i="9"/>
  <c r="X46" i="9"/>
  <c r="W46" i="9"/>
  <c r="V46" i="9"/>
  <c r="U46" i="9"/>
  <c r="T46" i="9"/>
  <c r="S46" i="9"/>
  <c r="R46" i="9"/>
  <c r="AC44" i="9"/>
  <c r="AB44" i="9"/>
  <c r="AA44" i="9"/>
  <c r="Z44" i="9"/>
  <c r="Y44" i="9"/>
  <c r="X44" i="9"/>
  <c r="W44" i="9"/>
  <c r="V44" i="9"/>
  <c r="U44" i="9"/>
  <c r="T44" i="9"/>
  <c r="S44" i="9"/>
  <c r="R44" i="9"/>
  <c r="AC43" i="9"/>
  <c r="AB43" i="9"/>
  <c r="AA43" i="9"/>
  <c r="Z43" i="9"/>
  <c r="Y43" i="9"/>
  <c r="X43" i="9"/>
  <c r="W43" i="9"/>
  <c r="V43" i="9"/>
  <c r="U43" i="9"/>
  <c r="T43" i="9"/>
  <c r="S43" i="9"/>
  <c r="R43" i="9"/>
  <c r="AC42" i="9"/>
  <c r="AB42" i="9"/>
  <c r="AA42" i="9"/>
  <c r="Z42" i="9"/>
  <c r="Y42" i="9"/>
  <c r="X42" i="9"/>
  <c r="W42" i="9"/>
  <c r="V42" i="9"/>
  <c r="U42" i="9"/>
  <c r="T42" i="9"/>
  <c r="S42" i="9"/>
  <c r="R42" i="9"/>
  <c r="AC41" i="9"/>
  <c r="AB41" i="9"/>
  <c r="AA41" i="9"/>
  <c r="Z41" i="9"/>
  <c r="Y41" i="9"/>
  <c r="X41" i="9"/>
  <c r="W41" i="9"/>
  <c r="V41" i="9"/>
  <c r="U41" i="9"/>
  <c r="T41" i="9"/>
  <c r="S41" i="9"/>
  <c r="R41" i="9"/>
  <c r="AC40" i="9"/>
  <c r="AB40" i="9"/>
  <c r="AA40" i="9"/>
  <c r="Z40" i="9"/>
  <c r="Y40" i="9"/>
  <c r="X40" i="9"/>
  <c r="W40" i="9"/>
  <c r="V40" i="9"/>
  <c r="U40" i="9"/>
  <c r="T40" i="9"/>
  <c r="S40" i="9"/>
  <c r="R40" i="9"/>
  <c r="AC39" i="9"/>
  <c r="AB39" i="9"/>
  <c r="AA39" i="9"/>
  <c r="Z39" i="9"/>
  <c r="Y39" i="9"/>
  <c r="X39" i="9"/>
  <c r="W39" i="9"/>
  <c r="V39" i="9"/>
  <c r="U39" i="9"/>
  <c r="T39" i="9"/>
  <c r="S39" i="9"/>
  <c r="R39" i="9"/>
  <c r="AC37" i="9"/>
  <c r="AB37" i="9"/>
  <c r="AA37" i="9"/>
  <c r="Z37" i="9"/>
  <c r="Y37" i="9"/>
  <c r="X37" i="9"/>
  <c r="W37" i="9"/>
  <c r="V37" i="9"/>
  <c r="U37" i="9"/>
  <c r="T37" i="9"/>
  <c r="S37" i="9"/>
  <c r="R37" i="9"/>
  <c r="AC36" i="9"/>
  <c r="AB36" i="9"/>
  <c r="AA36" i="9"/>
  <c r="Z36" i="9"/>
  <c r="Y36" i="9"/>
  <c r="X36" i="9"/>
  <c r="W36" i="9"/>
  <c r="V36" i="9"/>
  <c r="U36" i="9"/>
  <c r="T36" i="9"/>
  <c r="S36" i="9"/>
  <c r="R36" i="9"/>
  <c r="AC35" i="9"/>
  <c r="AB35" i="9"/>
  <c r="AA35" i="9"/>
  <c r="Z35" i="9"/>
  <c r="Y35" i="9"/>
  <c r="X35" i="9"/>
  <c r="W35" i="9"/>
  <c r="V35" i="9"/>
  <c r="U35" i="9"/>
  <c r="T35" i="9"/>
  <c r="S35" i="9"/>
  <c r="R35" i="9"/>
  <c r="AC34" i="9"/>
  <c r="AB34" i="9"/>
  <c r="AA34" i="9"/>
  <c r="Z34" i="9"/>
  <c r="Y34" i="9"/>
  <c r="X34" i="9"/>
  <c r="W34" i="9"/>
  <c r="V34" i="9"/>
  <c r="U34" i="9"/>
  <c r="T34" i="9"/>
  <c r="S34" i="9"/>
  <c r="R34" i="9"/>
  <c r="AC33" i="9"/>
  <c r="AB33" i="9"/>
  <c r="AA33" i="9"/>
  <c r="Z33" i="9"/>
  <c r="Y33" i="9"/>
  <c r="X33" i="9"/>
  <c r="W33" i="9"/>
  <c r="V33" i="9"/>
  <c r="U33" i="9"/>
  <c r="T33" i="9"/>
  <c r="S33" i="9"/>
  <c r="R33" i="9"/>
  <c r="AC31" i="9"/>
  <c r="AB31" i="9"/>
  <c r="AA31" i="9"/>
  <c r="Z31" i="9"/>
  <c r="Y31" i="9"/>
  <c r="X31" i="9"/>
  <c r="W31" i="9"/>
  <c r="V31" i="9"/>
  <c r="U31" i="9"/>
  <c r="T31" i="9"/>
  <c r="S31" i="9"/>
  <c r="R31" i="9"/>
  <c r="AC30" i="9"/>
  <c r="AB30" i="9"/>
  <c r="AA30" i="9"/>
  <c r="Z30" i="9"/>
  <c r="Y30" i="9"/>
  <c r="X30" i="9"/>
  <c r="W30" i="9"/>
  <c r="V30" i="9"/>
  <c r="U30" i="9"/>
  <c r="T30" i="9"/>
  <c r="S30" i="9"/>
  <c r="R30" i="9"/>
  <c r="AC29" i="9"/>
  <c r="AB29" i="9"/>
  <c r="AA29" i="9"/>
  <c r="Z29" i="9"/>
  <c r="Y29" i="9"/>
  <c r="X29" i="9"/>
  <c r="W29" i="9"/>
  <c r="V29" i="9"/>
  <c r="U29" i="9"/>
  <c r="T29" i="9"/>
  <c r="S29" i="9"/>
  <c r="R29" i="9"/>
  <c r="AC28" i="9"/>
  <c r="AB28" i="9"/>
  <c r="AA28" i="9"/>
  <c r="Z28" i="9"/>
  <c r="Y28" i="9"/>
  <c r="X28" i="9"/>
  <c r="W28" i="9"/>
  <c r="V28" i="9"/>
  <c r="U28" i="9"/>
  <c r="T28" i="9"/>
  <c r="S28" i="9"/>
  <c r="R28" i="9"/>
  <c r="AC27" i="9"/>
  <c r="AB27" i="9"/>
  <c r="AA27" i="9"/>
  <c r="Z27" i="9"/>
  <c r="Y27" i="9"/>
  <c r="X27" i="9"/>
  <c r="W27" i="9"/>
  <c r="V27" i="9"/>
  <c r="U27" i="9"/>
  <c r="T27" i="9"/>
  <c r="S27" i="9"/>
  <c r="R27" i="9"/>
  <c r="AC26" i="9"/>
  <c r="AB26" i="9"/>
  <c r="AA26" i="9"/>
  <c r="Z26" i="9"/>
  <c r="Y26" i="9"/>
  <c r="X26" i="9"/>
  <c r="W26" i="9"/>
  <c r="V26" i="9"/>
  <c r="U26" i="9"/>
  <c r="T26" i="9"/>
  <c r="S26" i="9"/>
  <c r="R26" i="9"/>
  <c r="AC24" i="9"/>
  <c r="AB24" i="9"/>
  <c r="AA24" i="9"/>
  <c r="Z24" i="9"/>
  <c r="Y24" i="9"/>
  <c r="X24" i="9"/>
  <c r="W24" i="9"/>
  <c r="V24" i="9"/>
  <c r="U24" i="9"/>
  <c r="T24" i="9"/>
  <c r="S24" i="9"/>
  <c r="R24" i="9"/>
  <c r="AC23" i="9"/>
  <c r="AB23" i="9"/>
  <c r="AA23" i="9"/>
  <c r="Z23" i="9"/>
  <c r="Y23" i="9"/>
  <c r="X23" i="9"/>
  <c r="W23" i="9"/>
  <c r="V23" i="9"/>
  <c r="U23" i="9"/>
  <c r="T23" i="9"/>
  <c r="S23" i="9"/>
  <c r="R23" i="9"/>
  <c r="AC22" i="9"/>
  <c r="AB22" i="9"/>
  <c r="AA22" i="9"/>
  <c r="Z22" i="9"/>
  <c r="Y22" i="9"/>
  <c r="X22" i="9"/>
  <c r="W22" i="9"/>
  <c r="V22" i="9"/>
  <c r="U22" i="9"/>
  <c r="T22" i="9"/>
  <c r="S22" i="9"/>
  <c r="R22" i="9"/>
  <c r="AC21" i="9"/>
  <c r="AB21" i="9"/>
  <c r="AA21" i="9"/>
  <c r="Z21" i="9"/>
  <c r="Y21" i="9"/>
  <c r="X21" i="9"/>
  <c r="W21" i="9"/>
  <c r="V21" i="9"/>
  <c r="U21" i="9"/>
  <c r="T21" i="9"/>
  <c r="S21" i="9"/>
  <c r="R21" i="9"/>
  <c r="AC20" i="9"/>
  <c r="AB20" i="9"/>
  <c r="AA20" i="9"/>
  <c r="Z20" i="9"/>
  <c r="Y20" i="9"/>
  <c r="X20" i="9"/>
  <c r="W20" i="9"/>
  <c r="V20" i="9"/>
  <c r="U20" i="9"/>
  <c r="T20" i="9"/>
  <c r="S20" i="9"/>
  <c r="R20" i="9"/>
  <c r="AC19" i="9"/>
  <c r="AB19" i="9"/>
  <c r="AA19" i="9"/>
  <c r="Z19" i="9"/>
  <c r="Y19" i="9"/>
  <c r="X19" i="9"/>
  <c r="W19" i="9"/>
  <c r="V19" i="9"/>
  <c r="U19" i="9"/>
  <c r="T19" i="9"/>
  <c r="S19" i="9"/>
  <c r="R19" i="9"/>
  <c r="AC17" i="9"/>
  <c r="AB17" i="9"/>
  <c r="AA17" i="9"/>
  <c r="Z17" i="9"/>
  <c r="Y17" i="9"/>
  <c r="X17" i="9"/>
  <c r="W17" i="9"/>
  <c r="V17" i="9"/>
  <c r="U17" i="9"/>
  <c r="T17" i="9"/>
  <c r="S17" i="9"/>
  <c r="R17" i="9"/>
  <c r="AC16" i="9"/>
  <c r="AB16" i="9"/>
  <c r="AA16" i="9"/>
  <c r="Z16" i="9"/>
  <c r="Y16" i="9"/>
  <c r="X16" i="9"/>
  <c r="W16" i="9"/>
  <c r="V16" i="9"/>
  <c r="U16" i="9"/>
  <c r="T16" i="9"/>
  <c r="S16" i="9"/>
  <c r="R16" i="9"/>
  <c r="AC15" i="9"/>
  <c r="AB15" i="9"/>
  <c r="AA15" i="9"/>
  <c r="Z15" i="9"/>
  <c r="Y15" i="9"/>
  <c r="X15" i="9"/>
  <c r="W15" i="9"/>
  <c r="V15" i="9"/>
  <c r="U15" i="9"/>
  <c r="T15" i="9"/>
  <c r="S15" i="9"/>
  <c r="R15" i="9"/>
  <c r="AC14" i="9"/>
  <c r="AB14" i="9"/>
  <c r="AA14" i="9"/>
  <c r="Z14" i="9"/>
  <c r="Y14" i="9"/>
  <c r="X14" i="9"/>
  <c r="W14" i="9"/>
  <c r="V14" i="9"/>
  <c r="U14" i="9"/>
  <c r="T14" i="9"/>
  <c r="S14" i="9"/>
  <c r="R14" i="9"/>
  <c r="AC13" i="9"/>
  <c r="AB13" i="9"/>
  <c r="AA13" i="9"/>
  <c r="Z13" i="9"/>
  <c r="Y13" i="9"/>
  <c r="X13" i="9"/>
  <c r="W13" i="9"/>
  <c r="V13" i="9"/>
  <c r="U13" i="9"/>
  <c r="T13" i="9"/>
  <c r="S13" i="9"/>
  <c r="R13" i="9"/>
  <c r="AC12" i="9"/>
  <c r="AB12" i="9"/>
  <c r="AA12" i="9"/>
  <c r="Z12" i="9"/>
  <c r="Y12" i="9"/>
  <c r="X12" i="9"/>
  <c r="W12" i="9"/>
  <c r="V12" i="9"/>
  <c r="U12" i="9"/>
  <c r="T12" i="9"/>
  <c r="S12" i="9"/>
  <c r="R12" i="9"/>
  <c r="AC10" i="9"/>
  <c r="AB10" i="9"/>
  <c r="AA10" i="9"/>
  <c r="Z10" i="9"/>
  <c r="Y10" i="9"/>
  <c r="X10" i="9"/>
  <c r="W10" i="9"/>
  <c r="V10" i="9"/>
  <c r="U10" i="9"/>
  <c r="T10" i="9"/>
  <c r="S10" i="9"/>
  <c r="R10" i="9"/>
  <c r="AC9" i="9"/>
  <c r="AB9" i="9"/>
  <c r="AA9" i="9"/>
  <c r="Z9" i="9"/>
  <c r="Y9" i="9"/>
  <c r="X9" i="9"/>
  <c r="W9" i="9"/>
  <c r="V9" i="9"/>
  <c r="U9" i="9"/>
  <c r="T9" i="9"/>
  <c r="S9" i="9"/>
  <c r="R9" i="9"/>
  <c r="AC8" i="9"/>
  <c r="AB8" i="9"/>
  <c r="AA8" i="9"/>
  <c r="Z8" i="9"/>
  <c r="Y8" i="9"/>
  <c r="X8" i="9"/>
  <c r="W8" i="9"/>
  <c r="V8" i="9"/>
  <c r="U8" i="9"/>
  <c r="T8" i="9"/>
  <c r="S8" i="9"/>
  <c r="R8" i="9"/>
  <c r="AC7" i="9"/>
  <c r="AB7" i="9"/>
  <c r="AA7" i="9"/>
  <c r="Z7" i="9"/>
  <c r="Y7" i="9"/>
  <c r="X7" i="9"/>
  <c r="W7" i="9"/>
  <c r="V7" i="9"/>
  <c r="U7" i="9"/>
  <c r="T7" i="9"/>
  <c r="S7" i="9"/>
  <c r="R7" i="9"/>
  <c r="AC6" i="9"/>
  <c r="AB6" i="9"/>
  <c r="AA6" i="9"/>
  <c r="Z6" i="9"/>
  <c r="Z444" i="9" s="1"/>
  <c r="Y6" i="9"/>
  <c r="X6" i="9"/>
  <c r="W6" i="9"/>
  <c r="V6" i="9"/>
  <c r="U6" i="9"/>
  <c r="T6" i="9"/>
  <c r="S6" i="9"/>
  <c r="R6" i="9"/>
  <c r="R444" i="9" s="1"/>
  <c r="Y444" i="9"/>
  <c r="X444" i="9"/>
  <c r="W444" i="9"/>
  <c r="V444" i="9"/>
  <c r="N433" i="7"/>
  <c r="M433" i="7"/>
  <c r="L433" i="7"/>
  <c r="K433" i="7"/>
  <c r="J433" i="7"/>
  <c r="I433" i="7"/>
  <c r="H433" i="7"/>
  <c r="G433" i="7"/>
  <c r="F433" i="7"/>
  <c r="E433" i="7"/>
  <c r="D433" i="7"/>
  <c r="AC432" i="7"/>
  <c r="AB432" i="7"/>
  <c r="Z432" i="7"/>
  <c r="Y432" i="7"/>
  <c r="X432" i="7"/>
  <c r="W432" i="7"/>
  <c r="U432" i="7"/>
  <c r="T432" i="7"/>
  <c r="S432" i="7"/>
  <c r="R432" i="7"/>
  <c r="AC431" i="7"/>
  <c r="AB431" i="7"/>
  <c r="Z431" i="7"/>
  <c r="Y431" i="7"/>
  <c r="X431" i="7"/>
  <c r="W431" i="7"/>
  <c r="U431" i="7"/>
  <c r="T431" i="7"/>
  <c r="S431" i="7"/>
  <c r="R431" i="7"/>
  <c r="AC430" i="7"/>
  <c r="AB430" i="7"/>
  <c r="Z430" i="7"/>
  <c r="Y430" i="7"/>
  <c r="X430" i="7"/>
  <c r="W430" i="7"/>
  <c r="U430" i="7"/>
  <c r="T430" i="7"/>
  <c r="S430" i="7"/>
  <c r="R430" i="7"/>
  <c r="AC429" i="7"/>
  <c r="AB429" i="7"/>
  <c r="Z429" i="7"/>
  <c r="Y429" i="7"/>
  <c r="X429" i="7"/>
  <c r="W429" i="7"/>
  <c r="U429" i="7"/>
  <c r="T429" i="7"/>
  <c r="S429" i="7"/>
  <c r="R429" i="7"/>
  <c r="V427" i="7"/>
  <c r="R427" i="7"/>
  <c r="V426" i="7"/>
  <c r="R426" i="7"/>
  <c r="V425" i="7"/>
  <c r="R425" i="7"/>
  <c r="V424" i="7"/>
  <c r="R424" i="7"/>
  <c r="AC422" i="7"/>
  <c r="AB422" i="7"/>
  <c r="Z422" i="7"/>
  <c r="X422" i="7"/>
  <c r="W422" i="7"/>
  <c r="V422" i="7"/>
  <c r="U422" i="7"/>
  <c r="S422" i="7"/>
  <c r="R422" i="7"/>
  <c r="AC421" i="7"/>
  <c r="AB421" i="7"/>
  <c r="Z421" i="7"/>
  <c r="X421" i="7"/>
  <c r="W421" i="7"/>
  <c r="V421" i="7"/>
  <c r="U421" i="7"/>
  <c r="S421" i="7"/>
  <c r="R421" i="7"/>
  <c r="AC420" i="7"/>
  <c r="AB420" i="7"/>
  <c r="Z420" i="7"/>
  <c r="X420" i="7"/>
  <c r="W420" i="7"/>
  <c r="V420" i="7"/>
  <c r="U420" i="7"/>
  <c r="S420" i="7"/>
  <c r="R420" i="7"/>
  <c r="AC419" i="7"/>
  <c r="AB419" i="7"/>
  <c r="Z419" i="7"/>
  <c r="X419" i="7"/>
  <c r="W419" i="7"/>
  <c r="V419" i="7"/>
  <c r="U419" i="7"/>
  <c r="S419" i="7"/>
  <c r="R419" i="7"/>
  <c r="AC418" i="7"/>
  <c r="AB418" i="7"/>
  <c r="Z418" i="7"/>
  <c r="X418" i="7"/>
  <c r="W418" i="7"/>
  <c r="V418" i="7"/>
  <c r="U418" i="7"/>
  <c r="S418" i="7"/>
  <c r="R418" i="7"/>
  <c r="AC417" i="7"/>
  <c r="AB417" i="7"/>
  <c r="Z417" i="7"/>
  <c r="X417" i="7"/>
  <c r="W417" i="7"/>
  <c r="V417" i="7"/>
  <c r="U417" i="7"/>
  <c r="S417" i="7"/>
  <c r="R417" i="7"/>
  <c r="AC415" i="7"/>
  <c r="AB415" i="7"/>
  <c r="AA415" i="7"/>
  <c r="Y415" i="7"/>
  <c r="W415" i="7"/>
  <c r="V415" i="7"/>
  <c r="T415" i="7"/>
  <c r="S415" i="7"/>
  <c r="R415" i="7"/>
  <c r="AC414" i="7"/>
  <c r="AB414" i="7"/>
  <c r="AA414" i="7"/>
  <c r="Y414" i="7"/>
  <c r="W414" i="7"/>
  <c r="V414" i="7"/>
  <c r="T414" i="7"/>
  <c r="S414" i="7"/>
  <c r="R414" i="7"/>
  <c r="AC413" i="7"/>
  <c r="AB413" i="7"/>
  <c r="AA413" i="7"/>
  <c r="Y413" i="7"/>
  <c r="W413" i="7"/>
  <c r="V413" i="7"/>
  <c r="T413" i="7"/>
  <c r="S413" i="7"/>
  <c r="R413" i="7"/>
  <c r="AC412" i="7"/>
  <c r="AB412" i="7"/>
  <c r="AA412" i="7"/>
  <c r="Y412" i="7"/>
  <c r="W412" i="7"/>
  <c r="V412" i="7"/>
  <c r="T412" i="7"/>
  <c r="S412" i="7"/>
  <c r="R412" i="7"/>
  <c r="AC411" i="7"/>
  <c r="AB411" i="7"/>
  <c r="AA411" i="7"/>
  <c r="Y411" i="7"/>
  <c r="W411" i="7"/>
  <c r="V411" i="7"/>
  <c r="T411" i="7"/>
  <c r="S411" i="7"/>
  <c r="R411" i="7"/>
  <c r="V409" i="7"/>
  <c r="R409" i="7"/>
  <c r="V408" i="7"/>
  <c r="R408" i="7"/>
  <c r="V407" i="7"/>
  <c r="R407" i="7"/>
  <c r="V406" i="7"/>
  <c r="R406" i="7"/>
  <c r="V405" i="7"/>
  <c r="R405" i="7"/>
  <c r="V404" i="7"/>
  <c r="R404" i="7"/>
  <c r="V403" i="7"/>
  <c r="R403" i="7"/>
  <c r="AC400" i="7"/>
  <c r="Y400" i="7"/>
  <c r="U400" i="7"/>
  <c r="T400" i="7"/>
  <c r="S400" i="7"/>
  <c r="R400" i="7"/>
  <c r="AC399" i="7"/>
  <c r="Y399" i="7"/>
  <c r="U399" i="7"/>
  <c r="T399" i="7"/>
  <c r="S399" i="7"/>
  <c r="R399" i="7"/>
  <c r="AC398" i="7"/>
  <c r="Y398" i="7"/>
  <c r="U398" i="7"/>
  <c r="T398" i="7"/>
  <c r="S398" i="7"/>
  <c r="R398" i="7"/>
  <c r="AC397" i="7"/>
  <c r="Y397" i="7"/>
  <c r="U397" i="7"/>
  <c r="T397" i="7"/>
  <c r="S397" i="7"/>
  <c r="R397" i="7"/>
  <c r="AC396" i="7"/>
  <c r="Y396" i="7"/>
  <c r="U396" i="7"/>
  <c r="T396" i="7"/>
  <c r="S396" i="7"/>
  <c r="R396" i="7"/>
  <c r="AC395" i="7"/>
  <c r="Y395" i="7"/>
  <c r="U395" i="7"/>
  <c r="T395" i="7"/>
  <c r="S395" i="7"/>
  <c r="R395" i="7"/>
  <c r="AC393" i="7"/>
  <c r="V393" i="7"/>
  <c r="U393" i="7"/>
  <c r="T393" i="7"/>
  <c r="S393" i="7"/>
  <c r="R393" i="7"/>
  <c r="AC392" i="7"/>
  <c r="V392" i="7"/>
  <c r="U392" i="7"/>
  <c r="T392" i="7"/>
  <c r="S392" i="7"/>
  <c r="R392" i="7"/>
  <c r="AC391" i="7"/>
  <c r="V391" i="7"/>
  <c r="U391" i="7"/>
  <c r="T391" i="7"/>
  <c r="S391" i="7"/>
  <c r="R391" i="7"/>
  <c r="AC390" i="7"/>
  <c r="V390" i="7"/>
  <c r="U390" i="7"/>
  <c r="T390" i="7"/>
  <c r="S390" i="7"/>
  <c r="R390" i="7"/>
  <c r="AC389" i="7"/>
  <c r="V389" i="7"/>
  <c r="U389" i="7"/>
  <c r="T389" i="7"/>
  <c r="S389" i="7"/>
  <c r="R389" i="7"/>
  <c r="AC388" i="7"/>
  <c r="U388" i="7"/>
  <c r="T388" i="7"/>
  <c r="S388" i="7"/>
  <c r="R388" i="7"/>
  <c r="AC386" i="7"/>
  <c r="W386" i="7"/>
  <c r="V386" i="7"/>
  <c r="U386" i="7"/>
  <c r="R386" i="7"/>
  <c r="AC385" i="7"/>
  <c r="W385" i="7"/>
  <c r="V385" i="7"/>
  <c r="U385" i="7"/>
  <c r="R385" i="7"/>
  <c r="AC384" i="7"/>
  <c r="W384" i="7"/>
  <c r="V384" i="7"/>
  <c r="U384" i="7"/>
  <c r="R384" i="7"/>
  <c r="AC383" i="7"/>
  <c r="W383" i="7"/>
  <c r="V383" i="7"/>
  <c r="U383" i="7"/>
  <c r="R383" i="7"/>
  <c r="AC382" i="7"/>
  <c r="W382" i="7"/>
  <c r="V382" i="7"/>
  <c r="U382" i="7"/>
  <c r="R382" i="7"/>
  <c r="AC381" i="7"/>
  <c r="W381" i="7"/>
  <c r="V381" i="7"/>
  <c r="U381" i="7"/>
  <c r="R381" i="7"/>
  <c r="AC379" i="7"/>
  <c r="AA379" i="7"/>
  <c r="X379" i="7"/>
  <c r="W379" i="7"/>
  <c r="V379" i="7"/>
  <c r="U379" i="7"/>
  <c r="S379" i="7"/>
  <c r="AC378" i="7"/>
  <c r="AA378" i="7"/>
  <c r="X378" i="7"/>
  <c r="W378" i="7"/>
  <c r="V378" i="7"/>
  <c r="U378" i="7"/>
  <c r="S378" i="7"/>
  <c r="AC377" i="7"/>
  <c r="AA377" i="7"/>
  <c r="X377" i="7"/>
  <c r="W377" i="7"/>
  <c r="V377" i="7"/>
  <c r="U377" i="7"/>
  <c r="S377" i="7"/>
  <c r="AC376" i="7"/>
  <c r="AA376" i="7"/>
  <c r="X376" i="7"/>
  <c r="W376" i="7"/>
  <c r="V376" i="7"/>
  <c r="U376" i="7"/>
  <c r="S376" i="7"/>
  <c r="AC375" i="7"/>
  <c r="AA375" i="7"/>
  <c r="X375" i="7"/>
  <c r="W375" i="7"/>
  <c r="V375" i="7"/>
  <c r="U375" i="7"/>
  <c r="S375" i="7"/>
  <c r="AC374" i="7"/>
  <c r="AA374" i="7"/>
  <c r="X374" i="7"/>
  <c r="W374" i="7"/>
  <c r="V374" i="7"/>
  <c r="U374" i="7"/>
  <c r="S374" i="7"/>
  <c r="AC372" i="7"/>
  <c r="U372" i="7"/>
  <c r="T372" i="7"/>
  <c r="S372" i="7"/>
  <c r="R372" i="7"/>
  <c r="AC371" i="7"/>
  <c r="U371" i="7"/>
  <c r="T371" i="7"/>
  <c r="S371" i="7"/>
  <c r="R371" i="7"/>
  <c r="AC370" i="7"/>
  <c r="U370" i="7"/>
  <c r="T370" i="7"/>
  <c r="S370" i="7"/>
  <c r="R370" i="7"/>
  <c r="AC369" i="7"/>
  <c r="U369" i="7"/>
  <c r="T369" i="7"/>
  <c r="S369" i="7"/>
  <c r="R369" i="7"/>
  <c r="AC368" i="7"/>
  <c r="U368" i="7"/>
  <c r="T368" i="7"/>
  <c r="S368" i="7"/>
  <c r="R368" i="7"/>
  <c r="AC367" i="7"/>
  <c r="U367" i="7"/>
  <c r="T367" i="7"/>
  <c r="S367" i="7"/>
  <c r="R367" i="7"/>
  <c r="AC365" i="7"/>
  <c r="V365" i="7"/>
  <c r="U365" i="7"/>
  <c r="T365" i="7"/>
  <c r="S365" i="7"/>
  <c r="R365" i="7"/>
  <c r="AC364" i="7"/>
  <c r="V364" i="7"/>
  <c r="U364" i="7"/>
  <c r="T364" i="7"/>
  <c r="S364" i="7"/>
  <c r="R364" i="7"/>
  <c r="AC363" i="7"/>
  <c r="V363" i="7"/>
  <c r="U363" i="7"/>
  <c r="T363" i="7"/>
  <c r="S363" i="7"/>
  <c r="R363" i="7"/>
  <c r="AC362" i="7"/>
  <c r="V362" i="7"/>
  <c r="U362" i="7"/>
  <c r="T362" i="7"/>
  <c r="S362" i="7"/>
  <c r="R362" i="7"/>
  <c r="AC361" i="7"/>
  <c r="V361" i="7"/>
  <c r="U361" i="7"/>
  <c r="T361" i="7"/>
  <c r="S361" i="7"/>
  <c r="R361" i="7"/>
  <c r="AC360" i="7"/>
  <c r="V360" i="7"/>
  <c r="U360" i="7"/>
  <c r="T360" i="7"/>
  <c r="S360" i="7"/>
  <c r="R360" i="7"/>
  <c r="V358" i="7"/>
  <c r="T358" i="7"/>
  <c r="R358" i="7"/>
  <c r="AA357" i="7"/>
  <c r="V357" i="7"/>
  <c r="T357" i="7"/>
  <c r="R357" i="7"/>
  <c r="AA356" i="7"/>
  <c r="V356" i="7"/>
  <c r="T356" i="7"/>
  <c r="R356" i="7"/>
  <c r="AA355" i="7"/>
  <c r="V355" i="7"/>
  <c r="T355" i="7"/>
  <c r="R355" i="7"/>
  <c r="AA354" i="7"/>
  <c r="V354" i="7"/>
  <c r="R354" i="7"/>
  <c r="AA353" i="7"/>
  <c r="V353" i="7"/>
  <c r="R353" i="7"/>
  <c r="V351" i="7"/>
  <c r="T351" i="7"/>
  <c r="S351" i="7"/>
  <c r="R351" i="7"/>
  <c r="V350" i="7"/>
  <c r="T350" i="7"/>
  <c r="S350" i="7"/>
  <c r="R350" i="7"/>
  <c r="V349" i="7"/>
  <c r="T349" i="7"/>
  <c r="S349" i="7"/>
  <c r="R349" i="7"/>
  <c r="V348" i="7"/>
  <c r="T348" i="7"/>
  <c r="S348" i="7"/>
  <c r="R348" i="7"/>
  <c r="V347" i="7"/>
  <c r="T347" i="7"/>
  <c r="S347" i="7"/>
  <c r="R347" i="7"/>
  <c r="V346" i="7"/>
  <c r="T346" i="7"/>
  <c r="S346" i="7"/>
  <c r="R346" i="7"/>
  <c r="U344" i="7"/>
  <c r="T344" i="7"/>
  <c r="S344" i="7"/>
  <c r="R344" i="7"/>
  <c r="X343" i="7"/>
  <c r="U343" i="7"/>
  <c r="T343" i="7"/>
  <c r="S343" i="7"/>
  <c r="R343" i="7"/>
  <c r="AC342" i="7"/>
  <c r="W342" i="7"/>
  <c r="T342" i="7"/>
  <c r="T341" i="7"/>
  <c r="S341" i="7"/>
  <c r="R341" i="7"/>
  <c r="T340" i="7"/>
  <c r="S340" i="7"/>
  <c r="R340" i="7"/>
  <c r="V339" i="7"/>
  <c r="T339" i="7"/>
  <c r="S339" i="7"/>
  <c r="R339" i="7"/>
  <c r="AC280" i="7"/>
  <c r="AB280" i="7"/>
  <c r="Z280" i="7"/>
  <c r="X280" i="7"/>
  <c r="W280" i="7"/>
  <c r="V280" i="7"/>
  <c r="T280" i="7"/>
  <c r="S280" i="7"/>
  <c r="R280" i="7"/>
  <c r="AC279" i="7"/>
  <c r="AB279" i="7"/>
  <c r="Z279" i="7"/>
  <c r="X279" i="7"/>
  <c r="W279" i="7"/>
  <c r="V279" i="7"/>
  <c r="T279" i="7"/>
  <c r="S279" i="7"/>
  <c r="R279" i="7"/>
  <c r="AC278" i="7"/>
  <c r="AB278" i="7"/>
  <c r="Z278" i="7"/>
  <c r="X278" i="7"/>
  <c r="W278" i="7"/>
  <c r="V278" i="7"/>
  <c r="T278" i="7"/>
  <c r="S278" i="7"/>
  <c r="R278" i="7"/>
  <c r="AC277" i="7"/>
  <c r="AB277" i="7"/>
  <c r="Z277" i="7"/>
  <c r="X277" i="7"/>
  <c r="W277" i="7"/>
  <c r="V277" i="7"/>
  <c r="T277" i="7"/>
  <c r="S277" i="7"/>
  <c r="R277" i="7"/>
  <c r="AC276" i="7"/>
  <c r="AB276" i="7"/>
  <c r="Z276" i="7"/>
  <c r="X276" i="7"/>
  <c r="W276" i="7"/>
  <c r="V276" i="7"/>
  <c r="T276" i="7"/>
  <c r="S276" i="7"/>
  <c r="R276" i="7"/>
  <c r="AC275" i="7"/>
  <c r="AB275" i="7"/>
  <c r="Z275" i="7"/>
  <c r="X275" i="7"/>
  <c r="W275" i="7"/>
  <c r="V275" i="7"/>
  <c r="T275" i="7"/>
  <c r="S275" i="7"/>
  <c r="R275" i="7"/>
  <c r="AC267" i="7"/>
  <c r="W267" i="7"/>
  <c r="V267" i="7"/>
  <c r="R267" i="7"/>
  <c r="AC266" i="7"/>
  <c r="W266" i="7"/>
  <c r="V266" i="7"/>
  <c r="R266" i="7"/>
  <c r="AC265" i="7"/>
  <c r="W265" i="7"/>
  <c r="V265" i="7"/>
  <c r="R265" i="7"/>
  <c r="AC264" i="7"/>
  <c r="W264" i="7"/>
  <c r="V264" i="7"/>
  <c r="R264" i="7"/>
  <c r="AC263" i="7"/>
  <c r="W263" i="7"/>
  <c r="V263" i="7"/>
  <c r="R263" i="7"/>
  <c r="AC262" i="7"/>
  <c r="W262" i="7"/>
  <c r="V262" i="7"/>
  <c r="R262" i="7"/>
  <c r="AC249" i="7"/>
  <c r="V249" i="7"/>
  <c r="U249" i="7"/>
  <c r="T249" i="7"/>
  <c r="S249" i="7"/>
  <c r="R249" i="7"/>
  <c r="AC248" i="7"/>
  <c r="V248" i="7"/>
  <c r="U248" i="7"/>
  <c r="T248" i="7"/>
  <c r="S248" i="7"/>
  <c r="R248" i="7"/>
  <c r="AC247" i="7"/>
  <c r="V247" i="7"/>
  <c r="U247" i="7"/>
  <c r="T247" i="7"/>
  <c r="S247" i="7"/>
  <c r="R247" i="7"/>
  <c r="AC246" i="7"/>
  <c r="V246" i="7"/>
  <c r="U246" i="7"/>
  <c r="T246" i="7"/>
  <c r="S246" i="7"/>
  <c r="R246" i="7"/>
  <c r="AC245" i="7"/>
  <c r="V245" i="7"/>
  <c r="U245" i="7"/>
  <c r="T245" i="7"/>
  <c r="S245" i="7"/>
  <c r="R245" i="7"/>
  <c r="X228" i="7"/>
  <c r="W228" i="7"/>
  <c r="T228" i="7"/>
  <c r="R228" i="7"/>
  <c r="W227" i="7"/>
  <c r="V227" i="7"/>
  <c r="S227" i="7"/>
  <c r="R227" i="7"/>
  <c r="X224" i="7"/>
  <c r="W224" i="7"/>
  <c r="T224" i="7"/>
  <c r="S224" i="7"/>
  <c r="R224" i="7"/>
  <c r="W223" i="7"/>
  <c r="V223" i="7"/>
  <c r="S223" i="7"/>
  <c r="R223" i="7"/>
  <c r="X222" i="7"/>
  <c r="V222" i="7"/>
  <c r="S222" i="7"/>
  <c r="R222" i="7"/>
  <c r="AC220" i="7"/>
  <c r="Z220" i="7"/>
  <c r="U220" i="7"/>
  <c r="T220" i="7"/>
  <c r="S220" i="7"/>
  <c r="R220" i="7"/>
  <c r="AC219" i="7"/>
  <c r="Z219" i="7"/>
  <c r="U219" i="7"/>
  <c r="T219" i="7"/>
  <c r="S219" i="7"/>
  <c r="R219" i="7"/>
  <c r="AC216" i="7"/>
  <c r="V216" i="7"/>
  <c r="R216" i="7"/>
  <c r="AC215" i="7"/>
  <c r="V215" i="7"/>
  <c r="R215" i="7"/>
  <c r="AC212" i="7"/>
  <c r="V212" i="7"/>
  <c r="U212" i="7"/>
  <c r="T212" i="7"/>
  <c r="S212" i="7"/>
  <c r="R212" i="7"/>
  <c r="AC211" i="7"/>
  <c r="V211" i="7"/>
  <c r="U211" i="7"/>
  <c r="T211" i="7"/>
  <c r="S211" i="7"/>
  <c r="R211" i="7"/>
  <c r="AC210" i="7"/>
  <c r="V210" i="7"/>
  <c r="U210" i="7"/>
  <c r="T210" i="7"/>
  <c r="S210" i="7"/>
  <c r="R210" i="7"/>
  <c r="AC209" i="7"/>
  <c r="V209" i="7"/>
  <c r="U209" i="7"/>
  <c r="T209" i="7"/>
  <c r="S209" i="7"/>
  <c r="R209" i="7"/>
  <c r="AC208" i="7"/>
  <c r="V208" i="7"/>
  <c r="U208" i="7"/>
  <c r="T208" i="7"/>
  <c r="S208" i="7"/>
  <c r="R208" i="7"/>
  <c r="AC207" i="7"/>
  <c r="X207" i="7"/>
  <c r="W207" i="7"/>
  <c r="V207" i="7"/>
  <c r="U207" i="7"/>
  <c r="T207" i="7"/>
  <c r="S207" i="7"/>
  <c r="R207" i="7"/>
  <c r="AC205" i="7"/>
  <c r="X205" i="7"/>
  <c r="W205" i="7"/>
  <c r="T205" i="7"/>
  <c r="S205" i="7"/>
  <c r="R205" i="7"/>
  <c r="AC204" i="7"/>
  <c r="X204" i="7"/>
  <c r="W204" i="7"/>
  <c r="T204" i="7"/>
  <c r="R204" i="7"/>
  <c r="AC203" i="7"/>
  <c r="W203" i="7"/>
  <c r="U203" i="7"/>
  <c r="T203" i="7"/>
  <c r="S203" i="7"/>
  <c r="R203" i="7"/>
  <c r="AC202" i="7"/>
  <c r="AC201" i="7"/>
  <c r="AC200" i="7"/>
  <c r="AC198" i="7"/>
  <c r="AB198" i="7"/>
  <c r="AA198" i="7"/>
  <c r="X198" i="7"/>
  <c r="U198" i="7"/>
  <c r="T198" i="7"/>
  <c r="S198" i="7"/>
  <c r="R198" i="7"/>
  <c r="AC197" i="7"/>
  <c r="AB197" i="7"/>
  <c r="AA197" i="7"/>
  <c r="X197" i="7"/>
  <c r="U197" i="7"/>
  <c r="T197" i="7"/>
  <c r="S197" i="7"/>
  <c r="R197" i="7"/>
  <c r="AC196" i="7"/>
  <c r="AB196" i="7"/>
  <c r="AA196" i="7"/>
  <c r="X196" i="7"/>
  <c r="U196" i="7"/>
  <c r="T196" i="7"/>
  <c r="S196" i="7"/>
  <c r="R196" i="7"/>
  <c r="AC195" i="7"/>
  <c r="AB195" i="7"/>
  <c r="AA195" i="7"/>
  <c r="X195" i="7"/>
  <c r="U195" i="7"/>
  <c r="T195" i="7"/>
  <c r="S195" i="7"/>
  <c r="R195" i="7"/>
  <c r="AC194" i="7"/>
  <c r="AB194" i="7"/>
  <c r="AA194" i="7"/>
  <c r="X194" i="7"/>
  <c r="U194" i="7"/>
  <c r="T194" i="7"/>
  <c r="S194" i="7"/>
  <c r="R194" i="7"/>
  <c r="AC193" i="7"/>
  <c r="AB193" i="7"/>
  <c r="AA193" i="7"/>
  <c r="X193" i="7"/>
  <c r="U193" i="7"/>
  <c r="T193" i="7"/>
  <c r="S193" i="7"/>
  <c r="R193" i="7"/>
  <c r="T191" i="7"/>
  <c r="S191" i="7"/>
  <c r="R191" i="7"/>
  <c r="U190" i="7"/>
  <c r="T190" i="7"/>
  <c r="S190" i="7"/>
  <c r="R190" i="7"/>
  <c r="U189" i="7"/>
  <c r="T189" i="7"/>
  <c r="S189" i="7"/>
  <c r="R189" i="7"/>
  <c r="U188" i="7"/>
  <c r="T188" i="7"/>
  <c r="S188" i="7"/>
  <c r="R188" i="7"/>
  <c r="U187" i="7"/>
  <c r="T187" i="7"/>
  <c r="S187" i="7"/>
  <c r="R187" i="7"/>
  <c r="R186" i="7"/>
  <c r="Z176" i="7"/>
  <c r="V176" i="7"/>
  <c r="S176" i="7"/>
  <c r="R176" i="7"/>
  <c r="Z175" i="7"/>
  <c r="V175" i="7"/>
  <c r="S175" i="7"/>
  <c r="R175" i="7"/>
  <c r="Z174" i="7"/>
  <c r="V174" i="7"/>
  <c r="S174" i="7"/>
  <c r="R174" i="7"/>
  <c r="Z173" i="7"/>
  <c r="V173" i="7"/>
  <c r="S173" i="7"/>
  <c r="R173" i="7"/>
  <c r="Z172" i="7"/>
  <c r="V172" i="7"/>
  <c r="R172" i="7"/>
  <c r="AB163" i="7"/>
  <c r="Z163" i="7"/>
  <c r="X163" i="7"/>
  <c r="V163" i="7"/>
  <c r="R163" i="7"/>
  <c r="AB162" i="7"/>
  <c r="Z162" i="7"/>
  <c r="X162" i="7"/>
  <c r="V162" i="7"/>
  <c r="R162" i="7"/>
  <c r="AB161" i="7"/>
  <c r="Z161" i="7"/>
  <c r="X161" i="7"/>
  <c r="V161" i="7"/>
  <c r="S161" i="7"/>
  <c r="R161" i="7"/>
  <c r="AB160" i="7"/>
  <c r="Z160" i="7"/>
  <c r="X160" i="7"/>
  <c r="V160" i="7"/>
  <c r="S160" i="7"/>
  <c r="R160" i="7"/>
  <c r="AB159" i="7"/>
  <c r="Z159" i="7"/>
  <c r="X159" i="7"/>
  <c r="V159" i="7"/>
  <c r="S159" i="7"/>
  <c r="R159" i="7"/>
  <c r="AB158" i="7"/>
  <c r="X158" i="7"/>
  <c r="V158" i="7"/>
  <c r="S158" i="7"/>
  <c r="R158" i="7"/>
  <c r="T101" i="7"/>
  <c r="T100" i="7"/>
  <c r="Y99" i="7"/>
  <c r="AB98" i="7"/>
  <c r="Y97" i="7"/>
  <c r="AC96" i="7"/>
  <c r="T80" i="7"/>
  <c r="S80" i="7"/>
  <c r="R80" i="7"/>
  <c r="T79" i="7"/>
  <c r="S79" i="7"/>
  <c r="R79" i="7"/>
  <c r="T78" i="7"/>
  <c r="S78" i="7"/>
  <c r="R78" i="7"/>
  <c r="T77" i="7"/>
  <c r="S77" i="7"/>
  <c r="R77" i="7"/>
  <c r="T76" i="7"/>
  <c r="S76" i="7"/>
  <c r="R76" i="7"/>
  <c r="T75" i="7"/>
  <c r="S75" i="7"/>
  <c r="R75" i="7"/>
  <c r="AC65" i="7"/>
  <c r="AA65" i="7"/>
  <c r="W65" i="7"/>
  <c r="T65" i="7"/>
  <c r="S65" i="7"/>
  <c r="AC64" i="7"/>
  <c r="AA64" i="7"/>
  <c r="W64" i="7"/>
  <c r="T64" i="7"/>
  <c r="S64" i="7"/>
  <c r="AC63" i="7"/>
  <c r="AA63" i="7"/>
  <c r="W63" i="7"/>
  <c r="T63" i="7"/>
  <c r="S63" i="7"/>
  <c r="AC62" i="7"/>
  <c r="AA62" i="7"/>
  <c r="W62" i="7"/>
  <c r="T62" i="7"/>
  <c r="S62" i="7"/>
  <c r="AC61" i="7"/>
  <c r="AA61" i="7"/>
  <c r="W61" i="7"/>
  <c r="T61" i="7"/>
  <c r="S61" i="7"/>
  <c r="AC60" i="7"/>
  <c r="AA60" i="7"/>
  <c r="W60" i="7"/>
  <c r="T60" i="7"/>
  <c r="S60" i="7"/>
  <c r="AB24" i="7"/>
  <c r="U24" i="7"/>
  <c r="T24" i="7"/>
  <c r="S24" i="7"/>
  <c r="R24" i="7"/>
  <c r="AB23" i="7"/>
  <c r="U23" i="7"/>
  <c r="T23" i="7"/>
  <c r="S23" i="7"/>
  <c r="R23" i="7"/>
  <c r="Y22" i="7"/>
  <c r="U22" i="7"/>
  <c r="T22" i="7"/>
  <c r="S22" i="7"/>
  <c r="R22" i="7"/>
  <c r="AB21" i="7"/>
  <c r="Y21" i="7"/>
  <c r="U21" i="7"/>
  <c r="T21" i="7"/>
  <c r="S21" i="7"/>
  <c r="R21" i="7"/>
  <c r="AB20" i="7"/>
  <c r="Y20" i="7"/>
  <c r="U20" i="7"/>
  <c r="T20" i="7"/>
  <c r="S20" i="7"/>
  <c r="R20" i="7"/>
  <c r="AB19" i="7"/>
  <c r="Y19" i="7"/>
  <c r="R19" i="7"/>
  <c r="AC10" i="7"/>
  <c r="AA10" i="7"/>
  <c r="AC9" i="7"/>
  <c r="AA9" i="7"/>
  <c r="AC8" i="7"/>
  <c r="AA8" i="7"/>
  <c r="AC7" i="7"/>
  <c r="AA7" i="7"/>
  <c r="AC6" i="7"/>
  <c r="AA6" i="7"/>
  <c r="N432" i="6"/>
  <c r="M432" i="6"/>
  <c r="L432" i="6"/>
  <c r="K432" i="6"/>
  <c r="J432" i="6"/>
  <c r="I432" i="6"/>
  <c r="H432" i="6"/>
  <c r="G432" i="6"/>
  <c r="F432" i="6"/>
  <c r="E432" i="6"/>
  <c r="D432" i="6"/>
  <c r="C432" i="6"/>
  <c r="AB431" i="6"/>
  <c r="X431" i="6"/>
  <c r="W431" i="6"/>
  <c r="V431" i="6"/>
  <c r="U431" i="6"/>
  <c r="T431" i="6"/>
  <c r="S431" i="6"/>
  <c r="R431" i="6"/>
  <c r="Z430" i="6"/>
  <c r="X430" i="6"/>
  <c r="W430" i="6"/>
  <c r="V430" i="6"/>
  <c r="U430" i="6"/>
  <c r="T430" i="6"/>
  <c r="S430" i="6"/>
  <c r="R430" i="6"/>
  <c r="Z429" i="6"/>
  <c r="X429" i="6"/>
  <c r="W429" i="6"/>
  <c r="V429" i="6"/>
  <c r="U429" i="6"/>
  <c r="T429" i="6"/>
  <c r="S429" i="6"/>
  <c r="R429" i="6"/>
  <c r="AA428" i="6"/>
  <c r="Z428" i="6"/>
  <c r="Y428" i="6"/>
  <c r="X428" i="6"/>
  <c r="W428" i="6"/>
  <c r="V428" i="6"/>
  <c r="U428" i="6"/>
  <c r="T428" i="6"/>
  <c r="S428" i="6"/>
  <c r="R428" i="6"/>
  <c r="AC427" i="6"/>
  <c r="AA427" i="6"/>
  <c r="Z427" i="6"/>
  <c r="W427" i="6"/>
  <c r="T427" i="6"/>
  <c r="S427" i="6"/>
  <c r="R427" i="6"/>
  <c r="AB425" i="6"/>
  <c r="X425" i="6"/>
  <c r="W425" i="6"/>
  <c r="V425" i="6"/>
  <c r="U425" i="6"/>
  <c r="T425" i="6"/>
  <c r="S425" i="6"/>
  <c r="R425" i="6"/>
  <c r="Z424" i="6"/>
  <c r="X424" i="6"/>
  <c r="W424" i="6"/>
  <c r="V424" i="6"/>
  <c r="U424" i="6"/>
  <c r="T424" i="6"/>
  <c r="S424" i="6"/>
  <c r="R424" i="6"/>
  <c r="Z423" i="6"/>
  <c r="X423" i="6"/>
  <c r="W423" i="6"/>
  <c r="V423" i="6"/>
  <c r="U423" i="6"/>
  <c r="T423" i="6"/>
  <c r="S423" i="6"/>
  <c r="R423" i="6"/>
  <c r="AA422" i="6"/>
  <c r="Z422" i="6"/>
  <c r="Y422" i="6"/>
  <c r="X422" i="6"/>
  <c r="W422" i="6"/>
  <c r="V422" i="6"/>
  <c r="U422" i="6"/>
  <c r="T422" i="6"/>
  <c r="S422" i="6"/>
  <c r="R422" i="6"/>
  <c r="AB420" i="6"/>
  <c r="X420" i="6"/>
  <c r="W420" i="6"/>
  <c r="V420" i="6"/>
  <c r="U420" i="6"/>
  <c r="T420" i="6"/>
  <c r="S420" i="6"/>
  <c r="R420" i="6"/>
  <c r="Z419" i="6"/>
  <c r="X419" i="6"/>
  <c r="W419" i="6"/>
  <c r="V419" i="6"/>
  <c r="U419" i="6"/>
  <c r="T419" i="6"/>
  <c r="S419" i="6"/>
  <c r="R419" i="6"/>
  <c r="Z418" i="6"/>
  <c r="X418" i="6"/>
  <c r="W418" i="6"/>
  <c r="V418" i="6"/>
  <c r="U418" i="6"/>
  <c r="T418" i="6"/>
  <c r="S418" i="6"/>
  <c r="R418" i="6"/>
  <c r="AA417" i="6"/>
  <c r="Z417" i="6"/>
  <c r="Y417" i="6"/>
  <c r="X417" i="6"/>
  <c r="W417" i="6"/>
  <c r="V417" i="6"/>
  <c r="U417" i="6"/>
  <c r="T417" i="6"/>
  <c r="S417" i="6"/>
  <c r="R417" i="6"/>
  <c r="AC416" i="6"/>
  <c r="AA416" i="6"/>
  <c r="Z416" i="6"/>
  <c r="W416" i="6"/>
  <c r="T416" i="6"/>
  <c r="S416" i="6"/>
  <c r="R416" i="6"/>
  <c r="Z415" i="6"/>
  <c r="X415" i="6"/>
  <c r="T415" i="6"/>
  <c r="S415" i="6"/>
  <c r="Z413" i="6"/>
  <c r="X413" i="6"/>
  <c r="W413" i="6"/>
  <c r="V413" i="6"/>
  <c r="U413" i="6"/>
  <c r="T413" i="6"/>
  <c r="S413" i="6"/>
  <c r="R413" i="6"/>
  <c r="AA412" i="6"/>
  <c r="Z412" i="6"/>
  <c r="Y412" i="6"/>
  <c r="X412" i="6"/>
  <c r="W412" i="6"/>
  <c r="V412" i="6"/>
  <c r="U412" i="6"/>
  <c r="T412" i="6"/>
  <c r="S412" i="6"/>
  <c r="R412" i="6"/>
  <c r="AC411" i="6"/>
  <c r="AA411" i="6"/>
  <c r="Z411" i="6"/>
  <c r="W411" i="6"/>
  <c r="T411" i="6"/>
  <c r="S411" i="6"/>
  <c r="R411" i="6"/>
  <c r="Y409" i="6"/>
  <c r="U409" i="6"/>
  <c r="T409" i="6"/>
  <c r="S409" i="6"/>
  <c r="R409" i="6"/>
  <c r="Y408" i="6"/>
  <c r="U408" i="6"/>
  <c r="T408" i="6"/>
  <c r="S408" i="6"/>
  <c r="R408" i="6"/>
  <c r="Y407" i="6"/>
  <c r="U407" i="6"/>
  <c r="T407" i="6"/>
  <c r="S407" i="6"/>
  <c r="R407" i="6"/>
  <c r="AC406" i="6"/>
  <c r="AB406" i="6"/>
  <c r="W406" i="6"/>
  <c r="V406" i="6"/>
  <c r="T406" i="6"/>
  <c r="R406" i="6"/>
  <c r="AC405" i="6"/>
  <c r="AB405" i="6"/>
  <c r="W405" i="6"/>
  <c r="V405" i="6"/>
  <c r="T405" i="6"/>
  <c r="R405" i="6"/>
  <c r="AC404" i="6"/>
  <c r="AB404" i="6"/>
  <c r="W404" i="6"/>
  <c r="V404" i="6"/>
  <c r="T404" i="6"/>
  <c r="R404" i="6"/>
  <c r="AA401" i="6"/>
  <c r="X401" i="6"/>
  <c r="U401" i="6"/>
  <c r="T401" i="6"/>
  <c r="S401" i="6"/>
  <c r="R401" i="6"/>
  <c r="AA400" i="6"/>
  <c r="X400" i="6"/>
  <c r="U400" i="6"/>
  <c r="T400" i="6"/>
  <c r="S400" i="6"/>
  <c r="R400" i="6"/>
  <c r="AC399" i="6"/>
  <c r="AA399" i="6"/>
  <c r="X399" i="6"/>
  <c r="W399" i="6"/>
  <c r="U399" i="6"/>
  <c r="S399" i="6"/>
  <c r="R399" i="6"/>
  <c r="AC398" i="6"/>
  <c r="AA398" i="6"/>
  <c r="U398" i="6"/>
  <c r="S398" i="6"/>
  <c r="R398" i="6"/>
  <c r="AC397" i="6"/>
  <c r="AA397" i="6"/>
  <c r="V397" i="6"/>
  <c r="U397" i="6"/>
  <c r="S397" i="6"/>
  <c r="R397" i="6"/>
  <c r="AC396" i="6"/>
  <c r="AA396" i="6"/>
  <c r="V396" i="6"/>
  <c r="U396" i="6"/>
  <c r="S396" i="6"/>
  <c r="R396" i="6"/>
  <c r="AC394" i="6"/>
  <c r="AB394" i="6"/>
  <c r="X394" i="6"/>
  <c r="V394" i="6"/>
  <c r="U394" i="6"/>
  <c r="T394" i="6"/>
  <c r="S394" i="6"/>
  <c r="R394" i="6"/>
  <c r="AC393" i="6"/>
  <c r="T393" i="6"/>
  <c r="S393" i="6"/>
  <c r="R393" i="6"/>
  <c r="AC392" i="6"/>
  <c r="Y392" i="6"/>
  <c r="W392" i="6"/>
  <c r="U392" i="6"/>
  <c r="S392" i="6"/>
  <c r="R392" i="6"/>
  <c r="AC391" i="6"/>
  <c r="Y391" i="6"/>
  <c r="X391" i="6"/>
  <c r="W391" i="6"/>
  <c r="U391" i="6"/>
  <c r="T391" i="6"/>
  <c r="S391" i="6"/>
  <c r="R391" i="6"/>
  <c r="AC389" i="6"/>
  <c r="AB389" i="6"/>
  <c r="W389" i="6"/>
  <c r="V389" i="6"/>
  <c r="T389" i="6"/>
  <c r="R389" i="6"/>
  <c r="AC388" i="6"/>
  <c r="AB388" i="6"/>
  <c r="W388" i="6"/>
  <c r="V388" i="6"/>
  <c r="T388" i="6"/>
  <c r="R388" i="6"/>
  <c r="AC387" i="6"/>
  <c r="AB387" i="6"/>
  <c r="W387" i="6"/>
  <c r="V387" i="6"/>
  <c r="T387" i="6"/>
  <c r="R387" i="6"/>
  <c r="AC386" i="6"/>
  <c r="AB386" i="6"/>
  <c r="W386" i="6"/>
  <c r="V386" i="6"/>
  <c r="T386" i="6"/>
  <c r="R386" i="6"/>
  <c r="AC385" i="6"/>
  <c r="AB385" i="6"/>
  <c r="W385" i="6"/>
  <c r="V385" i="6"/>
  <c r="T385" i="6"/>
  <c r="R385" i="6"/>
  <c r="AC383" i="6"/>
  <c r="T383" i="6"/>
  <c r="S383" i="6"/>
  <c r="R383" i="6"/>
  <c r="AC382" i="6"/>
  <c r="Y382" i="6"/>
  <c r="W382" i="6"/>
  <c r="U382" i="6"/>
  <c r="S382" i="6"/>
  <c r="R382" i="6"/>
  <c r="AC381" i="6"/>
  <c r="AB381" i="6"/>
  <c r="X381" i="6"/>
  <c r="V381" i="6"/>
  <c r="U381" i="6"/>
  <c r="T381" i="6"/>
  <c r="S381" i="6"/>
  <c r="R381" i="6"/>
  <c r="AC380" i="6"/>
  <c r="T380" i="6"/>
  <c r="S380" i="6"/>
  <c r="R380" i="6"/>
  <c r="AC379" i="6"/>
  <c r="Y379" i="6"/>
  <c r="W379" i="6"/>
  <c r="U379" i="6"/>
  <c r="S379" i="6"/>
  <c r="R379" i="6"/>
  <c r="AC378" i="6"/>
  <c r="Y378" i="6"/>
  <c r="X378" i="6"/>
  <c r="W378" i="6"/>
  <c r="U378" i="6"/>
  <c r="T378" i="6"/>
  <c r="S378" i="6"/>
  <c r="R378" i="6"/>
  <c r="Z376" i="6"/>
  <c r="X376" i="6"/>
  <c r="W376" i="6"/>
  <c r="T376" i="6"/>
  <c r="S376" i="6"/>
  <c r="Z375" i="6"/>
  <c r="X375" i="6"/>
  <c r="W375" i="6"/>
  <c r="T375" i="6"/>
  <c r="S375" i="6"/>
  <c r="AA374" i="6"/>
  <c r="Z374" i="6"/>
  <c r="X374" i="6"/>
  <c r="W374" i="6"/>
  <c r="T374" i="6"/>
  <c r="R374" i="6"/>
  <c r="AC373" i="6"/>
  <c r="AA373" i="6"/>
  <c r="Z373" i="6"/>
  <c r="X373" i="6"/>
  <c r="W373" i="6"/>
  <c r="T373" i="6"/>
  <c r="S373" i="6"/>
  <c r="R373" i="6"/>
  <c r="Z372" i="6"/>
  <c r="X372" i="6"/>
  <c r="W372" i="6"/>
  <c r="T372" i="6"/>
  <c r="S372" i="6"/>
  <c r="X371" i="6"/>
  <c r="AB369" i="6"/>
  <c r="R369" i="6"/>
  <c r="AB368" i="6"/>
  <c r="R368" i="6"/>
  <c r="AC367" i="6"/>
  <c r="AB367" i="6"/>
  <c r="U367" i="6"/>
  <c r="T367" i="6"/>
  <c r="S367" i="6"/>
  <c r="R367" i="6"/>
  <c r="AB366" i="6"/>
  <c r="S366" i="6"/>
  <c r="R366" i="6"/>
  <c r="AB365" i="6"/>
  <c r="S365" i="6"/>
  <c r="R365" i="6"/>
  <c r="AB364" i="6"/>
  <c r="T364" i="6"/>
  <c r="S364" i="6"/>
  <c r="R364" i="6"/>
  <c r="W362" i="6"/>
  <c r="U362" i="6"/>
  <c r="R362" i="6"/>
  <c r="W361" i="6"/>
  <c r="U361" i="6"/>
  <c r="R361" i="6"/>
  <c r="AC360" i="6"/>
  <c r="AA360" i="6"/>
  <c r="Y360" i="6"/>
  <c r="X360" i="6"/>
  <c r="W360" i="6"/>
  <c r="U360" i="6"/>
  <c r="T360" i="6"/>
  <c r="S360" i="6"/>
  <c r="R360" i="6"/>
  <c r="AC359" i="6"/>
  <c r="Y359" i="6"/>
  <c r="T359" i="6"/>
  <c r="S359" i="6"/>
  <c r="R359" i="6"/>
  <c r="AC358" i="6"/>
  <c r="AB358" i="6"/>
  <c r="Z358" i="6"/>
  <c r="Y358" i="6"/>
  <c r="X358" i="6"/>
  <c r="W358" i="6"/>
  <c r="T358" i="6"/>
  <c r="S358" i="6"/>
  <c r="R358" i="6"/>
  <c r="AC356" i="6"/>
  <c r="Y356" i="6"/>
  <c r="X356" i="6"/>
  <c r="W356" i="6"/>
  <c r="U356" i="6"/>
  <c r="T356" i="6"/>
  <c r="S356" i="6"/>
  <c r="R356" i="6"/>
  <c r="AC355" i="6"/>
  <c r="Y355" i="6"/>
  <c r="X355" i="6"/>
  <c r="U355" i="6"/>
  <c r="T355" i="6"/>
  <c r="S355" i="6"/>
  <c r="R355" i="6"/>
  <c r="AC354" i="6"/>
  <c r="AA354" i="6"/>
  <c r="Y354" i="6"/>
  <c r="X354" i="6"/>
  <c r="W354" i="6"/>
  <c r="U354" i="6"/>
  <c r="T354" i="6"/>
  <c r="S354" i="6"/>
  <c r="R354" i="6"/>
  <c r="AC353" i="6"/>
  <c r="Y353" i="6"/>
  <c r="T353" i="6"/>
  <c r="R353" i="6"/>
  <c r="AC352" i="6"/>
  <c r="AB352" i="6"/>
  <c r="Z352" i="6"/>
  <c r="Y352" i="6"/>
  <c r="X352" i="6"/>
  <c r="W352" i="6"/>
  <c r="T352" i="6"/>
  <c r="S352" i="6"/>
  <c r="R352" i="6"/>
  <c r="AC349" i="6"/>
  <c r="V349" i="6"/>
  <c r="T349" i="6"/>
  <c r="R349" i="6"/>
  <c r="AC348" i="6"/>
  <c r="V348" i="6"/>
  <c r="T348" i="6"/>
  <c r="R348" i="6"/>
  <c r="AC347" i="6"/>
  <c r="AB347" i="6"/>
  <c r="W347" i="6"/>
  <c r="V347" i="6"/>
  <c r="T347" i="6"/>
  <c r="R347" i="6"/>
  <c r="AC346" i="6"/>
  <c r="AB346" i="6"/>
  <c r="W346" i="6"/>
  <c r="V346" i="6"/>
  <c r="T346" i="6"/>
  <c r="R346" i="6"/>
  <c r="AC344" i="6"/>
  <c r="AB344" i="6"/>
  <c r="W344" i="6"/>
  <c r="V344" i="6"/>
  <c r="T344" i="6"/>
  <c r="R344" i="6"/>
  <c r="AC343" i="6"/>
  <c r="AB343" i="6"/>
  <c r="W343" i="6"/>
  <c r="V343" i="6"/>
  <c r="T343" i="6"/>
  <c r="R343" i="6"/>
  <c r="AC342" i="6"/>
  <c r="AB342" i="6"/>
  <c r="W342" i="6"/>
  <c r="V342" i="6"/>
  <c r="T342" i="6"/>
  <c r="R342" i="6"/>
  <c r="AC340" i="6"/>
  <c r="Y340" i="6"/>
  <c r="X340" i="6"/>
  <c r="T340" i="6"/>
  <c r="S340" i="6"/>
  <c r="R340" i="6"/>
  <c r="AC339" i="6"/>
  <c r="AA339" i="6"/>
  <c r="Y339" i="6"/>
  <c r="X339" i="6"/>
  <c r="W339" i="6"/>
  <c r="U339" i="6"/>
  <c r="T339" i="6"/>
  <c r="S339" i="6"/>
  <c r="R339" i="6"/>
  <c r="AC338" i="6"/>
  <c r="Y338" i="6"/>
  <c r="T338" i="6"/>
  <c r="R338" i="6"/>
  <c r="AC337" i="6"/>
  <c r="AB337" i="6"/>
  <c r="Z337" i="6"/>
  <c r="Y337" i="6"/>
  <c r="X337" i="6"/>
  <c r="W337" i="6"/>
  <c r="T337" i="6"/>
  <c r="S337" i="6"/>
  <c r="R337" i="6"/>
  <c r="AC335" i="6"/>
  <c r="Y335" i="6"/>
  <c r="W335" i="6"/>
  <c r="R335" i="6"/>
  <c r="AC334" i="6"/>
  <c r="Y334" i="6"/>
  <c r="W334" i="6"/>
  <c r="T334" i="6"/>
  <c r="S334" i="6"/>
  <c r="R334" i="6"/>
  <c r="AC333" i="6"/>
  <c r="Y333" i="6"/>
  <c r="W333" i="6"/>
  <c r="T333" i="6"/>
  <c r="S333" i="6"/>
  <c r="R333" i="6"/>
  <c r="AC332" i="6"/>
  <c r="Y332" i="6"/>
  <c r="W332" i="6"/>
  <c r="T332" i="6"/>
  <c r="S332" i="6"/>
  <c r="R332" i="6"/>
  <c r="AC331" i="6"/>
  <c r="Y331" i="6"/>
  <c r="W331" i="6"/>
  <c r="R331" i="6"/>
  <c r="AC329" i="6"/>
  <c r="Y329" i="6"/>
  <c r="X329" i="6"/>
  <c r="W329" i="6"/>
  <c r="U329" i="6"/>
  <c r="T329" i="6"/>
  <c r="S329" i="6"/>
  <c r="R329" i="6"/>
  <c r="AC328" i="6"/>
  <c r="Y328" i="6"/>
  <c r="X328" i="6"/>
  <c r="T328" i="6"/>
  <c r="S328" i="6"/>
  <c r="R328" i="6"/>
  <c r="AC327" i="6"/>
  <c r="AA327" i="6"/>
  <c r="Y327" i="6"/>
  <c r="X327" i="6"/>
  <c r="W327" i="6"/>
  <c r="U327" i="6"/>
  <c r="T327" i="6"/>
  <c r="S327" i="6"/>
  <c r="R327" i="6"/>
  <c r="AC326" i="6"/>
  <c r="Y326" i="6"/>
  <c r="T326" i="6"/>
  <c r="R326" i="6"/>
  <c r="AC325" i="6"/>
  <c r="AB325" i="6"/>
  <c r="Z325" i="6"/>
  <c r="Y325" i="6"/>
  <c r="X325" i="6"/>
  <c r="W325" i="6"/>
  <c r="T325" i="6"/>
  <c r="S325" i="6"/>
  <c r="R325" i="6"/>
  <c r="Z323" i="6"/>
  <c r="X323" i="6"/>
  <c r="W323" i="6"/>
  <c r="S323" i="6"/>
  <c r="Z322" i="6"/>
  <c r="X322" i="6"/>
  <c r="W322" i="6"/>
  <c r="S322" i="6"/>
  <c r="AA321" i="6"/>
  <c r="Z321" i="6"/>
  <c r="X321" i="6"/>
  <c r="W321" i="6"/>
  <c r="T321" i="6"/>
  <c r="R321" i="6"/>
  <c r="AC320" i="6"/>
  <c r="AA320" i="6"/>
  <c r="Z320" i="6"/>
  <c r="X320" i="6"/>
  <c r="W320" i="6"/>
  <c r="T320" i="6"/>
  <c r="S320" i="6"/>
  <c r="R320" i="6"/>
  <c r="Z319" i="6"/>
  <c r="X319" i="6"/>
  <c r="W319" i="6"/>
  <c r="T319" i="6"/>
  <c r="S319" i="6"/>
  <c r="X318" i="6"/>
  <c r="AC316" i="6"/>
  <c r="AB316" i="6"/>
  <c r="AA316" i="6"/>
  <c r="Z316" i="6"/>
  <c r="Y316" i="6"/>
  <c r="X316" i="6"/>
  <c r="W316" i="6"/>
  <c r="V316" i="6"/>
  <c r="U316" i="6"/>
  <c r="T316" i="6"/>
  <c r="S316" i="6"/>
  <c r="R316" i="6"/>
  <c r="AC315" i="6"/>
  <c r="AB315" i="6"/>
  <c r="AA315" i="6"/>
  <c r="Z315" i="6"/>
  <c r="Y315" i="6"/>
  <c r="X315" i="6"/>
  <c r="W315" i="6"/>
  <c r="V315" i="6"/>
  <c r="U315" i="6"/>
  <c r="T315" i="6"/>
  <c r="S315" i="6"/>
  <c r="R315" i="6"/>
  <c r="AC314" i="6"/>
  <c r="AB314" i="6"/>
  <c r="AA314" i="6"/>
  <c r="Z314" i="6"/>
  <c r="Y314" i="6"/>
  <c r="X314" i="6"/>
  <c r="W314" i="6"/>
  <c r="V314" i="6"/>
  <c r="U314" i="6"/>
  <c r="T314" i="6"/>
  <c r="S314" i="6"/>
  <c r="R314" i="6"/>
  <c r="AC313" i="6"/>
  <c r="AB313" i="6"/>
  <c r="AA313" i="6"/>
  <c r="Z313" i="6"/>
  <c r="Y313" i="6"/>
  <c r="X313" i="6"/>
  <c r="W313" i="6"/>
  <c r="V313" i="6"/>
  <c r="U313" i="6"/>
  <c r="T313" i="6"/>
  <c r="S313" i="6"/>
  <c r="R313" i="6"/>
  <c r="AC312" i="6"/>
  <c r="AB312" i="6"/>
  <c r="AA312" i="6"/>
  <c r="Z312" i="6"/>
  <c r="Y312" i="6"/>
  <c r="X312" i="6"/>
  <c r="W312" i="6"/>
  <c r="V312" i="6"/>
  <c r="U312" i="6"/>
  <c r="T312" i="6"/>
  <c r="S312" i="6"/>
  <c r="R312" i="6"/>
  <c r="AB310" i="6"/>
  <c r="U310" i="6"/>
  <c r="T310" i="6"/>
  <c r="S310" i="6"/>
  <c r="R310" i="6"/>
  <c r="AB309" i="6"/>
  <c r="U309" i="6"/>
  <c r="T309" i="6"/>
  <c r="S309" i="6"/>
  <c r="R309" i="6"/>
  <c r="AB308" i="6"/>
  <c r="U308" i="6"/>
  <c r="T308" i="6"/>
  <c r="S308" i="6"/>
  <c r="R308" i="6"/>
  <c r="AB307" i="6"/>
  <c r="U307" i="6"/>
  <c r="T307" i="6"/>
  <c r="S307" i="6"/>
  <c r="R307" i="6"/>
  <c r="AB306" i="6"/>
  <c r="U306" i="6"/>
  <c r="T306" i="6"/>
  <c r="S306" i="6"/>
  <c r="R306" i="6"/>
  <c r="T305" i="6"/>
  <c r="S305" i="6"/>
  <c r="R305" i="6"/>
  <c r="T302" i="6"/>
  <c r="R302" i="6"/>
  <c r="S301" i="6"/>
  <c r="S300" i="6"/>
  <c r="X299" i="6"/>
  <c r="S299" i="6"/>
  <c r="AC297" i="6"/>
  <c r="AB297" i="6"/>
  <c r="W297" i="6"/>
  <c r="T297" i="6"/>
  <c r="S297" i="6"/>
  <c r="R297" i="6"/>
  <c r="AC296" i="6"/>
  <c r="AB296" i="6"/>
  <c r="W296" i="6"/>
  <c r="T296" i="6"/>
  <c r="S296" i="6"/>
  <c r="R296" i="6"/>
  <c r="AC295" i="6"/>
  <c r="AB295" i="6"/>
  <c r="W295" i="6"/>
  <c r="S295" i="6"/>
  <c r="R295" i="6"/>
  <c r="AC294" i="6"/>
  <c r="AB294" i="6"/>
  <c r="W294" i="6"/>
  <c r="S294" i="6"/>
  <c r="R294" i="6"/>
  <c r="AB292" i="6"/>
  <c r="W292" i="6"/>
  <c r="S292" i="6"/>
  <c r="R292" i="6"/>
  <c r="AC291" i="6"/>
  <c r="AB291" i="6"/>
  <c r="W291" i="6"/>
  <c r="T291" i="6"/>
  <c r="S291" i="6"/>
  <c r="R291" i="6"/>
  <c r="AC290" i="6"/>
  <c r="AB290" i="6"/>
  <c r="W290" i="6"/>
  <c r="T290" i="6"/>
  <c r="S290" i="6"/>
  <c r="R290" i="6"/>
  <c r="AC289" i="6"/>
  <c r="AB289" i="6"/>
  <c r="W289" i="6"/>
  <c r="S289" i="6"/>
  <c r="R289" i="6"/>
  <c r="AC288" i="6"/>
  <c r="AB288" i="6"/>
  <c r="W288" i="6"/>
  <c r="S288" i="6"/>
  <c r="R288" i="6"/>
  <c r="AC286" i="6"/>
  <c r="AB286" i="6"/>
  <c r="W286" i="6"/>
  <c r="T286" i="6"/>
  <c r="S286" i="6"/>
  <c r="AC285" i="6"/>
  <c r="AB285" i="6"/>
  <c r="W285" i="6"/>
  <c r="T285" i="6"/>
  <c r="S285" i="6"/>
  <c r="AC284" i="6"/>
  <c r="AB284" i="6"/>
  <c r="W284" i="6"/>
  <c r="T284" i="6"/>
  <c r="R284" i="6"/>
  <c r="AC283" i="6"/>
  <c r="AB283" i="6"/>
  <c r="W283" i="6"/>
  <c r="R283" i="6"/>
  <c r="AC282" i="6"/>
  <c r="AB282" i="6"/>
  <c r="W282" i="6"/>
  <c r="S282" i="6"/>
  <c r="R282" i="6"/>
  <c r="AC280" i="6"/>
  <c r="AB280" i="6"/>
  <c r="W280" i="6"/>
  <c r="T280" i="6"/>
  <c r="S280" i="6"/>
  <c r="R280" i="6"/>
  <c r="AC279" i="6"/>
  <c r="AB279" i="6"/>
  <c r="W279" i="6"/>
  <c r="T279" i="6"/>
  <c r="S279" i="6"/>
  <c r="R279" i="6"/>
  <c r="AC278" i="6"/>
  <c r="AB278" i="6"/>
  <c r="W278" i="6"/>
  <c r="T278" i="6"/>
  <c r="S278" i="6"/>
  <c r="R278" i="6"/>
  <c r="AC277" i="6"/>
  <c r="AB277" i="6"/>
  <c r="W277" i="6"/>
  <c r="T277" i="6"/>
  <c r="S277" i="6"/>
  <c r="R277" i="6"/>
  <c r="AC276" i="6"/>
  <c r="AB276" i="6"/>
  <c r="W276" i="6"/>
  <c r="S276" i="6"/>
  <c r="R276" i="6"/>
  <c r="AC275" i="6"/>
  <c r="AB275" i="6"/>
  <c r="W275" i="6"/>
  <c r="S275" i="6"/>
  <c r="R275" i="6"/>
  <c r="AB273" i="6"/>
  <c r="U273" i="6"/>
  <c r="T273" i="6"/>
  <c r="S273" i="6"/>
  <c r="R273" i="6"/>
  <c r="AB272" i="6"/>
  <c r="U272" i="6"/>
  <c r="T272" i="6"/>
  <c r="S272" i="6"/>
  <c r="R272" i="6"/>
  <c r="AB271" i="6"/>
  <c r="U271" i="6"/>
  <c r="T271" i="6"/>
  <c r="S271" i="6"/>
  <c r="R271" i="6"/>
  <c r="AB270" i="6"/>
  <c r="U270" i="6"/>
  <c r="T270" i="6"/>
  <c r="S270" i="6"/>
  <c r="R270" i="6"/>
  <c r="AB269" i="6"/>
  <c r="U269" i="6"/>
  <c r="T269" i="6"/>
  <c r="S269" i="6"/>
  <c r="R269" i="6"/>
  <c r="T268" i="6"/>
  <c r="S268" i="6"/>
  <c r="R268" i="6"/>
  <c r="V266" i="6"/>
  <c r="R266" i="6"/>
  <c r="Z265" i="6"/>
  <c r="V265" i="6"/>
  <c r="R265" i="6"/>
  <c r="AC264" i="6"/>
  <c r="V264" i="6"/>
  <c r="R264" i="6"/>
  <c r="AC263" i="6"/>
  <c r="V263" i="6"/>
  <c r="R263" i="6"/>
  <c r="AC262" i="6"/>
  <c r="V262" i="6"/>
  <c r="R262" i="6"/>
  <c r="V261" i="6"/>
  <c r="R261" i="6"/>
  <c r="Z259" i="6"/>
  <c r="V259" i="6"/>
  <c r="R259" i="6"/>
  <c r="AC258" i="6"/>
  <c r="V258" i="6"/>
  <c r="R258" i="6"/>
  <c r="AC257" i="6"/>
  <c r="V257" i="6"/>
  <c r="R257" i="6"/>
  <c r="AC256" i="6"/>
  <c r="V256" i="6"/>
  <c r="R256" i="6"/>
  <c r="V255" i="6"/>
  <c r="R255" i="6"/>
  <c r="S252" i="6"/>
  <c r="R252" i="6"/>
  <c r="AC251" i="6"/>
  <c r="V251" i="6"/>
  <c r="T251" i="6"/>
  <c r="S251" i="6"/>
  <c r="R251" i="6"/>
  <c r="V250" i="6"/>
  <c r="S250" i="6"/>
  <c r="R250" i="6"/>
  <c r="T249" i="6"/>
  <c r="S249" i="6"/>
  <c r="R249" i="6"/>
  <c r="V248" i="6"/>
  <c r="S248" i="6"/>
  <c r="R248" i="6"/>
  <c r="AC247" i="6"/>
  <c r="V247" i="6"/>
  <c r="T247" i="6"/>
  <c r="S247" i="6"/>
  <c r="R247" i="6"/>
  <c r="AC245" i="6"/>
  <c r="Z245" i="6"/>
  <c r="V245" i="6"/>
  <c r="U245" i="6"/>
  <c r="R245" i="6"/>
  <c r="U244" i="6"/>
  <c r="R244" i="6"/>
  <c r="Z243" i="6"/>
  <c r="U243" i="6"/>
  <c r="R243" i="6"/>
  <c r="Z242" i="6"/>
  <c r="U242" i="6"/>
  <c r="R242" i="6"/>
  <c r="Z241" i="6"/>
  <c r="V241" i="6"/>
  <c r="U241" i="6"/>
  <c r="R241" i="6"/>
  <c r="V240" i="6"/>
  <c r="U240" i="6"/>
  <c r="R240" i="6"/>
  <c r="AC238" i="6"/>
  <c r="U238" i="6"/>
  <c r="R238" i="6"/>
  <c r="U237" i="6"/>
  <c r="R237" i="6"/>
  <c r="U236" i="6"/>
  <c r="R236" i="6"/>
  <c r="U235" i="6"/>
  <c r="R235" i="6"/>
  <c r="Z234" i="6"/>
  <c r="U234" i="6"/>
  <c r="R234" i="6"/>
  <c r="U233" i="6"/>
  <c r="R233" i="6"/>
  <c r="T231" i="6"/>
  <c r="S231" i="6"/>
  <c r="T230" i="6"/>
  <c r="S230" i="6"/>
  <c r="AC229" i="6"/>
  <c r="X229" i="6"/>
  <c r="T228" i="6"/>
  <c r="S228" i="6"/>
  <c r="R228" i="6"/>
  <c r="T227" i="6"/>
  <c r="R227" i="6"/>
  <c r="AC225" i="6"/>
  <c r="Z225" i="6"/>
  <c r="X225" i="6"/>
  <c r="V225" i="6"/>
  <c r="T225" i="6"/>
  <c r="S225" i="6"/>
  <c r="R225" i="6"/>
  <c r="AC224" i="6"/>
  <c r="S224" i="6"/>
  <c r="R224" i="6"/>
  <c r="AC223" i="6"/>
  <c r="V223" i="6"/>
  <c r="S223" i="6"/>
  <c r="R223" i="6"/>
  <c r="AC222" i="6"/>
  <c r="V222" i="6"/>
  <c r="S222" i="6"/>
  <c r="R222" i="6"/>
  <c r="AC221" i="6"/>
  <c r="S221" i="6"/>
  <c r="R221" i="6"/>
  <c r="AC220" i="6"/>
  <c r="S220" i="6"/>
  <c r="R220" i="6"/>
  <c r="AC218" i="6"/>
  <c r="S218" i="6"/>
  <c r="R218" i="6"/>
  <c r="S217" i="6"/>
  <c r="R217" i="6"/>
  <c r="S216" i="6"/>
  <c r="R216" i="6"/>
  <c r="S215" i="6"/>
  <c r="R215" i="6"/>
  <c r="S214" i="6"/>
  <c r="R214" i="6"/>
  <c r="S213" i="6"/>
  <c r="R213" i="6"/>
  <c r="Z211" i="6"/>
  <c r="S211" i="6"/>
  <c r="R211" i="6"/>
  <c r="AC210" i="6"/>
  <c r="Z210" i="6"/>
  <c r="S210" i="6"/>
  <c r="R210" i="6"/>
  <c r="Z209" i="6"/>
  <c r="S209" i="6"/>
  <c r="R209" i="6"/>
  <c r="S208" i="6"/>
  <c r="R208" i="6"/>
  <c r="AC207" i="6"/>
  <c r="Z207" i="6"/>
  <c r="S207" i="6"/>
  <c r="R207" i="6"/>
  <c r="S206" i="6"/>
  <c r="R206" i="6"/>
  <c r="S204" i="6"/>
  <c r="R204" i="6"/>
  <c r="R203" i="6"/>
  <c r="AA202" i="6"/>
  <c r="X202" i="6"/>
  <c r="T202" i="6"/>
  <c r="R202" i="6"/>
  <c r="AA201" i="6"/>
  <c r="X201" i="6"/>
  <c r="T201" i="6"/>
  <c r="S201" i="6"/>
  <c r="R201" i="6"/>
  <c r="T200" i="6"/>
  <c r="S200" i="6"/>
  <c r="R200" i="6"/>
  <c r="AC198" i="6"/>
  <c r="Z198" i="6"/>
  <c r="S198" i="6"/>
  <c r="R198" i="6"/>
  <c r="AC197" i="6"/>
  <c r="Z197" i="6"/>
  <c r="R197" i="6"/>
  <c r="AC196" i="6"/>
  <c r="Z196" i="6"/>
  <c r="R196" i="6"/>
  <c r="AC195" i="6"/>
  <c r="Z195" i="6"/>
  <c r="X195" i="6"/>
  <c r="S195" i="6"/>
  <c r="R195" i="6"/>
  <c r="AC194" i="6"/>
  <c r="Z194" i="6"/>
  <c r="T194" i="6"/>
  <c r="R194" i="6"/>
  <c r="U191" i="6"/>
  <c r="R191" i="6"/>
  <c r="U190" i="6"/>
  <c r="R190" i="6"/>
  <c r="U189" i="6"/>
  <c r="R189" i="6"/>
  <c r="U188" i="6"/>
  <c r="R188" i="6"/>
  <c r="AC186" i="6"/>
  <c r="Z186" i="6"/>
  <c r="V186" i="6"/>
  <c r="R186" i="6"/>
  <c r="AC185" i="6"/>
  <c r="Z185" i="6"/>
  <c r="V185" i="6"/>
  <c r="S185" i="6"/>
  <c r="R185" i="6"/>
  <c r="Z184" i="6"/>
  <c r="S184" i="6"/>
  <c r="R184" i="6"/>
  <c r="Z183" i="6"/>
  <c r="S183" i="6"/>
  <c r="R183" i="6"/>
  <c r="AC182" i="6"/>
  <c r="Z182" i="6"/>
  <c r="V182" i="6"/>
  <c r="S182" i="6"/>
  <c r="R182" i="6"/>
  <c r="S180" i="6"/>
  <c r="R180" i="6"/>
  <c r="AC179" i="6"/>
  <c r="S179" i="6"/>
  <c r="R179" i="6"/>
  <c r="S178" i="6"/>
  <c r="R178" i="6"/>
  <c r="AC177" i="6"/>
  <c r="S177" i="6"/>
  <c r="R177" i="6"/>
  <c r="S176" i="6"/>
  <c r="R176" i="6"/>
  <c r="S175" i="6"/>
  <c r="R175" i="6"/>
  <c r="AC173" i="6"/>
  <c r="Z173" i="6"/>
  <c r="V173" i="6"/>
  <c r="S173" i="6"/>
  <c r="R173" i="6"/>
  <c r="Z172" i="6"/>
  <c r="S172" i="6"/>
  <c r="R172" i="6"/>
  <c r="AC171" i="6"/>
  <c r="Z171" i="6"/>
  <c r="S171" i="6"/>
  <c r="R171" i="6"/>
  <c r="Z170" i="6"/>
  <c r="W170" i="6"/>
  <c r="R170" i="6"/>
  <c r="AC169" i="6"/>
  <c r="Z169" i="6"/>
  <c r="S169" i="6"/>
  <c r="R169" i="6"/>
  <c r="Z168" i="6"/>
  <c r="R168" i="6"/>
  <c r="R166" i="6"/>
  <c r="AC165" i="6"/>
  <c r="T165" i="6"/>
  <c r="S165" i="6"/>
  <c r="AC164" i="6"/>
  <c r="T164" i="6"/>
  <c r="S164" i="6"/>
  <c r="AC163" i="6"/>
  <c r="X163" i="6"/>
  <c r="V163" i="6"/>
  <c r="AC162" i="6"/>
  <c r="T162" i="6"/>
  <c r="S162" i="6"/>
  <c r="R162" i="6"/>
  <c r="AC161" i="6"/>
  <c r="T161" i="6"/>
  <c r="R161" i="6"/>
  <c r="S159" i="6"/>
  <c r="R159" i="6"/>
  <c r="S158" i="6"/>
  <c r="R158" i="6"/>
  <c r="W157" i="6"/>
  <c r="S157" i="6"/>
  <c r="R157" i="6"/>
  <c r="Z156" i="6"/>
  <c r="U156" i="6"/>
  <c r="S156" i="6"/>
  <c r="R156" i="6"/>
  <c r="S155" i="6"/>
  <c r="R155" i="6"/>
  <c r="S154" i="6"/>
  <c r="R154" i="6"/>
  <c r="R152" i="6"/>
  <c r="AC151" i="6"/>
  <c r="R151" i="6"/>
  <c r="W150" i="6"/>
  <c r="R150" i="6"/>
  <c r="AC149" i="6"/>
  <c r="U149" i="6"/>
  <c r="R149" i="6"/>
  <c r="AC148" i="6"/>
  <c r="R148" i="6"/>
  <c r="AC147" i="6"/>
  <c r="R147" i="6"/>
  <c r="T145" i="6"/>
  <c r="S145" i="6"/>
  <c r="R145" i="6"/>
  <c r="T144" i="6"/>
  <c r="S144" i="6"/>
  <c r="R144" i="6"/>
  <c r="T143" i="6"/>
  <c r="S143" i="6"/>
  <c r="R143" i="6"/>
  <c r="T142" i="6"/>
  <c r="S142" i="6"/>
  <c r="R142" i="6"/>
  <c r="T141" i="6"/>
  <c r="S141" i="6"/>
  <c r="R141" i="6"/>
  <c r="T140" i="6"/>
  <c r="S140" i="6"/>
  <c r="R140" i="6"/>
  <c r="T137" i="6"/>
  <c r="S137" i="6"/>
  <c r="R137" i="6"/>
  <c r="T136" i="6"/>
  <c r="S136" i="6"/>
  <c r="R136" i="6"/>
  <c r="T135" i="6"/>
  <c r="S135" i="6"/>
  <c r="R135" i="6"/>
  <c r="T134" i="6"/>
  <c r="S134" i="6"/>
  <c r="R134" i="6"/>
  <c r="T133" i="6"/>
  <c r="S133" i="6"/>
  <c r="R133" i="6"/>
  <c r="T132" i="6"/>
  <c r="S132" i="6"/>
  <c r="R132" i="6"/>
  <c r="U130" i="6"/>
  <c r="S130" i="6"/>
  <c r="R130" i="6"/>
  <c r="U129" i="6"/>
  <c r="S129" i="6"/>
  <c r="R129" i="6"/>
  <c r="U128" i="6"/>
  <c r="S128" i="6"/>
  <c r="R128" i="6"/>
  <c r="U127" i="6"/>
  <c r="S127" i="6"/>
  <c r="R127" i="6"/>
  <c r="U126" i="6"/>
  <c r="S126" i="6"/>
  <c r="R126" i="6"/>
  <c r="U125" i="6"/>
  <c r="S125" i="6"/>
  <c r="R125" i="6"/>
  <c r="T123" i="6"/>
  <c r="S123" i="6"/>
  <c r="R123" i="6"/>
  <c r="T122" i="6"/>
  <c r="S122" i="6"/>
  <c r="R122" i="6"/>
  <c r="T121" i="6"/>
  <c r="S121" i="6"/>
  <c r="R121" i="6"/>
  <c r="T120" i="6"/>
  <c r="S120" i="6"/>
  <c r="R120" i="6"/>
  <c r="T119" i="6"/>
  <c r="S119" i="6"/>
  <c r="R119" i="6"/>
  <c r="T118" i="6"/>
  <c r="S118" i="6"/>
  <c r="R118" i="6"/>
  <c r="U116" i="6"/>
  <c r="S116" i="6"/>
  <c r="R116" i="6"/>
  <c r="U115" i="6"/>
  <c r="S115" i="6"/>
  <c r="R115" i="6"/>
  <c r="U114" i="6"/>
  <c r="S114" i="6"/>
  <c r="R114" i="6"/>
  <c r="U113" i="6"/>
  <c r="S113" i="6"/>
  <c r="R113" i="6"/>
  <c r="U112" i="6"/>
  <c r="S112" i="6"/>
  <c r="R112" i="6"/>
  <c r="U111" i="6"/>
  <c r="S111" i="6"/>
  <c r="R111" i="6"/>
  <c r="T109" i="6"/>
  <c r="S109" i="6"/>
  <c r="R109" i="6"/>
  <c r="T108" i="6"/>
  <c r="S108" i="6"/>
  <c r="R108" i="6"/>
  <c r="T107" i="6"/>
  <c r="S107" i="6"/>
  <c r="R107" i="6"/>
  <c r="T106" i="6"/>
  <c r="S106" i="6"/>
  <c r="R106" i="6"/>
  <c r="T105" i="6"/>
  <c r="S105" i="6"/>
  <c r="R105" i="6"/>
  <c r="T104" i="6"/>
  <c r="S104" i="6"/>
  <c r="R104" i="6"/>
  <c r="AB102" i="6"/>
  <c r="AA102" i="6"/>
  <c r="AA432" i="6" s="1"/>
  <c r="AA435" i="6" s="1"/>
  <c r="Z102" i="6"/>
  <c r="Y102" i="6"/>
  <c r="X102" i="6"/>
  <c r="W102" i="6"/>
  <c r="T102" i="6"/>
  <c r="S102" i="6"/>
  <c r="R102" i="6"/>
  <c r="AB101" i="6"/>
  <c r="AA101" i="6"/>
  <c r="Z101" i="6"/>
  <c r="Y101" i="6"/>
  <c r="X101" i="6"/>
  <c r="W101" i="6"/>
  <c r="T101" i="6"/>
  <c r="S101" i="6"/>
  <c r="R101" i="6"/>
  <c r="AB100" i="6"/>
  <c r="AA100" i="6"/>
  <c r="Z100" i="6"/>
  <c r="Y100" i="6"/>
  <c r="X100" i="6"/>
  <c r="W100" i="6"/>
  <c r="T100" i="6"/>
  <c r="S100" i="6"/>
  <c r="R100" i="6"/>
  <c r="AB99" i="6"/>
  <c r="AA99" i="6"/>
  <c r="Z99" i="6"/>
  <c r="Y99" i="6"/>
  <c r="X99" i="6"/>
  <c r="W99" i="6"/>
  <c r="T99" i="6"/>
  <c r="S99" i="6"/>
  <c r="R99" i="6"/>
  <c r="AB98" i="6"/>
  <c r="AA98" i="6"/>
  <c r="Z98" i="6"/>
  <c r="Y98" i="6"/>
  <c r="X98" i="6"/>
  <c r="X432" i="6" s="1"/>
  <c r="X435" i="6" s="1"/>
  <c r="W98" i="6"/>
  <c r="T98" i="6"/>
  <c r="S98" i="6"/>
  <c r="R98" i="6"/>
  <c r="AB97" i="6"/>
  <c r="AA97" i="6"/>
  <c r="Z97" i="6"/>
  <c r="Y97" i="6"/>
  <c r="X97" i="6"/>
  <c r="W97" i="6"/>
  <c r="T97" i="6"/>
  <c r="S97" i="6"/>
  <c r="R97" i="6"/>
  <c r="T95" i="6"/>
  <c r="S95" i="6"/>
  <c r="R95" i="6"/>
  <c r="T94" i="6"/>
  <c r="S94" i="6"/>
  <c r="R94" i="6"/>
  <c r="T93" i="6"/>
  <c r="S93" i="6"/>
  <c r="R93" i="6"/>
  <c r="T92" i="6"/>
  <c r="S92" i="6"/>
  <c r="R92" i="6"/>
  <c r="T91" i="6"/>
  <c r="S91" i="6"/>
  <c r="R91" i="6"/>
  <c r="T90" i="6"/>
  <c r="S90" i="6"/>
  <c r="R90" i="6"/>
  <c r="T88" i="6"/>
  <c r="S88" i="6"/>
  <c r="R88" i="6"/>
  <c r="T87" i="6"/>
  <c r="S87" i="6"/>
  <c r="R87" i="6"/>
  <c r="T86" i="6"/>
  <c r="S86" i="6"/>
  <c r="R86" i="6"/>
  <c r="T85" i="6"/>
  <c r="S85" i="6"/>
  <c r="R85" i="6"/>
  <c r="T84" i="6"/>
  <c r="S84" i="6"/>
  <c r="R84" i="6"/>
  <c r="T83" i="6"/>
  <c r="S83" i="6"/>
  <c r="R83" i="6"/>
  <c r="T81" i="6"/>
  <c r="S81" i="6"/>
  <c r="R81" i="6"/>
  <c r="T80" i="6"/>
  <c r="S80" i="6"/>
  <c r="R80" i="6"/>
  <c r="T79" i="6"/>
  <c r="S79" i="6"/>
  <c r="R79" i="6"/>
  <c r="T78" i="6"/>
  <c r="S78" i="6"/>
  <c r="R78" i="6"/>
  <c r="T77" i="6"/>
  <c r="S77" i="6"/>
  <c r="R77" i="6"/>
  <c r="T76" i="6"/>
  <c r="S76" i="6"/>
  <c r="R76" i="6"/>
  <c r="T74" i="6"/>
  <c r="S74" i="6"/>
  <c r="R74" i="6"/>
  <c r="T73" i="6"/>
  <c r="S73" i="6"/>
  <c r="R73" i="6"/>
  <c r="T72" i="6"/>
  <c r="S72" i="6"/>
  <c r="R72" i="6"/>
  <c r="T71" i="6"/>
  <c r="S71" i="6"/>
  <c r="R71" i="6"/>
  <c r="T70" i="6"/>
  <c r="S70" i="6"/>
  <c r="R70" i="6"/>
  <c r="T69" i="6"/>
  <c r="S69" i="6"/>
  <c r="R69" i="6"/>
  <c r="V66" i="6"/>
  <c r="U66" i="6"/>
  <c r="T66" i="6"/>
  <c r="S66" i="6"/>
  <c r="V65" i="6"/>
  <c r="U65" i="6"/>
  <c r="T65" i="6"/>
  <c r="S65" i="6"/>
  <c r="V64" i="6"/>
  <c r="U64" i="6"/>
  <c r="U63" i="6"/>
  <c r="T63" i="6"/>
  <c r="S63" i="6"/>
  <c r="V62" i="6"/>
  <c r="U62" i="6"/>
  <c r="T62" i="6"/>
  <c r="S62" i="6"/>
  <c r="V61" i="6"/>
  <c r="U61" i="6"/>
  <c r="T61" i="6"/>
  <c r="S61" i="6"/>
  <c r="U59" i="6"/>
  <c r="S59" i="6"/>
  <c r="R59" i="6"/>
  <c r="U58" i="6"/>
  <c r="S58" i="6"/>
  <c r="R58" i="6"/>
  <c r="U57" i="6"/>
  <c r="S57" i="6"/>
  <c r="R57" i="6"/>
  <c r="U56" i="6"/>
  <c r="S56" i="6"/>
  <c r="R56" i="6"/>
  <c r="U55" i="6"/>
  <c r="S55" i="6"/>
  <c r="R55" i="6"/>
  <c r="U54" i="6"/>
  <c r="S54" i="6"/>
  <c r="R54" i="6"/>
  <c r="T52" i="6"/>
  <c r="S52" i="6"/>
  <c r="R52" i="6"/>
  <c r="T51" i="6"/>
  <c r="S51" i="6"/>
  <c r="R51" i="6"/>
  <c r="R50" i="6"/>
  <c r="T49" i="6"/>
  <c r="S49" i="6"/>
  <c r="R49" i="6"/>
  <c r="T48" i="6"/>
  <c r="S48" i="6"/>
  <c r="R48" i="6"/>
  <c r="T47" i="6"/>
  <c r="S47" i="6"/>
  <c r="R47" i="6"/>
  <c r="V45" i="6"/>
  <c r="U45" i="6"/>
  <c r="T45" i="6"/>
  <c r="S45" i="6"/>
  <c r="V44" i="6"/>
  <c r="U44" i="6"/>
  <c r="T44" i="6"/>
  <c r="S44" i="6"/>
  <c r="V43" i="6"/>
  <c r="U43" i="6"/>
  <c r="U42" i="6"/>
  <c r="T42" i="6"/>
  <c r="S42" i="6"/>
  <c r="V41" i="6"/>
  <c r="U41" i="6"/>
  <c r="T41" i="6"/>
  <c r="S41" i="6"/>
  <c r="V40" i="6"/>
  <c r="U40" i="6"/>
  <c r="T40" i="6"/>
  <c r="S40" i="6"/>
  <c r="AC38" i="6"/>
  <c r="AB38" i="6"/>
  <c r="S38" i="6"/>
  <c r="R38" i="6"/>
  <c r="AB37" i="6"/>
  <c r="R37" i="6"/>
  <c r="Y36" i="6"/>
  <c r="Y432" i="6" s="1"/>
  <c r="Y435" i="6" s="1"/>
  <c r="R36" i="6"/>
  <c r="S35" i="6"/>
  <c r="R35" i="6"/>
  <c r="W34" i="6"/>
  <c r="T34" i="6"/>
  <c r="S34" i="6"/>
  <c r="R34" i="6"/>
  <c r="Z33" i="6"/>
  <c r="Z432" i="6" s="1"/>
  <c r="Z435" i="6" s="1"/>
  <c r="V33" i="6"/>
  <c r="T33" i="6"/>
  <c r="S33" i="6"/>
  <c r="R33" i="6"/>
  <c r="T31" i="6"/>
  <c r="S31" i="6"/>
  <c r="R31" i="6"/>
  <c r="T30" i="6"/>
  <c r="S30" i="6"/>
  <c r="R30" i="6"/>
  <c r="T29" i="6"/>
  <c r="S29" i="6"/>
  <c r="R29" i="6"/>
  <c r="T28" i="6"/>
  <c r="S28" i="6"/>
  <c r="R28" i="6"/>
  <c r="T27" i="6"/>
  <c r="S27" i="6"/>
  <c r="R27" i="6"/>
  <c r="T26" i="6"/>
  <c r="S26" i="6"/>
  <c r="R26" i="6"/>
  <c r="U24" i="6"/>
  <c r="T24" i="6"/>
  <c r="S24" i="6"/>
  <c r="R24" i="6"/>
  <c r="T23" i="6"/>
  <c r="R23" i="6"/>
  <c r="U22" i="6"/>
  <c r="S22" i="6"/>
  <c r="R22" i="6"/>
  <c r="U21" i="6"/>
  <c r="T21" i="6"/>
  <c r="S21" i="6"/>
  <c r="U20" i="6"/>
  <c r="T20" i="6"/>
  <c r="S20" i="6"/>
  <c r="R20" i="6"/>
  <c r="U19" i="6"/>
  <c r="T19" i="6"/>
  <c r="S19" i="6"/>
  <c r="R19" i="6"/>
  <c r="T17" i="6"/>
  <c r="S17" i="6"/>
  <c r="R17" i="6"/>
  <c r="T16" i="6"/>
  <c r="S16" i="6"/>
  <c r="R16" i="6"/>
  <c r="T15" i="6"/>
  <c r="S15" i="6"/>
  <c r="R15" i="6"/>
  <c r="T14" i="6"/>
  <c r="S14" i="6"/>
  <c r="R14" i="6"/>
  <c r="T13" i="6"/>
  <c r="S13" i="6"/>
  <c r="R13" i="6"/>
  <c r="T12" i="6"/>
  <c r="S12" i="6"/>
  <c r="R12" i="6"/>
  <c r="U10" i="6"/>
  <c r="S10" i="6"/>
  <c r="R10" i="6"/>
  <c r="U9" i="6"/>
  <c r="S9" i="6"/>
  <c r="R9" i="6"/>
  <c r="U8" i="6"/>
  <c r="S8" i="6"/>
  <c r="R8" i="6"/>
  <c r="U7" i="6"/>
  <c r="S7" i="6"/>
  <c r="R7" i="6"/>
  <c r="U6" i="6"/>
  <c r="S6" i="6"/>
  <c r="R6" i="6"/>
  <c r="U5" i="6"/>
  <c r="S5" i="6"/>
  <c r="R5" i="6"/>
  <c r="AC261" i="5"/>
  <c r="AB261" i="5"/>
  <c r="AB264" i="5" s="1"/>
  <c r="AA261" i="5"/>
  <c r="Z261" i="5"/>
  <c r="Y261" i="5"/>
  <c r="X261" i="5"/>
  <c r="X264" i="5" s="1"/>
  <c r="W261" i="5"/>
  <c r="V261" i="5"/>
  <c r="V264" i="5" s="1"/>
  <c r="U261" i="5"/>
  <c r="U264" i="5" s="1"/>
  <c r="T261" i="5"/>
  <c r="T264" i="5" s="1"/>
  <c r="S261" i="5"/>
  <c r="R261" i="5"/>
  <c r="N261" i="5"/>
  <c r="M261" i="5"/>
  <c r="L261" i="5"/>
  <c r="K261" i="5"/>
  <c r="Z264" i="5" s="1"/>
  <c r="J261" i="5"/>
  <c r="Y264" i="5" s="1"/>
  <c r="I261" i="5"/>
  <c r="H261" i="5"/>
  <c r="G261" i="5"/>
  <c r="F261" i="5"/>
  <c r="E261" i="5"/>
  <c r="D261" i="5"/>
  <c r="C261" i="5"/>
  <c r="R264" i="5" s="1"/>
  <c r="AC457" i="4"/>
  <c r="AB457" i="4"/>
  <c r="AA457" i="4"/>
  <c r="Z457" i="4"/>
  <c r="Y457" i="4"/>
  <c r="X457" i="4"/>
  <c r="W457" i="4"/>
  <c r="V457" i="4"/>
  <c r="U457" i="4"/>
  <c r="T457" i="4"/>
  <c r="S457" i="4"/>
  <c r="N457" i="4"/>
  <c r="M457" i="4"/>
  <c r="L457" i="4"/>
  <c r="K457" i="4"/>
  <c r="J457" i="4"/>
  <c r="I457" i="4"/>
  <c r="H457" i="4"/>
  <c r="G457" i="4"/>
  <c r="F457" i="4"/>
  <c r="E457" i="4"/>
  <c r="D457" i="4"/>
  <c r="C457" i="4"/>
  <c r="R4" i="4"/>
  <c r="R457" i="4" s="1"/>
  <c r="AE419" i="1"/>
  <c r="AD419" i="1"/>
  <c r="AC419" i="1"/>
  <c r="AB419" i="1"/>
  <c r="AA419" i="1"/>
  <c r="Z419" i="1"/>
  <c r="Y419" i="1"/>
  <c r="X419" i="1"/>
  <c r="W419" i="1"/>
  <c r="V419" i="1"/>
  <c r="U419" i="1"/>
  <c r="T419" i="1"/>
  <c r="R432" i="6" l="1"/>
  <c r="R435" i="6" s="1"/>
  <c r="U432" i="6"/>
  <c r="U435" i="6" s="1"/>
  <c r="W432" i="6"/>
  <c r="W435" i="6" s="1"/>
  <c r="S444" i="9"/>
  <c r="AA444" i="9"/>
  <c r="W264" i="5"/>
  <c r="X433" i="7"/>
  <c r="X435" i="7" s="1"/>
  <c r="T444" i="9"/>
  <c r="AB444" i="9"/>
  <c r="V424" i="11"/>
  <c r="AC264" i="5"/>
  <c r="T432" i="6"/>
  <c r="T435" i="6" s="1"/>
  <c r="U444" i="9"/>
  <c r="AC444" i="9"/>
  <c r="U424" i="11"/>
  <c r="Y424" i="11"/>
  <c r="AB424" i="11"/>
  <c r="S264" i="5"/>
  <c r="AA264" i="5"/>
  <c r="AC432" i="6"/>
  <c r="AC435" i="6" s="1"/>
  <c r="V432" i="6"/>
  <c r="V435" i="6" s="1"/>
  <c r="Y433" i="7"/>
  <c r="Y435" i="7" s="1"/>
  <c r="AC424" i="11"/>
  <c r="S432" i="6"/>
  <c r="S435" i="6" s="1"/>
  <c r="AB432" i="6"/>
  <c r="AB435" i="6" s="1"/>
  <c r="Z433" i="7"/>
  <c r="Z435" i="7" s="1"/>
  <c r="T424" i="11"/>
  <c r="X424" i="11"/>
  <c r="Z424" i="11"/>
  <c r="R424" i="11"/>
  <c r="W424" i="11"/>
  <c r="AA424" i="11"/>
  <c r="S424" i="11"/>
  <c r="T433" i="7"/>
  <c r="T435" i="7" s="1"/>
  <c r="W433" i="7"/>
  <c r="W435" i="7" s="1"/>
  <c r="AC433" i="7"/>
  <c r="AC435" i="7" s="1"/>
  <c r="U433" i="7"/>
  <c r="U435" i="7" s="1"/>
  <c r="V433" i="7"/>
  <c r="V435" i="7" s="1"/>
  <c r="AA433" i="7"/>
  <c r="AA435" i="7" s="1"/>
  <c r="R433" i="7"/>
  <c r="R435" i="7" s="1"/>
  <c r="AB433" i="7"/>
  <c r="AB435" i="7" s="1"/>
  <c r="S433" i="7"/>
  <c r="S435"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S1 text modifid11" type="6" refreshedVersion="3" background="1" saveData="1">
    <textPr sourceFile="C:\Users\sys\Desktop\COS1 text modifid.txt">
      <textFields count="8">
        <textField/>
        <textField/>
        <textField/>
        <textField/>
        <textField/>
        <textField/>
        <textField/>
        <textField/>
      </textFields>
    </textPr>
  </connection>
  <connection id="2" xr16:uid="{00000000-0015-0000-FFFF-FFFF01000000}" name="COS1 text modifid2" type="6" refreshedVersion="3" background="1" saveData="1">
    <textPr sourceFile="C:\Users\sys\Desktop\COS1 text modifid.txt">
      <textFields count="8">
        <textField/>
        <textField/>
        <textField/>
        <textField/>
        <textField/>
        <textField/>
        <textField/>
        <textField/>
      </textFields>
    </textPr>
  </connection>
</connections>
</file>

<file path=xl/sharedStrings.xml><?xml version="1.0" encoding="utf-8"?>
<sst xmlns="http://schemas.openxmlformats.org/spreadsheetml/2006/main" count="19541" uniqueCount="2577">
  <si>
    <t>SEM 1</t>
  </si>
  <si>
    <t>NAME OF THE SUBJECT :English</t>
  </si>
  <si>
    <t>PO1</t>
  </si>
  <si>
    <t>PO2</t>
  </si>
  <si>
    <t>PO3</t>
  </si>
  <si>
    <t>PO4</t>
  </si>
  <si>
    <t>PO5</t>
  </si>
  <si>
    <t>PO6</t>
  </si>
  <si>
    <t>PO7</t>
  </si>
  <si>
    <t>PO8</t>
  </si>
  <si>
    <t>PO9</t>
  </si>
  <si>
    <t>PO10</t>
  </si>
  <si>
    <t>PO11</t>
  </si>
  <si>
    <t>PO12</t>
  </si>
  <si>
    <t>COA</t>
  </si>
  <si>
    <t>POA1</t>
  </si>
  <si>
    <t>POA2</t>
  </si>
  <si>
    <t>POA3</t>
  </si>
  <si>
    <t>POA4</t>
  </si>
  <si>
    <t>POA5</t>
  </si>
  <si>
    <t>POA6</t>
  </si>
  <si>
    <t>POA7</t>
  </si>
  <si>
    <t>POA8</t>
  </si>
  <si>
    <t>POA9</t>
  </si>
  <si>
    <t>POA10</t>
  </si>
  <si>
    <t>POA11</t>
  </si>
  <si>
    <t>POA12</t>
  </si>
  <si>
    <t>CO1</t>
  </si>
  <si>
    <t>The proposed technology is people’s technology. It serves the human to be a person instead of making him the servant of machines. The learner will be inspired by Bose’s achievements so that he may start his original work</t>
  </si>
  <si>
    <t xml:space="preserve"> </t>
  </si>
  <si>
    <t>1 .2</t>
  </si>
  <si>
    <t>CO2</t>
  </si>
  <si>
    <t>The learner understands that climate must be preserved. The learner will be inspired by Bhabha’s achievements so as to make his own experiments.</t>
  </si>
  <si>
    <t>CO3</t>
  </si>
  <si>
    <t>The learner will adopt the applications of modern technologies such Nano Technologies</t>
  </si>
  <si>
    <t>CO4</t>
  </si>
  <si>
    <t>The learner will understand that water is the elixir of life. The learner will realize that development is impossible without scientific research</t>
  </si>
  <si>
    <t>CO5</t>
  </si>
  <si>
    <t>The students will learn to work hard with devotion and dedication. The learner will be in a position to appreciate the art of writing a short story and try his hand it.</t>
  </si>
  <si>
    <t>CO6</t>
  </si>
  <si>
    <t>The student will understand the advantages of work. They will overcome their personal problems and address themselves to national and other problems</t>
  </si>
  <si>
    <t>NAME OF THE SUBJECT :Mathematics – 1</t>
  </si>
  <si>
    <t>Student’s gain knowledge on solving differential equations and its applications in Engineering and other real world phenomena.</t>
  </si>
  <si>
    <t>The Laplace Transforms play an important role in solving many problems in Engineering and other real world phenomena.</t>
  </si>
  <si>
    <t>Student’s gain knowledge on Laplace Transforms for solving initial value problems.</t>
  </si>
  <si>
    <t>Students gain the knowledge on Taylors series problems and applications on maxima minima. identify, formulate &amp; solving engineering problems.</t>
  </si>
  <si>
    <t>Help student’s to apply this knowledge to solve partial differential equations.</t>
  </si>
  <si>
    <t>Students gain the knowledge on solving Higher order partial differential equations in engineering. And its applications in Engineering.</t>
  </si>
  <si>
    <t>NAME OF THE SUBJECT :Engineering Chemistry</t>
  </si>
  <si>
    <t>Analyze the quality of water and its maintenance for industrial purposes.</t>
  </si>
  <si>
    <t>Analyze issues related to fuels, composition, their manufacture and differentiate working of IC and Diesel engines.</t>
  </si>
  <si>
    <t>Apply the principles of corrosion in order to maintain various equipments more effectively.</t>
  </si>
  <si>
    <t>Identify the importance of plastics and rubbers in technological applications.</t>
  </si>
  <si>
    <t>Apply the principles of green chemistry and be able to use suitable liquid crystals in technology.</t>
  </si>
  <si>
    <t>NAME OF THE SUBJECT :Engineering Mechanics</t>
  </si>
  <si>
    <t xml:space="preserve">The student able to understand different types of forces acting in plane and space and their resultant, also the importance of friction and it’s applications.                               </t>
  </si>
  <si>
    <t xml:space="preserve">The student able to know the concept of equilibrium in both plane&amp; space by analytical, graphical methods and also able to understand the applications of free body diagrams.                                                                                     </t>
  </si>
  <si>
    <t xml:space="preserve">The student able to understand the Centroid &amp; C.O.G of simple &amp; composite geometrical shapes.                                       </t>
  </si>
  <si>
    <t xml:space="preserve">The student able to understand the concept of area, mass moment of inertia, product of inertia of various simple &amp; composite geometrical shapes.                                              </t>
  </si>
  <si>
    <t xml:space="preserve">The student able to know the velocity &amp; acceleration of particle in both rectilinear &amp; curvilinear motion, and also motion of rigid body by using the principles of kinematics and kinetics.                                                                                    </t>
  </si>
  <si>
    <t>The student able to know the workenergy principle, its applications and also impulsemomentum principle.</t>
  </si>
  <si>
    <t>NAME OF THE SUBJECT :Computer Programming</t>
  </si>
  <si>
    <t>Formulating Algorithmic solutions to problems and implementing algorithms in c</t>
  </si>
  <si>
    <t>Understanding branching, iteration and data representation using arrays</t>
  </si>
  <si>
    <t>Modular programming and recursive solution formulation</t>
  </si>
  <si>
    <t>Understanding Pointers and dynamic memory allocation</t>
  </si>
  <si>
    <t>Understanding Miscellaneous aspects of C</t>
  </si>
  <si>
    <t>Comprehension of file operations</t>
  </si>
  <si>
    <t>NAME OF THE SUBJECT :Environmental Studies</t>
  </si>
  <si>
    <t>The concepts of the ecosystem and its function in the environment. The need for protecting theproducers and consumers in various ecosystems and their role in the food web.</t>
  </si>
  <si>
    <t>The natural resources and their importance for the sustenance of the life and recognise the need to conserve the natural resources</t>
  </si>
  <si>
    <t>The biodiversity of India and the threats to biodiversity, and conservation practices to protect the biodiversity</t>
  </si>
  <si>
    <t>Various attributes of the pollution and their impacts and measures to reduce or control the pollution along with waste management practices</t>
  </si>
  <si>
    <r>
      <t>Social issues both rural and urban environment and the possible means to combat the Challenges. And</t>
    </r>
    <r>
      <rPr>
        <b/>
        <sz val="12"/>
        <color indexed="8"/>
        <rFont val="Times New Roman"/>
        <family val="1"/>
      </rPr>
      <t xml:space="preserve"> </t>
    </r>
    <r>
      <rPr>
        <sz val="12"/>
        <color indexed="8"/>
        <rFont val="Times New Roman"/>
        <family val="1"/>
      </rPr>
      <t xml:space="preserve"> The environmental legislations of India and the first global initiatives towards sustainable development.</t>
    </r>
  </si>
  <si>
    <t>About environmental assessment and the stages involved in EIA and the environmental audit.</t>
  </si>
  <si>
    <t>NAME OF THE SUBJECT :Engineering Chemistry Lab</t>
  </si>
  <si>
    <t>Assess quality of water based on the procedures given</t>
  </si>
  <si>
    <t>Able to perform different types of titrations in volumetric analysis</t>
  </si>
  <si>
    <t>Carrying out  polymerization techniques in the preparation of polymers.</t>
  </si>
  <si>
    <r>
      <t>Exhibit skills in performing experiments based on theoritical fundamentals</t>
    </r>
    <r>
      <rPr>
        <sz val="12"/>
        <color indexed="8"/>
        <rFont val="Times New Roman"/>
        <family val="1"/>
      </rPr>
      <t>.</t>
    </r>
  </si>
  <si>
    <t>NAME OF THE SUBJECT :English Communication Skills Lab – I</t>
  </si>
  <si>
    <t>Better understanding of nuances of English language through audio visual experience and group activities</t>
  </si>
  <si>
    <t>Neutralization of accent for intelligibility</t>
  </si>
  <si>
    <t>Speaking skills with clarity and confidence which in turn enhances their employability skills.</t>
  </si>
  <si>
    <t>NAME OF THE SUBJECT :C Programming Lab</t>
  </si>
  <si>
    <t>Apply and practice logical formulations  to solve some simple  problems leading to specific applications.</t>
  </si>
  <si>
    <t>Demonstrate  C programming development environment, compiling, debugging, linking and executing a program using the development environment.</t>
  </si>
  <si>
    <t>Design effectively the required programming components that efficiently solve computing problems in real world.</t>
  </si>
  <si>
    <t>SEM 2</t>
  </si>
  <si>
    <t>NAME OF THE SUBJECT :Mathematics – II</t>
  </si>
  <si>
    <t>The learner understands that climate must be preserved. The learner will be inspired by Bhabh’s achievements so as to make his own experiments.</t>
  </si>
  <si>
    <t>The learner will understand that water is the elixir of life The learner will realize that development is impossible without scientific research.</t>
  </si>
  <si>
    <t>The students will learn to work hard with devotion and dedication. The learner will be in a position to appreciate the art of writing a short story and try his hand it</t>
  </si>
  <si>
    <t>Student’s gain knowledge on solving Algebraic and Transcendental equations and its applications in Engineering and other real world phenomena.</t>
  </si>
  <si>
    <t>The Students gain knowledge in interpolation which play an important role in Engineering problems and other real world phenomena.</t>
  </si>
  <si>
    <t>Student’s are able to solve the differential equations numerically in engineering problems involving differential equations.</t>
  </si>
  <si>
    <t>Students gain the knowledge on Fourier series problems and can identify, formulate &amp;amp; solve engineering problems.</t>
  </si>
  <si>
    <t>Help students to apply this knowledge in Fourier Transforms.</t>
  </si>
  <si>
    <t>Students gain the knowledge on solving ZTransforms in engineering. And its applications in Engineering problems involving difference equations.</t>
  </si>
  <si>
    <t>NAME OF THE SUBJECT :Mathematics – III</t>
  </si>
  <si>
    <t>Student’s gain knowledge on solving System of Linear Equations and its applications in Engineering and other real world phenomena.</t>
  </si>
  <si>
    <t>The Students gain knowledge in Eigen values and Eigen Vectors which play an important role in Engineering problems and other real world phenomena.</t>
  </si>
  <si>
    <t>Student’s are able to solve the Multiple Integrals in engineering problems involving Curve tracing and its applications</t>
  </si>
  <si>
    <t>Students gain the knowledge on Beta and Gamma functions to Evaluate Improper Integrals.</t>
  </si>
  <si>
    <t>Student’s gain knowledge on Vector Differentiation and its applications including operators.</t>
  </si>
  <si>
    <t>Students gain the knowledge on solving Vector integral problems and theorems based on these.</t>
  </si>
  <si>
    <t>NAME OF THE SUBJECT :Engineering Physics</t>
  </si>
  <si>
    <t>Understanding of physical optics and its application in devices will be able to demonstrate and solve problems based on interference and Diffraction..</t>
  </si>
  <si>
    <t>Basic understanding of principle of working of Laser and its basic industrial and scientific applications. Basic understanding of the structure of optical fiber, propagation mechanism of waves and its loss through the fiber.  Industrial application of optical fiber. Identify crystal lattices and their structures.</t>
  </si>
  <si>
    <t>Be able to describe the phenomenon of superconductivity along with their applications; understand the phenomenon of superconductivity : key experiments, some attempts to explain superconductivity, the BCS model ; be able to describe dielectric materials and mark out different magnetic materials effectively; understand the source of a materials magnetic behavior and able to distinguish types of magnetism.</t>
  </si>
  <si>
    <t>Understanding of basic vector calculus, formation and conduction of wave in different medium with application of Maxwell’s equation. Be able to solve problems on vector calculus, formal methods in electromagnetism, basic law of electromagnetism, Maxwell’s equations and their applications.</t>
  </si>
  <si>
    <t>Be able to describe waveparticle duality, uncertainty principle, Schrodinger wave equation and solve simple problems and be able to describe information storage and quantum computing; apply quantum mechanical principles to problems in electron transport.</t>
  </si>
  <si>
    <t>Be able to apply the knowledge of semiconductor in basic electronic circuits and in different types of memories used in the hardware computers;</t>
  </si>
  <si>
    <t>NAME OF THE SUBJECT :Professional Ethics and Human Values</t>
  </si>
  <si>
    <t>Acquires the basic concepts of Professional ethics and human values &amp; Students also gain the connotations of ethical theories.</t>
  </si>
  <si>
    <t>Knows the duties and rights towards the society in an engineering profession</t>
  </si>
  <si>
    <t>Would realize the importance and necessity of intellectual property rights.</t>
  </si>
  <si>
    <t>Can take all the necessary precautions while conducting the experiments, which may reduce the risk.</t>
  </si>
  <si>
    <t>Understands the importance of risk evacuation system in reality and takes the utmost responsibility while handling the risky situations.</t>
  </si>
  <si>
    <t>NAME OF THE SUBJECT :Engineering Drawing</t>
  </si>
  <si>
    <t>Student’s gain the knowledge About how to draw polygons, curves like ellipse by using oblong method and arcs of circle method, scales   diagonal, vernier scale</t>
  </si>
  <si>
    <t>Student’s gain knowledge orthographic projection first angle projection, third angle projections points , Straight line parallel to both the planes, perpendicular to one plane and  parallel to another plane, inclined  one plane parallel to another.</t>
  </si>
  <si>
    <t>Student’s gain the knowledge to draw the projections of straight line when it is inclined to both the planes, angle of inclination and traces.</t>
  </si>
  <si>
    <t>Student’s gain the knowledge to draw about planes (polygons) parallel to one plane,  perpendicular to one plane and parallel to another plane and inclined to one and both the planes</t>
  </si>
  <si>
    <t>Student’s gain the knowledge about the solids like prisms, pyramids, cone and cylinder inclined to one plane and parallel to another plane.</t>
  </si>
  <si>
    <t>Student’s gain the knowledge about how to convert 2D to 3D and 3D to 2D</t>
  </si>
  <si>
    <t>NAME OF THE SUBJECT :English Communication Skills Lab – II</t>
  </si>
  <si>
    <t>The student will learn how  body language is used in communication and interpret  nonverbal symbols</t>
  </si>
  <si>
    <t>The learner will understand how to start a conversation and learn useful functions related to different situations like Telephone Etiquette, giving directions etc</t>
  </si>
  <si>
    <t>The student will be able to present information with confidence, clarity and conviction, and be able present well.</t>
  </si>
  <si>
    <t>The student will learn how to participate in Group Discussion effectively, expressing ideas by using appropriate language in GD</t>
  </si>
  <si>
    <t>The learner become aware of various types of interviews and be able to participate in interviews confidently.</t>
  </si>
  <si>
    <t>The student will learn to argue for or against something and be able to participate in debates</t>
  </si>
  <si>
    <t>NAME OF THE SUBJECT :Engineering Physics Lab</t>
  </si>
  <si>
    <t>Explain the concept of diffration and find the  wavelenth of light.</t>
  </si>
  <si>
    <t>Estimate the specific rotation of sugar solution.</t>
  </si>
  <si>
    <t>Determine the frequency of AC source.</t>
  </si>
  <si>
    <t>Describe resonance and formation of stationary waves by  using Melde's arrangement.</t>
  </si>
  <si>
    <t>NAME OF THE SUBJECT : Engg. Workshop &amp; IT Workshop</t>
  </si>
  <si>
    <t>Develop skill in S/W and H/W trouble shooting, and solve the problems of assembling and OS installation.</t>
  </si>
  <si>
    <t>Develop skill in using office suite.</t>
  </si>
  <si>
    <t>Develop skill in using tools like RAPTOR, LaTeX and adobe Photoshop.</t>
  </si>
  <si>
    <t>SEM 3</t>
  </si>
  <si>
    <t>NAME OF THE SUBJECT : Managerial Economics and Financial Analysis</t>
  </si>
  <si>
    <t>Student’s gain knowledge how to know the customer needs taste and preference and determine the demand.</t>
  </si>
  <si>
    <t xml:space="preserve"> Student’s gain knowledge how the changes in demand occur and how to satisfy them by using statistical methods for demand forecasting.</t>
  </si>
  <si>
    <t xml:space="preserve">Student’s gain knowledge of combination of factors of production for maximum level of output. </t>
  </si>
  <si>
    <t>Students gains knowledge in types of markets and how the pricing is link with the nature of market.</t>
  </si>
  <si>
    <t>Student’s gain knowledge about how to start &amp; select the nature of  their business , &amp; gain knowledge of how to accept the project proposals.</t>
  </si>
  <si>
    <t>Students gain the knowledge of how to make profit analysis with the help of financial statements and  make decisions based on liquidity positions</t>
  </si>
  <si>
    <t>NAME OF THE SUBJECT : Object Oriented Programming through C++:</t>
  </si>
  <si>
    <t>Students can gain knowledge about basics on OOPS principles and evaluation of OOPS</t>
  </si>
  <si>
    <t>Students can able to develop programs using control structures and overloading and programs on recursion</t>
  </si>
  <si>
    <t>Students can acquire knowledge on classes, objects and members.</t>
  </si>
  <si>
    <t xml:space="preserve">An ability to develop programs on operator overloading constructors, destructors </t>
  </si>
  <si>
    <t xml:space="preserve">An ability to develop programs on inheritance and virtual functions. </t>
  </si>
  <si>
    <t>Student can learn files and its operations, types of templates and exceptional handling mechanisms.</t>
  </si>
  <si>
    <t>NAME OF THE SUBJECT :Mathematical Foundations of Computer Science</t>
  </si>
  <si>
    <t>Able to understand and apply the mathematical logic with different notations</t>
  </si>
  <si>
    <t>Able to implement and determine number theory and induction</t>
  </si>
  <si>
    <t>Able to understand and apply the functional set theory and relations</t>
  </si>
  <si>
    <t xml:space="preserve">Able to understand the basic concepts of Graph theory </t>
  </si>
  <si>
    <t>Able to understand the concept of trees and graphs and their implementation using  algorithms.</t>
  </si>
  <si>
    <t>Able to understand elementary combinations, recursive relations and choose mathematics that efficiently model the information in a problem</t>
  </si>
  <si>
    <t>NAME OF THE SUBJECT :Digital Logic Design</t>
  </si>
  <si>
    <t xml:space="preserve">  Getting an idea of Number systems and conversions and &amp; coding techniques like BCD, Excess3</t>
  </si>
  <si>
    <t xml:space="preserve">  Ability to design a circuit &amp; get a solution to a problem by using basic gates and universal gates &amp; also to minimize the Gates to reduce circuit complexity</t>
  </si>
  <si>
    <t xml:space="preserve">  To design combinational circuits such as multiplexers, Demux, Encoders &amp;Decoders.</t>
  </si>
  <si>
    <t xml:space="preserve">  To understand the various sequential circuits such as Latchs, flipflops &amp; conversions among them</t>
  </si>
  <si>
    <t xml:space="preserve">  To design counters and understand the serial &amp; parallel transmission of data through registers</t>
  </si>
  <si>
    <t xml:space="preserve">  To realize switching functions using PLD’s such as PAL, PLA, PROM.</t>
  </si>
  <si>
    <t>NAME OF THE SUBJECT :Data Structures</t>
  </si>
  <si>
    <t>NAME OF THE SUBJECT :Object Oriented Programming Lab</t>
  </si>
  <si>
    <t>Implement and test the concepts of Classes &amp;Objects, friend functions, constructors 
&amp;destructors in program design of a few example exercises.</t>
  </si>
  <si>
    <t>Design &amp; implement a few forms of inheritance through few exercises.</t>
  </si>
  <si>
    <t>Test the performance of Polymorphism and Generic Programming through a few exercises.</t>
  </si>
  <si>
    <t>NAME OF THE SUBJECT :Data Structures Lab</t>
  </si>
  <si>
    <t>Implement &amp; test the performance of data structures like linked list, stacks &amp; queues .</t>
  </si>
  <si>
    <t>Implement &amp; test the performance of searching &amp; sorting techniques.</t>
  </si>
  <si>
    <t>Implement &amp; test the performance of trees and graph traversal techniques.</t>
  </si>
  <si>
    <t>NAME OF THE SUBJECT :Digital Logic Design Lab</t>
  </si>
  <si>
    <t>Design and Test the functionalities and Properties of Basic Gates, Universal Gates and Special Gates using Logisim Software.</t>
  </si>
  <si>
    <t>Design and verify functionalities of basic building blocks used in Combinational  logic circuits</t>
  </si>
  <si>
    <t>Design and verify functionalities of basic building blocks used in  Sequential logic circuits</t>
  </si>
  <si>
    <t>SEM 4</t>
  </si>
  <si>
    <t>NAME OF THE SUBJECT :Probability &amp; Statistics</t>
  </si>
  <si>
    <t>Student’s gain knowledge on Decision making by probability techniques and its applications in Engineering and other real world phenomena</t>
  </si>
  <si>
    <t>Student’s gain knowledge on probability distributions. And its applications in Engineering problems</t>
  </si>
  <si>
    <t>Student’s gain knowledge on study of various sampling methodologies and Estimation of sampling for the conclusion of population parameters.</t>
  </si>
  <si>
    <t>Help student’s to apply this knowledge on Testing of Hypothesis in various fields in Engineering and other real world phenomena.</t>
  </si>
  <si>
    <t>Student’s gain knowledge on the relation between two variables and Able to see how much strength is there in the data by graphical representation.</t>
  </si>
  <si>
    <t xml:space="preserve">Students gain the knowledge on Minimizing the cost and time of customer waiting, server service aspects in Engineering and other real world phenomena.  </t>
  </si>
  <si>
    <t>NAME OF THE SUBJECT :Java Programming</t>
  </si>
  <si>
    <t xml:space="preserve">  Students can learn object oriented concepts, java program structure and its installation .</t>
  </si>
  <si>
    <t>Student gain knowledge on  Java programming constructs.</t>
  </si>
  <si>
    <t>To implement Object oriented constructs such as various class hierarchies, interfaces and exception handling</t>
  </si>
  <si>
    <t>To understand the concepts of threads and I/O in Java.</t>
  </si>
  <si>
    <t>Being able to build dynamic user interfaces using applets and Event handling in java</t>
  </si>
  <si>
    <t>To understand various components of Java AWT and Swing and writing code snippets using them</t>
  </si>
  <si>
    <t>NAME OF THE SUBJECT :Advanced Data Structures</t>
  </si>
  <si>
    <t xml:space="preserve"> Master a variety of advanced abstract data type(ADT) and data structures and their implementations</t>
  </si>
  <si>
    <t>To demonstrate different methods for balancing trees</t>
  </si>
  <si>
    <t>Compare and contrast the benefits of heaps and priority queues</t>
  </si>
  <si>
    <t>To explain the major graph algorithms and their analyses. Employ graphs to model engineering problems, when appropriate</t>
  </si>
  <si>
    <t>To explain what amortized running time is and what it is good for sorting.</t>
  </si>
  <si>
    <t>To explain the different tries and pattern matching algorithms and file concepts</t>
  </si>
  <si>
    <t>NAME OF THE SUBJECT :Computer Organization</t>
  </si>
  <si>
    <t xml:space="preserve">Gives a view of computer system from user’s perspective, representation of data. </t>
  </si>
  <si>
    <t>To understand RTL, Micro operations, ALU, Organization of stored program computer, types of      instructions and design of basic components of the system.</t>
  </si>
  <si>
    <t>To illustrate data paths and control flow for sequencing in CPU’s, Microprogramming of control   unit of CPU.</t>
  </si>
  <si>
    <t>To illustrate of algorithms for basic arithmetic operations using binary and decimal representation.</t>
  </si>
  <si>
    <t>To describe  different parameters of a memory system, organization and mapping of various types of memories</t>
  </si>
  <si>
    <t>To describe  the means of interaction devices with CPU, their characteristics, modes and introduction multiprocessors</t>
  </si>
  <si>
    <t>NAME OF THE SUBJECT :Formal Languages and Automata Theory</t>
  </si>
  <si>
    <t>An ability to analyze Finite state machine, its representation and automata.</t>
  </si>
  <si>
    <t>To understand various components of formal languages and grammars.</t>
  </si>
  <si>
    <t>To describe finite automata, variants in it and their equivalence.</t>
  </si>
  <si>
    <t>To understand Minimization, optimization of finite automata, regular expressions and equivalence of finite automata and regular expressions.</t>
  </si>
  <si>
    <t>To  illustrate about grammars, classification and simplification of grammars</t>
  </si>
  <si>
    <t>An ability to analyze Turing machines.</t>
  </si>
  <si>
    <t>NAME OF THE SUBJECT :Advanced Data Structures Lab</t>
  </si>
  <si>
    <t>Implement and test dictionary using various methods</t>
  </si>
  <si>
    <t>Implement and test programs on advanced data structures AVL, 2-3 trees and binary heap</t>
  </si>
  <si>
    <t>Implement and test graph operations</t>
  </si>
  <si>
    <t>Implement and test searching techniques BFS and DFS</t>
  </si>
  <si>
    <t>implement and test Graph algorithms and pattern matching algorithms</t>
  </si>
  <si>
    <t>NAME OF THE SUBJECT :Java Programming Lab</t>
  </si>
  <si>
    <t>Identify Object Oriented concepts through constructs of JAVA.</t>
  </si>
  <si>
    <t>Analyse the role of Packages,Interfaces and implement Exception handling in program design using JAVA.</t>
  </si>
  <si>
    <t>Explore the concept of Multithreading and Develop GUI based applications using Applet class using JAVA.</t>
  </si>
  <si>
    <t>Design some examples  of GUI based applications using AWT controls and Explore the concept of Event handling using JAVA.</t>
  </si>
  <si>
    <t>Analyse the basic concepts of JDBC and networking to develop network based applications.</t>
  </si>
  <si>
    <t>NAME OF THE SUBJECT :Free Open Source Software Lab</t>
  </si>
  <si>
    <t>Acquire knowledge on basic UNIX commands.</t>
  </si>
  <si>
    <t>Develop programs using AWK, R-Tool, Octave, SCI Lab</t>
  </si>
  <si>
    <t>Develop programs using Shell Scripts</t>
  </si>
  <si>
    <t>SEM 5</t>
  </si>
  <si>
    <t>NAME OF THE SUBJECT :Compiler Design</t>
  </si>
  <si>
    <t>Students  acquire knowledge in different phases and passes of Compiler, and specifying different types of tokens by lexical analyzer, and also able to use the Compiler tools like LEX, YACC, etc.</t>
  </si>
  <si>
    <t>Students are able to explain Parser and its types i.e. Topdown and Bottomup parsers. Students can construct LL, SLR, CLR and LALR parse tables</t>
  </si>
  <si>
    <t>Students gain knowledge on the procedure for generating Syntax directed translation, synthesized and inherited attributes</t>
  </si>
  <si>
    <t>Students are able to use Techniques for code optimization. Different techniques of symbol table organization. Code generation and its limitations. Students should know the fundamentals of Run time environment.</t>
  </si>
  <si>
    <t>Students are able to identify the effectiveness of optimization and explain the differences between machine dependent and machineindependent translation.</t>
  </si>
  <si>
    <t>Students will be able to design different types of compiler tools to meet the requirements of the realistic constraints of compilers. Students are able to use the powerful compiler generation tools such as Lex and YACC.</t>
  </si>
  <si>
    <t>NAME OF THE SUBJECT :   Data Communication</t>
  </si>
  <si>
    <t>To understand   the fundamental concepts of data communication  concepts and techniques in a layered network architecture,  layered network models (OSI reference model, TCP/IP networking architecture) and their protocols, various types of networks (LAN, MAN, WAN and Wireless networks) and their protocols.</t>
  </si>
  <si>
    <t>Familiarize the student with the basic taxonomy and terminology of the Metallic Cable Transmission Media &amp; Optical Fiber Transmission Media.</t>
  </si>
  <si>
    <t xml:space="preserve">To understand different Digital Transmission and Multiplexing (TDM, FDM, WDM) Tcarriers  </t>
  </si>
  <si>
    <t>To familiarize with the basic concepts of Wireless Communications System, Optical Properties of Radio Waves, and Microwave Communications Systems</t>
  </si>
  <si>
    <t>To obtain knowledge on  Telephone instruments and signal and cellular telephone systems (CTS)</t>
  </si>
  <si>
    <t>To gain expertise in some specific areas of Data Communications codes, Error Control, and Data Formats and solve Problems based on Error Detection.</t>
  </si>
  <si>
    <t>NAME OF THE SUBJECT :  Principles of Programming Languages</t>
  </si>
  <si>
    <t>Able to understand the fundamental concepts of most programming languages and the trade off between language design and implementation.</t>
  </si>
  <si>
    <t>Able to compare programming languages, assess programming languages critically and scientifically</t>
  </si>
  <si>
    <t>Able to understand the use of formal description for a programming language and the essence of program execution by evaluators: interpreter, compiler.</t>
  </si>
  <si>
    <t>Able to understand different programming paradigms: analyze the principles of imperative, object oriented, functional and logic programming</t>
  </si>
  <si>
    <t>Able to design a new programming language in principle.</t>
  </si>
  <si>
    <t>NAME OF THE SUBJECT :  Data Base Management Systems</t>
  </si>
  <si>
    <t>An ability to define  the database.</t>
  </si>
  <si>
    <t>To  emphasize on Relational databases. Learn about the SQL queries to get  the knowledge of  query processing.</t>
  </si>
  <si>
    <t>Ability to design the ER Diagrams for any related topic.</t>
  </si>
  <si>
    <t>To apply the Normalization techniques.</t>
  </si>
  <si>
    <t>To perform transactions on the enterprise database.</t>
  </si>
  <si>
    <t>Gives the details of various storage devices, tree structures and indexes.</t>
  </si>
  <si>
    <t>NAME OF THE SUBJECT :  Operating Systems</t>
  </si>
  <si>
    <t>Students gain the knowledge about computer operating systems</t>
  </si>
  <si>
    <t>Students able to know about how to manage the processes &amp;amp; threads .</t>
  </si>
  <si>
    <t>Students gain the knowledge about how concurrency and synchronization is done using software &amp;amp; hardware techniques.</t>
  </si>
  <si>
    <t>Students able to know the techniques to manage the computer memory. And know the techniques to manage virtual memory, Page replacement algorithms to handle page faults</t>
  </si>
  <si>
    <t>Students gain the knowledge on how to handle Deadlocks.</t>
  </si>
  <si>
    <t>Students able to know the structure of file systems and its implementation techniques. And know the structure of storage systems and its use.</t>
  </si>
  <si>
    <t>NAME OF THE SUBJECT :  Compiler Design Lab</t>
  </si>
  <si>
    <t>Student able to understand the process of lexical analysis</t>
  </si>
  <si>
    <t xml:space="preserve">Student able to understand the process  of parsing </t>
  </si>
  <si>
    <t>Student able to understand different parsing techniques</t>
  </si>
  <si>
    <t>Student able to understand the process code optimization in compiler design</t>
  </si>
  <si>
    <t>NAME OF THE SUBJECT :Operating System Lab</t>
  </si>
  <si>
    <t>Master functions, structures and history of operating systems</t>
  </si>
  <si>
    <t>Master understanding of design issues associated with operating systems</t>
  </si>
  <si>
    <t>Master various process management concepts including scheduling, synchronization, deadlocks</t>
  </si>
  <si>
    <t>Be familiar with multithreading and  Master concepts of memory management including virtual memory</t>
  </si>
  <si>
    <t>NAME OF THE SUBJECT :Data Base Management Systems Lab</t>
  </si>
  <si>
    <t>Design &amp; implement a database schema for a given problem-domain</t>
  </si>
  <si>
    <t>Create database using SQL and implement various integrity constraints</t>
  </si>
  <si>
    <t>Apply PL/SQL Programming for problem solving</t>
  </si>
  <si>
    <t>SEM 6</t>
  </si>
  <si>
    <t>NAME OF THE SUBJECT :  Computer Networks</t>
  </si>
  <si>
    <t xml:space="preserve"> Students gain knowledge on computer networks, network models  and how communication is done.</t>
  </si>
  <si>
    <t>Students able to gain knowledge on physical layer functions such as switching and multiplexing.</t>
  </si>
  <si>
    <t>Students able to know the services of Data link layer  such as Framing, flow control and error control .</t>
  </si>
  <si>
    <t>Students know about MAC layer protocols, Services and Network layer design issues .</t>
  </si>
  <si>
    <t>Students gain knowledge on IEEE standards for Wired LAN  and wireless LANS.</t>
  </si>
  <si>
    <t>Students gain knowledge on Application  layer &amp; its services.</t>
  </si>
  <si>
    <t>NAME OF THE SUBJECT :  Data Ware Housing and Data Mining</t>
  </si>
  <si>
    <t>To understand why there is need for data mining and in what way it is different from traditional statistical techniques</t>
  </si>
  <si>
    <t>To design a data warehouse and understand the process required to construct one</t>
  </si>
  <si>
    <t>To identify components in typical data warehouse architectures .</t>
  </si>
  <si>
    <t>To understand the details of decision making algorithms available</t>
  </si>
  <si>
    <t xml:space="preserve">To understand the details of different algorithms made available by popular commercial data mining </t>
  </si>
  <si>
    <t xml:space="preserve">To solve real data mining problems by using algorithms for finding patterns  </t>
  </si>
  <si>
    <t>NAME OF THE SUBJECT :      Design and Analysis of Algorithms</t>
  </si>
  <si>
    <t>To analyze worstcase running times of algorithms using asymptotic analysis.</t>
  </si>
  <si>
    <t>To describe the divideandconquer paradigm and explain when an algorithmic design situation calls for it.</t>
  </si>
  <si>
    <t>To describe the greedy paradigm and explain when an algorithmic design situation calls for it.</t>
  </si>
  <si>
    <t>To describe the dynamicprogramming paradigm and explain when an algorithmic design situation calls for it.</t>
  </si>
  <si>
    <t>To explain the major graph algorithms and their analyses. Employ graphs to model engineering problems, when appropriate. Synthesize new graph algorithms and algorithms that employ graph computations as key components, and analyze them.</t>
  </si>
  <si>
    <t>To explain the different ways to analyze randomized algorithms. Recite algorithms that employ randomization. Explain the difference between a randomized algorithm and an algorithm with probabilistic inputs.</t>
  </si>
  <si>
    <t>NAME OF THE SUBJECT :  Software Engineering</t>
  </si>
  <si>
    <t>An ability to learn basic SW engineering methods and practices, and understanding of software process models such as the waterfall and evolutionary models.</t>
  </si>
  <si>
    <t>An ability to Understand software requirements and the SRS document.</t>
  </si>
  <si>
    <t>To Understand software design process and principles</t>
  </si>
  <si>
    <t>An ability to understand  implementation issues such as modularity and coding standards and software testing approaches such as unit testing and integration testing.</t>
  </si>
  <si>
    <t>To Understand  the role of project management including planning, scheduling, risk management and some ethical and professional issues that are important for software engineers.</t>
  </si>
  <si>
    <t>To Understand approaches to verification and validation including static analysis, and reviews and how to ensure good quality software.</t>
  </si>
  <si>
    <t>NAME OF THE SUBJECT : WebTechnologies</t>
  </si>
  <si>
    <t>To Analyze a web page and identify its elements and attributes</t>
  </si>
  <si>
    <t>To Create web pages using XHTML and Cascading Styles sheets</t>
  </si>
  <si>
    <t>To Build dynamic web pages .</t>
  </si>
  <si>
    <t>To Build web applications using PHP.</t>
  </si>
  <si>
    <t>An ability to learn Programming through PERL and Ruby</t>
  </si>
  <si>
    <t>To Write simple clientside scripts using AJAX</t>
  </si>
  <si>
    <t>Students will be able to list out different types of intellectual property rights and define the ways to protect them in the successful conduct of a business.</t>
  </si>
  <si>
    <t>Students will be able to classify and exemplify different subject matter of  copyrights ad recognise the importance of creative abilities in generating economic benefits.</t>
  </si>
  <si>
    <t>Students will be able to categorize various types of patents and execute their creative abilities in the form of developing innovative products and processes.</t>
  </si>
  <si>
    <t>Students will be able to classify various forms of trademarks able to describe how they distinguish goods and services of one company from another.</t>
  </si>
  <si>
    <t>Students will be able define trade secrets and conclude the ways and means to safe guard the company s confidential information.</t>
  </si>
  <si>
    <t>Students will be able to outline the cyber law in India and able to infer how IT Act works and formulate the way to conduct a safe and secure ecommerce.</t>
  </si>
  <si>
    <t>NAME OF THE SUBJECT :Computer Networks and Networks Programming Lab</t>
  </si>
  <si>
    <t>Identify and use various networking components Understand different transmission media and design cables for establishing a network</t>
  </si>
  <si>
    <t>Implement any topology using network devices</t>
  </si>
  <si>
    <t>Understand the TCP/IP configuration for Windows and Linux</t>
  </si>
  <si>
    <t>Implement device sharing on network</t>
  </si>
  <si>
    <t>Learn the major software and hardware technologies used on computer networks</t>
  </si>
  <si>
    <t>NAME OF THE SUBJECT :Software Engineering Lab</t>
  </si>
  <si>
    <t>Able to prepare SRS document, design document, test cases and software configuration management and risk management related document.</t>
  </si>
  <si>
    <t>Develop function oriented and object oriented software design using tools like rational rose</t>
  </si>
  <si>
    <t>Able to perform unit testing and integration testing</t>
  </si>
  <si>
    <t>Apply various white box and black box testing techniques</t>
  </si>
  <si>
    <t>Able to track the progress of a project using Openproj tool.</t>
  </si>
  <si>
    <t>NAME OF THE SUBJECT :Web Technologies Lab</t>
  </si>
  <si>
    <t>Create static web pages using html, css</t>
  </si>
  <si>
    <t>Learn the basic programming of ruby and perl – able to write all basics of object oriented programming</t>
  </si>
  <si>
    <t>Learn to create dynamic web page using php and to access different databases like mysql, oracle and sql server</t>
  </si>
  <si>
    <t>SEM 7</t>
  </si>
  <si>
    <t>NAME OF THE SUBJECT : Cryptography &amp; Network Security</t>
  </si>
  <si>
    <t>To Understand the types of security attacks , services and mechanisms  and basics of cryptography</t>
  </si>
  <si>
    <t>To Study the various types of symmetric encryption algorithms</t>
  </si>
  <si>
    <t>An ability to Learn the number theory concepts</t>
  </si>
  <si>
    <t>Student can learn the various types of asymmetric encryption algorithms</t>
  </si>
  <si>
    <t>To Study the various types of hash functions</t>
  </si>
  <si>
    <t>An ability to learn the various types of authentication applications</t>
  </si>
  <si>
    <t xml:space="preserve">NAME OF THE SUBJECT :  UML &amp; Design Patterns </t>
  </si>
  <si>
    <t>An ability to understand importance &amp; principles of UML</t>
  </si>
  <si>
    <t xml:space="preserve"> To understand structural Modeling &amp; common mechanisms</t>
  </si>
  <si>
    <t>To implement of Behavioral modeling</t>
  </si>
  <si>
    <t>To analyze  advanced  behavioral modeling concepts</t>
  </si>
  <si>
    <t>To understand the fundamentals  of Design Patterns</t>
  </si>
  <si>
    <t xml:space="preserve"> An ability to understand Creational Patterns </t>
  </si>
  <si>
    <t>NAME OF THE SUBJECT :      Mobile Computing</t>
  </si>
  <si>
    <t>Able to understand the necessary knowledge of cellular Communication, infrastructureless networks.</t>
  </si>
  <si>
    <t>Able to analyze TCP, MAC protocols and their technical feasibility</t>
  </si>
  <si>
    <t>Able to work as a part of team on multidisciplinary and device independent application projects.</t>
  </si>
  <si>
    <t>Able to understand and implement the hardware components/architectures/databases/operating system of mobile networks that necessary to built self confidence to develop novel products and solutions for real world.</t>
  </si>
  <si>
    <t>Able to promote the awareness of the lifelong learning, business ethics, professional ethics and current marketing scenarios.</t>
  </si>
  <si>
    <t>NAME OF THE SUBJECT :   Software Testing Methodology</t>
  </si>
  <si>
    <t>Have an ability to apply software testing knowledge and engineering methods.</t>
  </si>
  <si>
    <t>Have an ability to design and conduct a software test process for a software testing project.</t>
  </si>
  <si>
    <t>Have an ability to identify the needs of software test automation, and define and develop a test tool to support test automation</t>
  </si>
  <si>
    <t>Have an ability understand and identify various software testing problems, and solve these problems by designing and selecting software test models, criteria, strategies, and methods</t>
  </si>
  <si>
    <t>Have an ability to use various communication methods and skills to communicate with their teammates to conduct their practiceoriented software testing projects</t>
  </si>
  <si>
    <t>Have basic understanding and knowledge of contemporary issues in software testing, such as componentbased software testing problems</t>
  </si>
  <si>
    <t>NAME OF THE SUBJECT : Hadoop and Big Data</t>
  </si>
  <si>
    <t>Student can able to understand the knowledge of data structures that are used for big data analysis by Map Reduce Paradigm</t>
  </si>
  <si>
    <t>Student can able to understand basic concepts of Hadoop and its echo system</t>
  </si>
  <si>
    <t>Student should be able to use Map Reduce Paradigm for big data analysis</t>
  </si>
  <si>
    <t>Student can apply the data modeling techniques to large data sets</t>
  </si>
  <si>
    <t>Student can able to  Prepare for data summarization, query, and analysis</t>
  </si>
  <si>
    <t>Student can acquire knowledge  for Building a complete business data analytic solution</t>
  </si>
  <si>
    <t>NAME OF THE SUBJECT :Software Testing Lab</t>
  </si>
  <si>
    <t>Investigate the reason for bugs and analyze the principles in software testing to prevent and remove bugs.</t>
  </si>
  <si>
    <t>Implement various test processes for quality improvement</t>
  </si>
  <si>
    <t>Design test planning</t>
  </si>
  <si>
    <t>Manage the test process</t>
  </si>
  <si>
    <t>Apply the software testing techniques in commercial environment</t>
  </si>
  <si>
    <t>Use practical knowledge of a variety of ways to test software and an understanding of some of the tradeoffs between testing techniques.</t>
  </si>
  <si>
    <t>NAME OF THE SUBJECT :UML and Design Pattern Lab</t>
  </si>
  <si>
    <t>Understand the Case studies and design the Model.</t>
  </si>
  <si>
    <t>Understand how design patterns solve design problems.</t>
  </si>
  <si>
    <t>Develop design solutions using creational patterns.</t>
  </si>
  <si>
    <t>NAME OF THE SUBJECT :Mobile Application Development Lab</t>
  </si>
  <si>
    <t>Create simple mobile applications using J2ME for low constraint devices</t>
  </si>
  <si>
    <t>Design and Develop simple android applications for smart phones</t>
  </si>
  <si>
    <t>Deployment of application in mobile stores(ex: google playstore etc. )</t>
  </si>
  <si>
    <t>NAME OF THE SUBJECT :Hadoop and Big Data Lab</t>
  </si>
  <si>
    <t>Getting knowledge about data structures that are used for bigdata analysis by Mapreduce paradigm</t>
  </si>
  <si>
    <t>Get familiarity basic concepts of Hadoop and its echo system</t>
  </si>
  <si>
    <t>Should be able to use Mapreduce paradigm for bigdata analysis</t>
  </si>
  <si>
    <t>Applying data modelling techniques to large data sets</t>
  </si>
  <si>
    <t>Preparing for data summarization, query, and analysis.</t>
  </si>
  <si>
    <t>Building a complete business data analytic solution</t>
  </si>
  <si>
    <t>SEM 8</t>
  </si>
  <si>
    <t>NAME OF THE SUBJECT :Human Computer Interaction</t>
  </si>
  <si>
    <t>Explain the capabilities of both humans and computers from the viewpoint of human information processing</t>
  </si>
  <si>
    <t>1 .8</t>
  </si>
  <si>
    <t>Describe typical human–computer interaction (HCI) models, styles, and various historic HCI paradigms</t>
  </si>
  <si>
    <t>Apply an interactive design process and universal design principles to designing HCI systems</t>
  </si>
  <si>
    <t>Describe and use HCI design principles, standards and guidelines.</t>
  </si>
  <si>
    <t>Analyze and identify user models, user support, socioorganizational issues, and stakeholder requirements of HCI systems.</t>
  </si>
  <si>
    <t>Discuss tasks and dialogs of relevant HCI systems based on task analysis and dialog design</t>
  </si>
  <si>
    <t>NAME OF THE SUBJECT :  Social Networks and Semantics Web</t>
  </si>
  <si>
    <t>Demonstrate knowledge and be able to explain the three different “named” generations of the web.</t>
  </si>
  <si>
    <t>Demonstrate the ability to articipate materially in projects that develop programs relating to Web applications and the analysis of Web data.</t>
  </si>
  <si>
    <t>To be able to understand and analyze key Web applications including search engines and social networking sites.</t>
  </si>
  <si>
    <t>To be able to understand and explain the key aspects of Web architecture and why these are important to the continued functioning of the World Wide Web.</t>
  </si>
  <si>
    <t>To be able to analyze and explain how technical changes affect the social aspects of Webbased computing.</t>
  </si>
  <si>
    <t>To be able to develop “linked data” applications using Semantic Web technologies.</t>
  </si>
  <si>
    <t>NAME OF THE SUBJECT : Distributed Systems</t>
  </si>
  <si>
    <t>To know the Overview of Distributed systems, characteristics, Examples and what the design challenges of DS.</t>
  </si>
  <si>
    <t>To know the concepts of System models.</t>
  </si>
  <si>
    <t>To know the concept of IPC: UDP &amp; TCP communication.</t>
  </si>
  <si>
    <t>To know about Distributed objects, RMI,RPC &amp; Events</t>
  </si>
  <si>
    <t>To analyze the concept of OSS, Processes &amp; Threads.</t>
  </si>
  <si>
    <t>To understand the concepts of Distributes file systems,P2P systems</t>
  </si>
  <si>
    <t>NAME OF THE SUBJECT :  Management Science</t>
  </si>
  <si>
    <t>To introduction  Management and Organization</t>
  </si>
  <si>
    <t>To understand functional Management and its importance</t>
  </si>
  <si>
    <t>To analyze how to choose the best project through PERT &amp;amp; CPM</t>
  </si>
  <si>
    <t>To understand different strategies followed in the Organization</t>
  </si>
  <si>
    <t>To understand ethics to be followed in present organization’s</t>
  </si>
  <si>
    <t>To analyze contemporary practices followed in the company</t>
  </si>
  <si>
    <t>NAME OF THE SUBJECT :  Project</t>
  </si>
  <si>
    <t>The student should be able to apply the relevant knowledge and skills, which are acquired within the technical area, to a given problem .</t>
  </si>
  <si>
    <t>The student should be within given constraints, even with limited information, independently analyze and discuss complex inquiries/problems  and handle larger problems on the  advanced level within the technical area .</t>
  </si>
  <si>
    <t>The student should reflect on, evaluate, and critically assess one’s own and others’ scientific results .</t>
  </si>
  <si>
    <t xml:space="preserve">The student should be able to document and present one’s own work, for a given target group, with strict requirements on structure, format, and language usage. </t>
  </si>
  <si>
    <t xml:space="preserve">The student should be able to identify one’s need for further knowledge and continuously develop one’s own competencies </t>
  </si>
  <si>
    <t>SEM-1</t>
  </si>
  <si>
    <t>Name of the Subject: ENGLISH-1</t>
  </si>
  <si>
    <t>The learner will understand how Gandhi grew in introspection and maturity.</t>
  </si>
  <si>
    <t xml:space="preserve">The learners will achieve a higher quality of life, strength
and sovereignty of a developed nation.
</t>
  </si>
  <si>
    <t xml:space="preserve"> This develops in the student the scientific attitude to solve
many problems which we find difficult to tackle
</t>
  </si>
  <si>
    <t xml:space="preserve">The learner will be able to think clearly and logically and
write clearly and logically.
</t>
  </si>
  <si>
    <t xml:space="preserve">The learner will understand that all men can come
together and avert the peril.
</t>
  </si>
  <si>
    <t xml:space="preserve">This provides the students to think about the scientific
phenomena from a different angle and also exposes the readers to poetic
expressions
</t>
  </si>
  <si>
    <t>Name of the Subject: MATHEMATICS-1</t>
  </si>
  <si>
    <t>Solvation Differential equations of first order and first degree</t>
  </si>
  <si>
    <t>Solvation Linear differential equations of higher order</t>
  </si>
  <si>
    <t>Solvation Laplace transforms</t>
  </si>
  <si>
    <t>Solvation Partial differentiation</t>
  </si>
  <si>
    <t>Solvation.First order Partial differential equations</t>
  </si>
  <si>
    <t>Solvation Higher order Partial differential equations:</t>
  </si>
  <si>
    <t>Name of the Subject: MATHEMATICS-II</t>
  </si>
  <si>
    <t>Can solve Solution of Algebraic and Transcendental Equations</t>
  </si>
  <si>
    <t>Can solve Interpolation</t>
  </si>
  <si>
    <t>Can solve Fourier Series: Able to solve Numerical solution of Ordinary Differential equations</t>
  </si>
  <si>
    <t>Can solve Fourier Series</t>
  </si>
  <si>
    <t>Can solve Fourier Transforms</t>
  </si>
  <si>
    <t>Can solve Z-transform</t>
  </si>
  <si>
    <t>Name of the Subject: ENGINEERING PHYSICS</t>
  </si>
  <si>
    <t>Understand physical optics for instruments</t>
  </si>
  <si>
    <t xml:space="preserve">Understand coherent optics </t>
  </si>
  <si>
    <t>Understand magnetic and electric field response of materials and super conductivity</t>
  </si>
  <si>
    <t>Understand acoustics and EM fields</t>
  </si>
  <si>
    <t>Understand quantum mechanics for electronic transport</t>
  </si>
  <si>
    <t>Understand semiconductor physics</t>
  </si>
  <si>
    <t>Name of the Subject: PROFESSIONAL ETHICS AND HUMAN VALUES</t>
  </si>
  <si>
    <t>Able to understand  Human Values</t>
  </si>
  <si>
    <t>Able to  understand Engineering Ethics</t>
  </si>
  <si>
    <t>Able to understand Engineering as Social Experimentation</t>
  </si>
  <si>
    <t>Able to understand Engineers’ Responsibility for Safety and Risk</t>
  </si>
  <si>
    <t>Able to understand Engineers’ Responsibilities and Rights</t>
  </si>
  <si>
    <t>Able to understand Global Issues</t>
  </si>
  <si>
    <t>Name of the Subject: ENGINEERING DRAWING</t>
  </si>
  <si>
    <t>Understand the need o enlarge or reduce the size of objects in representing them</t>
  </si>
  <si>
    <t xml:space="preserve">Can introduce orthographic projections and to
project the points and lines parallel to one plane and inclined to other
</t>
  </si>
  <si>
    <t xml:space="preserve">students can draw the projections of the
lines inclined to both the planes.
</t>
  </si>
  <si>
    <t xml:space="preserve">The students can draw the projections of the
plane inclined to both the planes
</t>
  </si>
  <si>
    <t xml:space="preserve">Projections of the
various types of solids in different positions inclined to one of the planes
</t>
  </si>
  <si>
    <t xml:space="preserve">Can represent and convert the isometric view to orthographic view and vice versa
</t>
  </si>
  <si>
    <t>Name of the Subject: ENGLISH – COMMUNICATION SKILLS LAB – I</t>
  </si>
  <si>
    <t xml:space="preserve"> The student will be able to understand Greeting and Introductions and Pure Vowels</t>
  </si>
  <si>
    <t xml:space="preserve"> The student will be able to understand Asking for information and Requests and Diphthongs</t>
  </si>
  <si>
    <t xml:space="preserve"> The student will be able to understand Invitations and Consonants</t>
  </si>
  <si>
    <t xml:space="preserve"> The student will be able to understand. Commands and Instructions</t>
  </si>
  <si>
    <t xml:space="preserve"> The student will be able to understand. Accent and Rhythm</t>
  </si>
  <si>
    <t xml:space="preserve"> The student will be able to understand . Suggestions and Opinions</t>
  </si>
  <si>
    <t>Name of the Subject: ENGINEERING PHYSICS LAB</t>
  </si>
  <si>
    <t>The student will be able to understand.Determination of wavelength of a source-Diffraction Grating-Normal incidence.</t>
  </si>
  <si>
    <t>The student will be able to understand Newton’s rings –Radius of Curvature of Plano_Convex Lens.</t>
  </si>
  <si>
    <t>The student will be able to understand Determination of thickness of a thin object using parallel interference fringes.</t>
  </si>
  <si>
    <t>The student will be able to understand Determination of Rigidity modulus of a material- Torsional Pendulum</t>
  </si>
  <si>
    <t>The student will be able to understand Determination of Acceleration due to Gravity and Radius of Gyration- Compound Pendulum.</t>
  </si>
  <si>
    <t>Verify of laws of stretched string – Sonometer , Determine velocity of sound and Study of I/V Characteristics of Semiconductor diode.</t>
  </si>
  <si>
    <t>Name of the Subject: ENGINEERING PHYSICS VIRTUAL LABS - ASSIGNMENTS</t>
  </si>
  <si>
    <t>The student will be able to understand Hall Effect and Crystal Structure</t>
  </si>
  <si>
    <t>The student will be able to understand Hysteresis and  Brewster’s angle</t>
  </si>
  <si>
    <t xml:space="preserve"> Magnetic Levitation / SQUID and Numerical Aperture of Optical fiber</t>
  </si>
  <si>
    <t>The student will be able to understand Photoelectric Effect</t>
  </si>
  <si>
    <t>The student will be able to understand Simple Harmonic Motion</t>
  </si>
  <si>
    <t>Damped Harmonic Motion and  LASER – Beam Divergence and Spot size</t>
  </si>
  <si>
    <t>Name of the Subject: ENGINEERING WORKSHOP &amp; IT WORKSHOP</t>
  </si>
  <si>
    <t>The student will be able to understand T-Lap Joint,Cross Lap Joint, Dovetail Joint,Mortise and Tennon Joint</t>
  </si>
  <si>
    <t>The student will be able to understand Vee Fit,Square Fit,Half Round Fit,Dovetail Fit</t>
  </si>
  <si>
    <t>The student will be able to understand Round rod to Square, S-Hook, Round Rod to Flat Ring,Round Rod to Square headed bolt</t>
  </si>
  <si>
    <t>The student will be able to understand Internet &amp; World Wide Web:</t>
  </si>
  <si>
    <t>The student will be able to understand PC Hardware</t>
  </si>
  <si>
    <t>The student will be able to understand  Hardware Troubleshooting</t>
  </si>
  <si>
    <t>Name of the Subject: ENGLISH –II</t>
  </si>
  <si>
    <t>The proposed technology is people’s technology. It serves the human person instead of making him the servant of machines.</t>
  </si>
  <si>
    <t>The learner’s understand that climate must be preserved.</t>
  </si>
  <si>
    <t>The learner will adopt the applications of moderntechnologies such as nanotechnology</t>
  </si>
  <si>
    <t>The learners will understand that water is the elixir of life.</t>
  </si>
  <si>
    <t>The students will learn to work hard with devotion and dedication.</t>
  </si>
  <si>
    <t>The students will understand the advantages of work.</t>
  </si>
  <si>
    <t>Name of the Subject: MATHEMATICS – III</t>
  </si>
  <si>
    <t>The students will understand Linear systems of equations:</t>
  </si>
  <si>
    <t>The students will understand Eigen values - Eigen vectors and Quadratic forms</t>
  </si>
  <si>
    <t>The students will understand Multiple integrals:</t>
  </si>
  <si>
    <t>The students will understand Special functions:</t>
  </si>
  <si>
    <t>The students will understand Vector Differentiation</t>
  </si>
  <si>
    <t>The students will understand Vector Integration</t>
  </si>
  <si>
    <t>Name of the Subject: ENGINEERING CHEMISTRY</t>
  </si>
  <si>
    <t xml:space="preserve">The students will understand about water used in industries (boilers etc.) and for drinking purposes </t>
  </si>
  <si>
    <t xml:space="preserve"> Knowledge of galvanic cells, electrode potentials, concentration cells is necessary for engineers to understand corrosion problem</t>
  </si>
  <si>
    <t>The students will understand  the problems associated with corrosion are well known and the engineers must be aware of these problems and also how to counter them.</t>
  </si>
  <si>
    <t>The students will understand Plastics are materials used very widely as engineering materials.</t>
  </si>
  <si>
    <t xml:space="preserve"> A board understanding of the more important fuels employed on a large scale is necessary for all engineer to understand energy</t>
  </si>
  <si>
    <t>With the knowledge available now, future engineers should know at least some of the advanced materials that are becoming available.</t>
  </si>
  <si>
    <t>Name of the Subject: ENGINEERING MECHANICS</t>
  </si>
  <si>
    <t>The students are to be exposed to the concepts of force and friction , direction and its application.</t>
  </si>
  <si>
    <t>The students are to be exposed to application of free bodydiagrams. Solution to problems using graphical methods and law of triangle of forces.</t>
  </si>
  <si>
    <t>The students are to be exposed to concepts of centre ofgravity.</t>
  </si>
  <si>
    <t>The students are to be exposed to concepts of moment of inertia and polar moment of inertia including transfer methods and theirapplications</t>
  </si>
  <si>
    <t>The students are to be exposed to motion in straight line and in curvilinear paths</t>
  </si>
  <si>
    <t>The students are to be exposed to concepts of work, energy and particle motion</t>
  </si>
  <si>
    <t>Name of the Subject: ELECTRICAL CIRCUIT ANALYSIS – I</t>
  </si>
  <si>
    <t>Concepts of passive elements, types of sources and various network reduction techniques.</t>
  </si>
  <si>
    <t>Understand the behaviour of RLC networks for sinusoidal excitations.</t>
  </si>
  <si>
    <t>Performance of R-L, R-C and R-L-C circuits with variation of one of the parameters and to understand the concept of resonance.</t>
  </si>
  <si>
    <t>Concept of magnetic coupled circuit.</t>
  </si>
  <si>
    <t>Understand the applications of network topology to electrical circuits.</t>
  </si>
  <si>
    <t>Understand the applications of network theorems for analysis ofelectrical networks.</t>
  </si>
  <si>
    <t>Name of the Subject: COMPUTER PROGRAMMING</t>
  </si>
  <si>
    <t>Notion of Operation of a CPU, Notion of an algorithm and computational procedure, editing and executing programs in Linux</t>
  </si>
  <si>
    <t>Understanding pointers and dynamic memory allocation</t>
  </si>
  <si>
    <t>Understanding miscellaneous aspects of C</t>
  </si>
  <si>
    <t>Name of the Subject: ENGLISH – COMMUNICATION SKILLS LAB – II</t>
  </si>
  <si>
    <t>The learner’s understand Body language</t>
  </si>
  <si>
    <t>The learner’s understand Dialogues</t>
  </si>
  <si>
    <t xml:space="preserve"> The learner’s understand Interviews and Telephonic Interviews</t>
  </si>
  <si>
    <t xml:space="preserve"> The learner’s understand Group Discussions</t>
  </si>
  <si>
    <t xml:space="preserve"> The learner’s understand Presentation Skills </t>
  </si>
  <si>
    <t xml:space="preserve"> The learner’s understand Debates</t>
  </si>
  <si>
    <t>Name of the Subject: C PROGRAMMING LAB</t>
  </si>
  <si>
    <t>The learner’s understand algbric expression programs</t>
  </si>
  <si>
    <t>The learner’s understand binary programs</t>
  </si>
  <si>
    <t>The learner’s understand series programs</t>
  </si>
  <si>
    <t>The learner’s understand array programs</t>
  </si>
  <si>
    <t>The learner’s understand pointer programs</t>
  </si>
  <si>
    <t>The learner’s understand string programs</t>
  </si>
  <si>
    <t>Name of the Subject: ENGINEERING CHEMISTRY LABORATORY</t>
  </si>
  <si>
    <t>Introduction to chemistry laboratory – Molarity, Normality,Primary, Secondary standard solutions, Volumetric titrations,Quantitative analysis, Quantitative analysis etc.</t>
  </si>
  <si>
    <t>Estimation of Copper using standard EDTA solution.and  Estimation of Copper using Colorimeter</t>
  </si>
  <si>
    <t>Estimation of pH of the given sample solution using pH meter.and Conductometric Titrations between strong acid and strong base</t>
  </si>
  <si>
    <t>SEM-3</t>
  </si>
  <si>
    <t>Name of the Subject: ELECTRICAL CIRCUIT ANALYSIS - II</t>
  </si>
  <si>
    <t>Students gain the knowledge on applications &amp; solvation of balanced three-phase circuits</t>
  </si>
  <si>
    <t>3 </t>
  </si>
  <si>
    <t>Students gain the knowledge on applications &amp; solvation ofunbalanced three-phase circuits</t>
  </si>
  <si>
    <t>Students gain the knowledge about transient response and it’sbehaviour on electrical networks</t>
  </si>
  <si>
    <t> 2</t>
  </si>
  <si>
    <t>Students gain information about performance of a network based on input and output excitation/response</t>
  </si>
  <si>
    <t>Able to analyze realization of electrical network function into electrical equivalent passive elements</t>
  </si>
  <si>
    <t>Students understand the application of fourier series and fourier transforms for analysis of electrical circuits</t>
  </si>
  <si>
    <t>Name of the Subject: THERMAL AND HYDRO PRIME MOVERS</t>
  </si>
  <si>
    <t>The student can get the knowledge about working of several IC Engines</t>
  </si>
  <si>
    <t>Student can able to know the working of different types of steam turbines</t>
  </si>
  <si>
    <t>Student will know about parts of gas turbine, and its working principle.</t>
  </si>
  <si>
    <t>Student will know about classification of hydraulic turbines; working principle</t>
  </si>
  <si>
    <t xml:space="preserve">Name of the Subject: BASIC ELECTRONICS &amp; DEVICES </t>
  </si>
  <si>
    <t>Student can understand  the basics of semiconductor physics</t>
  </si>
  <si>
    <t>Student can understand the construction details, operation and characteristics of varioussemiconductor diodes</t>
  </si>
  <si>
    <t>Student can understand the operation and analysis of rectifiers with and without filters.</t>
  </si>
  <si>
    <t>Student analyses  the characteristics of different bipolar junction transistors and theirbiasing stabilization and compensation techniques</t>
  </si>
  <si>
    <t>Student understand the basics of FET,Thyristors, Power IGBTs and Power MOSFETs</t>
  </si>
  <si>
    <t>Student can understand the concepts of positive and negative feedbacks and their rolein amplifiers and oscillators</t>
  </si>
  <si>
    <t>Name of the Subject: COMPLEX VARIABES &amp; STATISTCAL METHODS</t>
  </si>
  <si>
    <t xml:space="preserve"> Student’s gain knowledge on Complex variables representation in complex pale and Cauchy Riemann equations.</t>
  </si>
  <si>
    <t xml:space="preserve">The students are gain knowledge in complex integration, power series representation of complex functions. </t>
  </si>
  <si>
    <t xml:space="preserve">Student’s gain knowledge on finding Residues of a complex function in definite and indefinite integrals </t>
  </si>
  <si>
    <t>Student’s gain knowledge on probability theory and its basic applications.</t>
  </si>
  <si>
    <t>The students can be able to apply its knowledge in Statistical methods to apply engineering applications</t>
  </si>
  <si>
    <t>Student’s can apply this knowledge to solve hypothetical questions using test statistics</t>
  </si>
  <si>
    <t>Name of the Subject: ELECTROMAGNETIC FIELDS</t>
  </si>
  <si>
    <t xml:space="preserve"> Ability to calculate electric field and potentials usinG Poisson’s equations</t>
  </si>
  <si>
    <t xml:space="preserve"> Learn how to calculate capacitance, energy stored conduction and convection currents</t>
  </si>
  <si>
    <t>Ability to find magnetic field intensity due to current, the application of amperes circuital law and the maxwells second and third equations</t>
  </si>
  <si>
    <t>Students can calculate the magnetic forces and torque produced by currents in magnetic field</t>
  </si>
  <si>
    <t>Will be able to calculate self and mutual inductances and the energy stored in the magnetic field</t>
  </si>
  <si>
    <t>Students will gain knowledge on time varying fields and get ability to calculate induced emf</t>
  </si>
  <si>
    <t>Name of the Subject: ELECTRICAL MACHINES -I</t>
  </si>
  <si>
    <t>Able to explain the concepts of electromagnetic energy conversion</t>
  </si>
  <si>
    <t>Able to explain the operation of dc generator, armature reaction and commutation</t>
  </si>
  <si>
    <t>Able to analyze the characteristics and performance of dc generators</t>
  </si>
  <si>
    <t>Able to explain the torque developed and performance of dc motors</t>
  </si>
  <si>
    <t>Able to analyze the speed control and testing methods of dc motors</t>
  </si>
  <si>
    <t>Able to propose design aspects of a dc machine</t>
  </si>
  <si>
    <t>Name of the Subject: ELECTRICAL CIRCUITS LAB</t>
  </si>
  <si>
    <t>Can verify Thevenin’s, Norton’s Theorems, of Superposition theorem Maximum Power Transfer Theorem</t>
  </si>
  <si>
    <t>Can verify Compensation Theorem, Reciprocity, Millmann’s Theorems</t>
  </si>
  <si>
    <t>Can draw the locus diagram of RL,RC series circuits</t>
  </si>
  <si>
    <t>Can calculate  Z, Y, Transmission and hybrid parameters of any two port network</t>
  </si>
  <si>
    <t>Can calculate the self, mutual  inductance and coefficient of coupling</t>
  </si>
  <si>
    <t>Can calculate three phase active, Reactive and Apparent power  for balanced loads</t>
  </si>
  <si>
    <t>Name of the Subject: THERMAL AND HYDRO LAB</t>
  </si>
  <si>
    <t>Name of the Subject: ENVIRONMENTAL STUDIES</t>
  </si>
  <si>
    <t>Overall understanding of the natural resources</t>
  </si>
  <si>
    <t>Basic understanding of the ecosystem and its diversity</t>
  </si>
  <si>
    <t>Acquaintance on various environmental challenges induced due to unplanned anthropogenic activities</t>
  </si>
  <si>
    <t>An understanding of the environmental impact of developmental activities</t>
  </si>
  <si>
    <t>Awareness on the social issues, environmental legislation and global treaties</t>
  </si>
  <si>
    <t>Name of the Subject: SWITCHING THEORY AND LOGIC DESIGN</t>
  </si>
  <si>
    <t xml:space="preserve">Student can represent  numbers in different numbering systems </t>
  </si>
  <si>
    <t>The student will be able to Minimize the boolean expressions using Boolean algebra theorems</t>
  </si>
  <si>
    <t>The student will be able to design different combinational logic circuits and use the above circuits for implementing Boolean Expressions</t>
  </si>
  <si>
    <t>The student will be able to choose PROM, PLA or PAL for implementing Boolean Expressions</t>
  </si>
  <si>
    <t>The student will be able to design sequential circuits like Synchronous/ A Synchronous counters , sequence detectors etc</t>
  </si>
  <si>
    <t xml:space="preserve">The student will know the capabilities and limitations of Finite state machine </t>
  </si>
  <si>
    <t>Name of the Subject: PULSE AND DIGITAL CIRCUITS</t>
  </si>
  <si>
    <t>Name of the Subject: POWER SYSTEMS - I</t>
  </si>
  <si>
    <t>Student can understand Thermal power stations</t>
  </si>
  <si>
    <t>Student  can understand  Nuclear Power stations</t>
  </si>
  <si>
    <t>Student analyses  the ac and dc distribution systems</t>
  </si>
  <si>
    <t xml:space="preserve">Student  can understand substations </t>
  </si>
  <si>
    <t>Student can analyse the underground cables.</t>
  </si>
  <si>
    <t>Student analyses the tariff and economic considerations.</t>
  </si>
  <si>
    <t>Name of the Subject: ELECTRICAL MACHINES - II</t>
  </si>
  <si>
    <t xml:space="preserve"> Able to explain the operation and performance of single phase transformer</t>
  </si>
  <si>
    <t> 1</t>
  </si>
  <si>
    <t>Able to explain the regulation losses and efficiency of single phase transformer</t>
  </si>
  <si>
    <t>Able to explain types of three phase transformer connection, tap changing methods and 3-phase to 2-phase transformation.</t>
  </si>
  <si>
    <t xml:space="preserve"> Able to explain the operation and performance of three phase induction motor</t>
  </si>
  <si>
    <t>Able to analyze the torque-speed relation, performance of induction motor and induction generator</t>
  </si>
  <si>
    <t>Able to explain design procedure for transformers and three phase induction motors</t>
  </si>
  <si>
    <t>Name of the Subject: CONTROL SYSTEMS</t>
  </si>
  <si>
    <t>Ability to derive the transfer function of physical systems and determination of overall transfer function using block diagram algebra and signal flow graphs.</t>
  </si>
  <si>
    <t>Capability to determine time response specifications of second order systems and to determine error constants.</t>
  </si>
  <si>
    <t>Acquires the skill to analyze absolute and relative stability of LTI systems using Routh’s stability criterion and the root locus method.</t>
  </si>
  <si>
    <t>Capable to analyze the stability of LTI systems using frequency response methods.</t>
  </si>
  <si>
    <t>Able to design Lag, Lead, Lag-Lead compensators to improve system performance from Bode diagrams.</t>
  </si>
  <si>
    <t>2 </t>
  </si>
  <si>
    <t>Ability to represent physical systems as state models and determine the response. Understanding the concepts of controllability and observability.</t>
  </si>
  <si>
    <t>Name of the Subject: EM-I LAB</t>
  </si>
  <si>
    <t>Magnetization characteristics of DC shunt generator. Determination of critical field resistance and critical speed</t>
  </si>
  <si>
    <t>Load test on DC shunt generator. Determination of characteristics</t>
  </si>
  <si>
    <t>Brake test on DC shunt motor. Determination of performance curves</t>
  </si>
  <si>
    <t>Load test on DC compound generator. Determination of characteristics</t>
  </si>
  <si>
    <t>Hopkinson’s test on DC shunt machines. Predetermination of efficiency,Fields test on DC series machines. Determination of efficiency</t>
  </si>
  <si>
    <t>Swinburne’s test and Predetermination of efficiencies as Generator and Motor, Speed control of DC shunt motor, Brake test on DC compound motor</t>
  </si>
  <si>
    <t>Name of the Subject: EDC LAB</t>
  </si>
  <si>
    <t>Identification, Specifications, Testing of R, L, C Components (Colour Codes), Potentiometers, Coils, Gang Condensers, Relays, Bread Boards.</t>
  </si>
  <si>
    <t>Soldering Practice- Simple circuits using active and passive components.</t>
  </si>
  <si>
    <t>Study and operation of Ammeters, Voltmeters, Transformers, Analog and Digital Multimeter, Function Generator, Regulated Power Supply and CRO.</t>
  </si>
  <si>
    <t>SCR Characteristics</t>
  </si>
  <si>
    <t>BJT-CE Amplifier</t>
  </si>
  <si>
    <t>Name of the Subject: MANAGERIAL ECONOMICS AND FINANCIAL ANALYSIS</t>
  </si>
  <si>
    <t xml:space="preserve">Understands the concept andnature of Managerial Economics </t>
  </si>
  <si>
    <t>Understands the concept ofProduction function, Input Output relationship, different Cost Concepts and Concept of Cost-Volume-Profit Analysis</t>
  </si>
  <si>
    <t>Understands the Nature ofCompetition, Characteristics of Pricing in the different market structureand significance of various pricing methods</t>
  </si>
  <si>
    <t>Knows the different forms of Business organization</t>
  </si>
  <si>
    <t xml:space="preserve">Understands the different Accounting Systems </t>
  </si>
  <si>
    <t>Understands the concept of Capital, Capitalization, Capital Budgeting</t>
  </si>
  <si>
    <t>Name of the Subject: ELECTRICAL MEASUREMENTS</t>
  </si>
  <si>
    <t>Student can understand  the concepts of measuring instruments</t>
  </si>
  <si>
    <t>Student can understand the concepts of special instruments</t>
  </si>
  <si>
    <t>Student analyses  the measurement of power and energy</t>
  </si>
  <si>
    <t>Student analyses  the characteristics and performance of potentiometers</t>
  </si>
  <si>
    <t>Student analyses  the  different types of resistance measurement</t>
  </si>
  <si>
    <t>Student can understands the design and measurement of inductance and capacitance</t>
  </si>
  <si>
    <t>Name of the Subject: POWER SYSTEMS-II</t>
  </si>
  <si>
    <t>Student analyses the transmission line parameters</t>
  </si>
  <si>
    <t>Student  analyses the short and medium transmission lines</t>
  </si>
  <si>
    <t>Student analyses  the long transmission lines</t>
  </si>
  <si>
    <t>Student  can understand the transients in power systems</t>
  </si>
  <si>
    <t xml:space="preserve">Student can understand various factors affecting the power transmission and corona </t>
  </si>
  <si>
    <t>Student analyses  the insulators,sag and tension calculations</t>
  </si>
  <si>
    <t>Name of the Subject: ELECTRICAL MACHINES -III</t>
  </si>
  <si>
    <t xml:space="preserve"> Analyze the performance of single phase induction and ac series motors.</t>
  </si>
  <si>
    <t xml:space="preserve"> Explain the structure of synchronous machines and design the windings.</t>
  </si>
  <si>
    <t xml:space="preserve"> Develop solutions for regulation of both non salient pole and salient pole synchronous generators.</t>
  </si>
  <si>
    <t xml:space="preserve"> Explain the role of synchronous generators operation when connected to an infinite bus or when operating in parallel.</t>
  </si>
  <si>
    <t xml:space="preserve"> Analyze the performance of synchronous motor for development of torque and power factor correction.</t>
  </si>
  <si>
    <t>Explain hunting phenomenon and methods of starting of synchronous motor</t>
  </si>
  <si>
    <t>Name of the Subject: POWER ELECTRONICS</t>
  </si>
  <si>
    <t>Understand the information about different types of power semiconductor devices, operations and difference between all other devices.</t>
  </si>
  <si>
    <t>Different commutation techniques for turn-off the thyristor.</t>
  </si>
  <si>
    <t>Different phase control technique.</t>
  </si>
  <si>
    <t>Operation of three phase full wave and semi converter with different loads.</t>
  </si>
  <si>
    <t>AC voltage can be controlled by using voltage regulators without changing frequency and cycloconverters</t>
  </si>
  <si>
    <t>Name of the Subject: LINEAR AND DIGITAL IC APPLICATIONS</t>
  </si>
  <si>
    <t>The student can able to differentiate“Analog Circuits &amp; Digital Circuits</t>
  </si>
  <si>
    <t>BRF, NBPF, Notch Filter, ALL pass filters.</t>
  </si>
  <si>
    <t>Name of the Subject: ELECTRICAL MACHINES-II LAB</t>
  </si>
  <si>
    <t>Predetermine the efficiency and regulation of transformers and assess their performance</t>
  </si>
  <si>
    <t>Predetermine the regulation of three–phase alternator by various methods, find Xd/ Xqratio of alternator and asses the performance of three–phase synchronous motor</t>
  </si>
  <si>
    <t>To perform various tests on Induction motor for assessing its performance</t>
  </si>
  <si>
    <t>To perform Regulation of three–phase alternator by Potier triangle method</t>
  </si>
  <si>
    <t>To perform  Efficiency of a three–phase alternator</t>
  </si>
  <si>
    <t>Measurement of sequence impedance of a three–phase alternator.</t>
  </si>
  <si>
    <t>Name of the Subject: CONTROL SYSTEMS LAB</t>
  </si>
  <si>
    <t>Time response of Second order system</t>
  </si>
  <si>
    <t>Characteristics of Synchros</t>
  </si>
  <si>
    <t>Programmable logic controller – characteristics of stepper motor</t>
  </si>
  <si>
    <t>Effect of P, PD, PI, PID Controller on a second order systems</t>
  </si>
  <si>
    <t>Lag and lead compensation – Magnitude and phase plot</t>
  </si>
  <si>
    <t>Can understand the performance of basic control system components such as magnetic amplifiers</t>
  </si>
  <si>
    <t>Name of the Subject: IPR AND PATENTS</t>
  </si>
  <si>
    <t>IPR Laws and patents pave the way for innovative ideas which are instrumental for inventions to seek Patents</t>
  </si>
  <si>
    <t>Student get an insight on Copyrights, Patents and Software patents which are instrumental for further advancements</t>
  </si>
  <si>
    <t>Name of the Subject:  SWITCH GEAR AND PROTECTION</t>
  </si>
  <si>
    <t>Working of  Description &amp; operation of Circuit Breakers, Air blast Circuit Breakers, Vacuum Circuit Breakers, SF6 Circuit Breakers</t>
  </si>
  <si>
    <t>2..9</t>
  </si>
  <si>
    <t>Understanding Balanced beam,Induction Disc &amp; Induction cup relays, Relays Classification</t>
  </si>
  <si>
    <t>Learning about Rotor Faults &amp; Abnormal Conditions, Restricted earth Fault&amp; Inter turn Fault Protection</t>
  </si>
  <si>
    <t>Percentage differential protection, Numerical Problems on Design of CT’s Ratios, Buchholtz Relay Protection</t>
  </si>
  <si>
    <t>Concept of Over current Protection, Carrier Currents &amp; Three zone distance relay protection using impedance relay, Translays Relay</t>
  </si>
  <si>
    <t>Name of the Subject: MICROPROCESSORS AND MICROCONTROLLERS</t>
  </si>
  <si>
    <t>To be able to understand the microprocessor capability in general and explore the evaluation of microprocessor</t>
  </si>
  <si>
    <t>To be able to understand the addressing modes of microprocessors</t>
  </si>
  <si>
    <t>To be able to understand the Assembler directives &amp; microcontroller  capability</t>
  </si>
  <si>
    <t xml:space="preserve">To be able to program microprocessor </t>
  </si>
  <si>
    <t>To be able to interface microprocessor with other electronic devices</t>
  </si>
  <si>
    <t>To be able to interface microcontroller with other electronic devices</t>
  </si>
  <si>
    <t>Name of the Subject: UTILIZATION OF ELECTRICAL ENERGY</t>
  </si>
  <si>
    <t>To acquaint with the different types of heating techniques.</t>
  </si>
  <si>
    <t>To acquaint with the different types of  welding techniques.</t>
  </si>
  <si>
    <t>Student can understand the concepts of design considerations of distribution feeders.</t>
  </si>
  <si>
    <t>To study the basic principles of illumination and its measurement.</t>
  </si>
  <si>
    <t>To understand different types of lightning system including design.</t>
  </si>
  <si>
    <t>To understand the basic principle of electric traction including speed–time curves of different traction services.</t>
  </si>
  <si>
    <t>Name of the Subject: POWER SYSTEM ANALYSIS</t>
  </si>
  <si>
    <t>Able to draw an impedance diagram for a power system network. Able to form a Y-bus matrix for a power system network with or without mutual couplings.</t>
  </si>
  <si>
    <t>Able to find out the load flow solution of a power system network using different types of load flow methods.</t>
  </si>
  <si>
    <t>Able to formulate the Z-bus for a power system network.</t>
  </si>
  <si>
    <t>Able to find out the fault currents for all types faults with a view to Provide data for the design of protective devices.</t>
  </si>
  <si>
    <t>Able to find out the sequence components of currents for any Un balanced power system network</t>
  </si>
  <si>
    <t>Able to analyze the steady state, transient and dynamic stability Concepts of a power system</t>
  </si>
  <si>
    <t>Name of the Subject: POWER SEMICONDUCTOR DRIVES</t>
  </si>
  <si>
    <t>Understand fundamentals of electric drive and different electricbraking methods.</t>
  </si>
  <si>
    <t xml:space="preserve">Can analyze the operation of single phase semi converter controlled dcmotors </t>
  </si>
  <si>
    <t>Can analyze the operation of single phase full converter controlled dcmotors and four quadrant operation of dc motors using dualconverters.</t>
  </si>
  <si>
    <t>Can analyze the operation of three phase converter controlled dcmotors and four quadrant operation of dc motors using dualconverters.</t>
  </si>
  <si>
    <t>Converter control of dc motors in various quadrants.</t>
  </si>
  <si>
    <t>Learn the concept of speed control of induction motor by using AC voltage controllers and voltage source inverters.</t>
  </si>
  <si>
    <t>Name of the Subject: MANAGERIAL SCIENCE</t>
  </si>
  <si>
    <t>Will understand the concept andnature of Managerial Economic s and its relationship with otherdisciplines, Concept of Demand and Demand forecasting</t>
  </si>
  <si>
    <t>Will understand the concept of Production function, Input Output relationship, different Cost Conceptsand Concept of Cost-Volume-Profit Analysis</t>
  </si>
  <si>
    <t>Willunderstand the Nature ofCompetition, Characteristics of Pricing in the different market structureand significance of various pricing methods</t>
  </si>
  <si>
    <t>Will know the different forms ofBusiness organization and their Merits and Demerits both public &amp;private Enterprises and the concepts of Business Cycles</t>
  </si>
  <si>
    <t>Understand the differentAccounting Systems preparation of Financial Statements and uses ofdifferent tools for performance evaluation</t>
  </si>
  <si>
    <t>Understand the concept of Capital, Capitalization, Capital Budgeting etc.,</t>
  </si>
  <si>
    <t>Name of the Subject: PE LAB</t>
  </si>
  <si>
    <t>Understand the characteristics of various power electronic devices and analyze firing circuits and commutation circuits of SCR.</t>
  </si>
  <si>
    <t>Understand the performance of single–phase and three–phase full– wave bridge converters, single–phase dual converter with both resistive and inductive loads.</t>
  </si>
  <si>
    <t>Understand the operation of AC voltage controller and cyclo converter with resistive and inductive loads</t>
  </si>
  <si>
    <t>Understand the working of Buck converter, Boost converter, single–phase bridge inverter.</t>
  </si>
  <si>
    <t>Understand and analyze the performance wave bridge converters</t>
  </si>
  <si>
    <t>Understand and  analyze the performance PWM inverter</t>
  </si>
  <si>
    <t>Name of the Subject: EMS LAB</t>
  </si>
  <si>
    <t>Understand measurement of illumination of electrical lamps.</t>
  </si>
  <si>
    <t>Understand testing of transformer oil</t>
  </si>
  <si>
    <t>Can measure the parameters of choke coil.</t>
  </si>
  <si>
    <t>Learn correct function of electrical parameters and calibration of voltage, current, single phase and three phase power and energy</t>
  </si>
  <si>
    <t>Understand measurement f electrical characteristics of resistance,inductance</t>
  </si>
  <si>
    <t>Understand measurement capacitance of a circuits through appropriate methods</t>
  </si>
  <si>
    <t>Name of the Subject: HVDC &amp; AC TRANSMISSION</t>
  </si>
  <si>
    <t>To understand the phenomena associated with transmission line operating at extra high voltages</t>
  </si>
  <si>
    <t>To develop abiliity for determining corona, radio interference, audible noise generation and frequency spectrum for single and three phase transmission lines</t>
  </si>
  <si>
    <t>To be able to acquire knowledge in transmission of HVDC power with regard to terminal equipment</t>
  </si>
  <si>
    <t>Develop knowledge with regard to choice of pulse conversion, control characteristic, firing angle control and effect of source impedance</t>
  </si>
  <si>
    <t>Develop knowledge of reactive power requirements of conventional control, filters and reactive power compensation in AC side of HVDC system</t>
  </si>
  <si>
    <t xml:space="preserve"> CO6</t>
  </si>
  <si>
    <t>Able to calculate voltage and current harmonics and design of filters for six and twelve pulse conversion</t>
  </si>
  <si>
    <t>Name of the Subject: POWER SYSTEM OPERATION AND CONTROL</t>
  </si>
  <si>
    <t>Student understand the concept of optimal operation of generators with line loss neglected</t>
  </si>
  <si>
    <t>Student understand the concept of  optimum generation allocation including the effect of tramsmission line losses</t>
  </si>
  <si>
    <t>Student understand the concept of optimal scheduling of hydrothermal system</t>
  </si>
  <si>
    <t>Student understand the concept of  optimal unit commitment problem</t>
  </si>
  <si>
    <t>Student understand the concept of  single area control - block diagram representation of an isolated power system</t>
  </si>
  <si>
    <t>Student understand the concept of single area control</t>
  </si>
  <si>
    <t>Name of the Subject: INSTRUMENTATION</t>
  </si>
  <si>
    <t>Student can understand  the characteristics of signals</t>
  </si>
  <si>
    <t>Student can understand the concepts of signals and their representation</t>
  </si>
  <si>
    <t>Student analyses  the transducer</t>
  </si>
  <si>
    <t>Student analyses  the characteristics and performance of digital voltmeters</t>
  </si>
  <si>
    <t>Student analyses  the  oscilloscope</t>
  </si>
  <si>
    <t>Student can understands the characteristics of signal analyzers</t>
  </si>
  <si>
    <t>Name of the Subject: ELECTRICAL DISTRIBUTION SYSTEMS</t>
  </si>
  <si>
    <t>Student can understand  the Load modeling and characteristics</t>
  </si>
  <si>
    <t>Student can understand the concepts of design considerations of distribution feeders</t>
  </si>
  <si>
    <t>Student can understand the location of substations</t>
  </si>
  <si>
    <t>Student analyses  of voltage drop and power loss calculations</t>
  </si>
  <si>
    <t>Student can understand the objectives of distribution system protection</t>
  </si>
  <si>
    <t>Student can understands the coordination of protective devices</t>
  </si>
  <si>
    <t>Name of the Subject: RENEWABLE ENERGY SOURCES AND SYSTEMS</t>
  </si>
  <si>
    <t>Analyze solar radiation data, extraterrestrial radiation, radiation on earth’s surface</t>
  </si>
  <si>
    <t>Design solar thermal collections</t>
  </si>
  <si>
    <t>Design solar photo voltaic systems</t>
  </si>
  <si>
    <t>Develop maximum power point techniques in solar PV and wind</t>
  </si>
  <si>
    <t>Explain wind energy conversion systems, Betz coefficient, tip speed ratio</t>
  </si>
  <si>
    <t>Explain basic principle and working of hydro, tidal, biomass, fuel cell and geothermal systems</t>
  </si>
  <si>
    <t>Name of the Subject: MPMC LAB</t>
  </si>
  <si>
    <t>Programming based on 8086 microprocessor and 8051 Microcontroller</t>
  </si>
  <si>
    <t>Can study 8056 microprocessor based ALP using arithmetic, logical and shift operations</t>
  </si>
  <si>
    <t>Can study modular and Dos/Bios programming using 8086 microprocessor</t>
  </si>
  <si>
    <t>Can study to interface 8086 with I/O and other devices</t>
  </si>
  <si>
    <t>Can study parallel and serial communication using 8051 microcontroller</t>
  </si>
  <si>
    <t>Interfacing 8259 – Interrupt Controller</t>
  </si>
  <si>
    <t>Name of the Subject: ELECTRICAL SIMULATION LAB</t>
  </si>
  <si>
    <t>Can simulate integrator circuit, differentiator circuit, Boost converter, Buck converter, full convertor and PWM inverter</t>
  </si>
  <si>
    <t>Can simulate transmission line by incorporating line, load and transformer models</t>
  </si>
  <si>
    <t>Can perform transient analysis of RLC circuit and single machine connected to infinite bus (SMIB)</t>
  </si>
  <si>
    <t>Can find load flow solution for a transmission network with Newton–Raphson method</t>
  </si>
  <si>
    <t>Can simulate Modeling of transformer and simulation of lossy transmission line</t>
  </si>
  <si>
    <t>Can simulate Bode plots, root locus and nyquist plots for the transfer functions of systems up to 5th order</t>
  </si>
  <si>
    <t>Name of the Subject: POWER SYSTEMS LAB</t>
  </si>
  <si>
    <t>The student is able to determine the parameters of various power system components which are frequently occur in power system studies</t>
  </si>
  <si>
    <t>The student can execute energy management systems functions at load dispatch center</t>
  </si>
  <si>
    <t>Name of the Subject: OOPS</t>
  </si>
  <si>
    <t>Name of the Subject: DIGITAL CONTROL SYSTEMS</t>
  </si>
  <si>
    <t>Student can understand the  different types of signals</t>
  </si>
  <si>
    <t>Student can know the z transforms and thermos</t>
  </si>
  <si>
    <t>Student can know the analog to digital and digital to analog conversions</t>
  </si>
  <si>
    <t>Student can know the state space representation of discrete time systems</t>
  </si>
  <si>
    <t>Exposure to controllability and observability</t>
  </si>
  <si>
    <t xml:space="preserve">Student can know about the mapping between s-plane and z-plane </t>
  </si>
  <si>
    <t>Name of the Subject: FLEXIBLE AC TRANSMISSION SYSTEMS</t>
  </si>
  <si>
    <t>Determine power flow control in transmission lines by using FACTS controllers</t>
  </si>
  <si>
    <t>Explain operation and control of voltage source converter</t>
  </si>
  <si>
    <t>Discuss compensation methods to improve stability and reduce power oscillations in the transmission lines</t>
  </si>
  <si>
    <t>Explain the method of shunt compensation by using static VAR compensators</t>
  </si>
  <si>
    <t>Appreciate the methods of compensations by using series compensators</t>
  </si>
  <si>
    <t>Explain the operation of modern power electronic controllers</t>
  </si>
  <si>
    <t>Name of the Subject: SPECIAL ELECTRICAL MACHINES</t>
  </si>
  <si>
    <t>The student can perform presentation and analysis on construction, principle of operation, design of stator and rotor pole arc etc. for switched reluctance motor</t>
  </si>
  <si>
    <t>The student can perform presentation and analysis on construction, operation, and torque production in different stepper motors.</t>
  </si>
  <si>
    <t>The student can perform presentation and analysis on construction, principle of operation, theory of brushless DC motor as variable speed synchronous motor</t>
  </si>
  <si>
    <t>The student can perform presentation and analysis on hysteresis loop, permanent magnet DC motors, equivalent circuit, electrically commutated DC motor</t>
  </si>
  <si>
    <t xml:space="preserve">The student can perform presentation and analysis on stepper motors open loop and closed loop control, characteristics of stepper motor in open-loop drive. </t>
  </si>
  <si>
    <t>Name of the Subject: PROJECT</t>
  </si>
  <si>
    <t>Power Electronics projects by using Mat Lab</t>
  </si>
  <si>
    <t>Power system projects by using Mat Lab</t>
  </si>
  <si>
    <t>Electrical machines  projects by using Mat Lab</t>
  </si>
  <si>
    <t>Fuzzy  logic projects by using Mat Lab</t>
  </si>
  <si>
    <t>Hard ware  projects</t>
  </si>
  <si>
    <t>FACTS projects by using Mat Lab</t>
  </si>
  <si>
    <t>∑PO</t>
  </si>
  <si>
    <t>∑POA</t>
  </si>
  <si>
    <t>FINAL CO-PO ATTAINMENT</t>
  </si>
  <si>
    <t>∑POA/∑PO</t>
  </si>
  <si>
    <t>NAME OF THE SUBJECT: PRINCIPLES OF MANAGEMENT</t>
  </si>
  <si>
    <t>At the conclusion of this lesson, the students will be able to: Explain the functions of management and Analyze the theories and its application in the contemporary business world</t>
  </si>
  <si>
    <t>At the conclusion of this lesson, the students will be able to: Analyze the steps in the planning process and the factors affecting it and Explain the different types of organization structures and its application</t>
  </si>
  <si>
    <t>At the conclusion of this lesson, the students will be able to: Describe the different leadership styles suitable to the requirements of the organization and Propose the best controlling mechanism for the successful implementation of the decisions of management</t>
  </si>
  <si>
    <t>At the conclusion of this lesson, the students will be able to: Assess the various activities involved in decision making and factors affecting it. Analyze the factors affecting decision making</t>
  </si>
  <si>
    <t>At the conclusion of this lesson, the students will be able to: Analyze the business environment and the importance of various management techniques. Choose the best contemporary management tools for the smooth functioning of the organization.</t>
  </si>
  <si>
    <t>C-102</t>
  </si>
  <si>
    <t>NAME OF THE SUBJECT: MANAGERIAL ECONOMICS</t>
  </si>
  <si>
    <t>Is able to integrating knowledge of economic theory with decision making techniques.</t>
  </si>
  <si>
    <t>Is able to analyze the demand and supply conditions and assess the position of a company.</t>
  </si>
  <si>
    <t>Is able to Understand the different costs of production and how they affect short and long run decisions.</t>
  </si>
  <si>
    <t>Is able to derive the equilibrium conditions for cost minimization and profit maximization</t>
  </si>
  <si>
    <t xml:space="preserve">Is able to design competitive strategies, including costing, pricing, product differentiation, and market environment according to the natures of products and the structures of the markets. </t>
  </si>
  <si>
    <t>C-103</t>
  </si>
  <si>
    <t>NAME OF THE SUBJECT: ACCOUNTING FOR MANAGERS</t>
  </si>
  <si>
    <t>Basic practical knowledge about accounting process</t>
  </si>
  <si>
    <t>Basic practical knowledge about accounting process and taxation</t>
  </si>
  <si>
    <t xml:space="preserve">Practical knowledge about ratio analysis fund flow analysis and cash flow analysis </t>
  </si>
  <si>
    <t>Practical knowledge about cost sheet</t>
  </si>
  <si>
    <t>Practical knowledge about break-even analysis, standard costing and zero based budgeting</t>
  </si>
  <si>
    <t>C-104</t>
  </si>
  <si>
    <t>NAME OF THE SUBJECT: MANAGERIAL COMMUNICATION AND SOFTSKILLS</t>
  </si>
  <si>
    <t>Students will be able to describe the concept of managerial communication and its different forms which can play an important role in the success of any business.</t>
  </si>
  <si>
    <t>Students will be able to practice formal and informal organizational communication in effective functioning of the day-to day activities of an organization.</t>
  </si>
  <si>
    <t>Students will be able to solve the complex problems in the organization by prioritizing motivation and emotions in communication which play an important role in the company.</t>
  </si>
  <si>
    <t>Students will be able to compose business letters and construct business report in developing &amp; sustaining of companies relationship with their stakeholders.</t>
  </si>
  <si>
    <t>Students will be able to improve their presentation and interview skills which are important in a high competitive world.</t>
  </si>
  <si>
    <t>C-105</t>
  </si>
  <si>
    <t>NAME OF THE SUBJECT: BUSINESS ENVIRONMENT</t>
  </si>
  <si>
    <t>Learning Basic knowledge about Business and  Objectives of Business , Purpose of Business Environment   and Types of environment, Five year plans</t>
  </si>
  <si>
    <t>Inculcate knowledge about Economic Reforms, Disinvestment, remedies for Control Sickness</t>
  </si>
  <si>
    <t>Analyze the Indian economy Fiscal Policy, Reasons for Deficit Fiscal Policy and Measures</t>
  </si>
  <si>
    <t>Analyze the International Business Environment, the contribution of Indian International trade on Economy’s Gross Domestic Product</t>
  </si>
  <si>
    <t xml:space="preserve">Providing Practical Awareness about Consumer Rights, Consumer Protection </t>
  </si>
  <si>
    <t>C-106</t>
  </si>
  <si>
    <t xml:space="preserve">NAME OF THE SUBJECT: QUANTITATIVE ANALYSIS FOR BUSINESS DECISIONS </t>
  </si>
  <si>
    <t>Students can understand basics of Mathematics and statistics useful for business decision making. The techniques include descriptive statistics, bivariate relation measures and basics and applications of probability and theoretical distributions</t>
  </si>
  <si>
    <t>Students are exposed to different decision making environments and can able to frame and solve decision making problems under risk and uncertain business environments</t>
  </si>
  <si>
    <t xml:space="preserve">This unit exposes students to optimization. Students can formulate real-time business problems in to Linear Programming Problems. This unit equips students with various methods of solving Linear programming problems </t>
  </si>
  <si>
    <t xml:space="preserve">This unit helps the students to develop and formulate business problems of real life in to various transportation, assignment and game problems. The students are exposed to various methods of solution to these problems </t>
  </si>
  <si>
    <t xml:space="preserve">Students can learn different project management and network techniques including PERT and CPM. They can draw network diagrams of the projects and do cost considerations of these projects. Exposure to different replacement models is also given. </t>
  </si>
  <si>
    <t>C-107</t>
  </si>
  <si>
    <t>NAME OF THE SUBJECT: INFORMATION TECHNOLOGY LAB</t>
  </si>
  <si>
    <t>Students learn the significance  in  the  current  business environments -  Introduction of software MS Office, SQL.</t>
  </si>
  <si>
    <t>This unit exposes the students to Present value of cash flows, Valuations, Financial ratio analysis, Forecasting, Trend analysis of data, Random input generations</t>
  </si>
  <si>
    <t>Students learn correlation and regression analysis data presentation techniques. Spread sheet showing the monthly payments with changing interest rate over a period of loan. (Using excel)</t>
  </si>
  <si>
    <t>Students are able to Chats, Flow diagrams TQM methodologies</t>
  </si>
  <si>
    <t>Preparation and presentations of Mini projects assigned for course work of first semester.</t>
  </si>
  <si>
    <t>NAME OF THE SUBJECT: FINANCIAL MANAGEMENT</t>
  </si>
  <si>
    <t xml:space="preserve">This unit is helpful for understanding the concept, scope, objectives and evolution of Financial Management. Students can also gain the knowledge of the different decisions of financial manager. </t>
  </si>
  <si>
    <t>This unit deals with finance decision. Students can obtain the knowledge about various sources of finance and EBIT – EPS analysis. Students can also learn the way in which cost of capital is calculated in organization.</t>
  </si>
  <si>
    <t>Students can learn about  various techniques of capita budgeting. They can also learn to make capita budgeting decisions under conditions of uncertainty. Students can learn various theoretical and practical aspects of Dividend.</t>
  </si>
  <si>
    <t>This unit gives a comprehensive understanding about working capital management. Students can also understand the estimation of working capital requirements in a real company.</t>
  </si>
  <si>
    <t>Students can learn about various important forms of corporate restructuring. They can also learn about financial management in Public Sector Undertakings.</t>
  </si>
  <si>
    <t>C-202</t>
  </si>
  <si>
    <t>NAME OF THE SUBJECT: HUMAN RESOURCE MANAGEMENT</t>
  </si>
  <si>
    <t>Learning Basic knowledge about Importance of Human Resource Management, duties and responsibilities of a HR manager</t>
  </si>
  <si>
    <t>Inculcate knowledge about recent trends in Human Resource management and techniques to train the employees.</t>
  </si>
  <si>
    <t>Analyze the methods to measure the performance of human resources</t>
  </si>
  <si>
    <t>Analyze the various factors to determine the wages and salaries and other benefits</t>
  </si>
  <si>
    <t>Providing Practical Awareness about recent trends in Human resource management</t>
  </si>
  <si>
    <t>C-203</t>
  </si>
  <si>
    <t>NAME OF THE SUBJECT: MARKETING MANAGEMENT</t>
  </si>
  <si>
    <t>Is able to list concepts of marketing in recent times, Indian Marketing environment and Marketing Intelligence systems and decisions.</t>
  </si>
  <si>
    <t>Is able to analyse and select best marketing segmentation and positioning strategies.</t>
  </si>
  <si>
    <t xml:space="preserve"> Is able to relate and derive pricing strategies for business.</t>
  </si>
  <si>
    <t>Is able to identify and select marketing communications and management of sales force for an organization.</t>
  </si>
  <si>
    <t>Is able to select and justify MarketingDepartment role in business and its control.</t>
  </si>
  <si>
    <t>C-204</t>
  </si>
  <si>
    <t>NAME OF THE SUBJECT: PRODUCTION AND OPERATIONS MANAGEMENT</t>
  </si>
  <si>
    <t>Providing basics over POM, Product &amp; process design</t>
  </si>
  <si>
    <t>Able to manage production control.</t>
  </si>
  <si>
    <t xml:space="preserve">Able to identify the finished products optimum quality.                         </t>
  </si>
  <si>
    <t xml:space="preserve"> Able to formulate optimal production strategies.         </t>
  </si>
  <si>
    <t>Inventory control and able to identify efficient stores management techniques.</t>
  </si>
  <si>
    <t>C-205</t>
  </si>
  <si>
    <t>NAME OF THE SUBJECT: BUSINESS RESEARCH METHODS</t>
  </si>
  <si>
    <t>Learning Basic knowledge about research, Purpose of research and Types of research,</t>
  </si>
  <si>
    <t xml:space="preserve">Studying methods of collecting data, Selecting samples, determining appropriate sample size. </t>
  </si>
  <si>
    <t>Know the Media used to communicate with respondents, Which one is the best media to collect response</t>
  </si>
  <si>
    <t>Knowing about the editing, Coding, classification, Tabulation, Data Analysis, Testing of  Hypothesis, Methods of Data analysis</t>
  </si>
  <si>
    <t>Designing ANOVA, usage of Z- test, usage of t-test</t>
  </si>
  <si>
    <t>C-206</t>
  </si>
  <si>
    <t>NAME OF THE SUBJECT: ORGANISATIONAL BEHAVIOUR</t>
  </si>
  <si>
    <t>Student will be able to describe the human behavior in organizations by the models  of organizational behavior models.</t>
  </si>
  <si>
    <t>Students will be able to recognize the need of motivation perception, leadership and their attitude formation of an individual as well as in groups in an organization.</t>
  </si>
  <si>
    <t>Students will be able to illustrate the knowledge about individual and group behavior in organizations and their learning and decision making differences in both individual and group will be judged.</t>
  </si>
  <si>
    <t>Student will be able to describe the importance of inter personal communication and their listening skills in formulating the behavior of employees&amp;to improve the conflict resolution process.</t>
  </si>
  <si>
    <t>Student will be able to describe about the organizational culture&amp; approaches to manage the organizational development and change.</t>
  </si>
  <si>
    <t>C-207</t>
  </si>
  <si>
    <t>NAME OF THE SUBJECT: MINI PROJECT</t>
  </si>
  <si>
    <t>NAME OF THE SUBJECT: STRATEGIC MANAGEMENT</t>
  </si>
  <si>
    <t>Students will be able to formulate vision, mission, and objectives for the organization. To achieve these students able to frame policies and strategies.</t>
  </si>
  <si>
    <t>Students will be able to apply the different leadership styles to scan both the internal and external environment to set the smart goal. They can classify the situation by using SWOT analysis. And promote human &amp; social capital through the innovative strategies.</t>
  </si>
  <si>
    <t xml:space="preserve">Students will be able to analyze the situation using different strategy frameworks </t>
  </si>
  <si>
    <t>Students will be able to formulate and implement the best strategies to enhance the organizational value both at domestic and international markets.</t>
  </si>
  <si>
    <t>Students will be able to measure and evaluate the performance of the organization and they will be good at setting the right benchmark to take control over all business aspects.</t>
  </si>
  <si>
    <t>C-302</t>
  </si>
  <si>
    <t>NAME OF THE SUBJECT: LEGAL ASPECTS OF BUSINESS</t>
  </si>
  <si>
    <t>Basic knowledge about commercial law</t>
  </si>
  <si>
    <t>Creating  awareness about Seller and buyer rights and duties and Knowledge about digital signature and consumer rights</t>
  </si>
  <si>
    <t>Complete knowledge about law of agency and Legal formalities about negotiable instruments</t>
  </si>
  <si>
    <t xml:space="preserve">Able to form partnership firm and its maintenance  </t>
  </si>
  <si>
    <t>Practical knowledge about formation of company and  creation of various documents and about directors.</t>
  </si>
  <si>
    <t>C-303</t>
  </si>
  <si>
    <t>NAME OF THE SUBJECT: BUSINESS ETHICS AND CORPORATE GOVERNANCE</t>
  </si>
  <si>
    <t>Is able to assess and explain Business Ethics and indicate ethical business in Indian contest.</t>
  </si>
  <si>
    <t xml:space="preserve">Is able to explain and judge unethical business practices in Indian companies, attitudes of managers in Indian major scams with reference to capital market. </t>
  </si>
  <si>
    <t>Is able to identify and analyse ethical responsibilities in marketing, finance and HR and select reasons for unethical practices in Indian companies.</t>
  </si>
  <si>
    <t>Is able to define and describe Corporate Governance, its emergence in Indian Context.</t>
  </si>
  <si>
    <t>Is able to analyse role of Government in corporate governance and identify role of Directors, auditors and media in Ensuring governance in developing economies.</t>
  </si>
  <si>
    <t>E-301 HR</t>
  </si>
  <si>
    <t>NAME OF THE SUBJECT: LEADERSHIP MANAGEMENT</t>
  </si>
  <si>
    <t>At the conclusion of this lesson, the students will be able to describe the concept of organizational leadership and also leadership for the new millennium organisations.</t>
  </si>
  <si>
    <t>At the conclusion of this lesson, the students will be able to analyze the importance of leadership motivation and culture and various theories supporting it.</t>
  </si>
  <si>
    <t>At the conclusion of this lesson, the students will be able to apply the principles to develop effective leadership and also to assess charting vision and goals of Indian leaders and abroad.</t>
  </si>
  <si>
    <t>At the conclusion of this lesson, the students will be able to describe the relation between leadership and effective team building.</t>
  </si>
  <si>
    <t>At the conclusion of this lesson, the students will be able to assess leadership in cross cultural context.</t>
  </si>
  <si>
    <t>E-302 HR</t>
  </si>
  <si>
    <t>NAME OF THE SUBJECT: COMPENSATION AND REWARD MANAGEMENT</t>
  </si>
  <si>
    <t>At the conclusion of this lesson, the students will be able to describe the concept of compensation and reward management and various factors influencing it.</t>
  </si>
  <si>
    <t>At the conclusion of this lesson, the students will be able to analyze job evaluation and practically apply this in designing best compensation programme.</t>
  </si>
  <si>
    <t>At the conclusion of this lesson, the students will be able to collect information about Indian executives’ compensation plans and various theories to support it.</t>
  </si>
  <si>
    <t>At the conclusion of this lesson, the students will be able to: Describe various control systems in reducing labor cost and Practically apply payroll system in best practicing of compensation mechanism</t>
  </si>
  <si>
    <t>At the conclusion of this lesson, the students will be able to: Collect information about pay structure and tax planning and apply concept of tax planning in fixation of tax liability salary restructuring</t>
  </si>
  <si>
    <t>E-303 HR</t>
  </si>
  <si>
    <t>NAME OF THE SUBJECT: PERFORMANCE MANAGEMENT</t>
  </si>
  <si>
    <t>At the conclusion of this lesson, the students will be able to: Explain performance management and its process and analyze the link of performance management with other HR activities</t>
  </si>
  <si>
    <t>At the conclusion of this lesson, the students will be able to: Analyze the steps in performance management planning and explain the link of Performance planning with strategic planning</t>
  </si>
  <si>
    <t>At the conclusion of this lesson, the students will be able to: Assess the various performance management systems. Propose best performance appraisal techniques as per the requirements of the organizations</t>
  </si>
  <si>
    <t>At the conclusion of this lesson, the students will be able to: Describe the importance of performance monitoring and counseling. Analyze the importance of role efficiency and engendering trust</t>
  </si>
  <si>
    <t>At the conclusion of this lesson, the students will be able to: Collect information for developing high performing teams and choose innovating strategies to lead high performing teams</t>
  </si>
  <si>
    <t>E-304 HR</t>
  </si>
  <si>
    <t>NAME OF THE SUBJECT: STRATEGIC HUMAN RESOURCE MANAGEMENT</t>
  </si>
  <si>
    <t>Is able to assess and explain difference between HRM and SHRM, able to align and apply HR strategy with Business Strategy.</t>
  </si>
  <si>
    <t xml:space="preserve">Is able to explain and judge factors influencing demand and supply of labour and assess and align SHRP with business planning. </t>
  </si>
  <si>
    <t>Is able to identify and apply various HR practices in work force utilization and maintenance.</t>
  </si>
  <si>
    <t>Is able to analyse and apply various training and development mechanisms in  developing employee competencies and assess its effectiveness.</t>
  </si>
  <si>
    <t xml:space="preserve">Is able to analyse role of HR in business strategy success and able make HR as a profit centre with traditional and contemporary HR practices. </t>
  </si>
  <si>
    <t>E-301 FIN</t>
  </si>
  <si>
    <t>NAME OF THE SUBJECT: SECURITY ANALYSIS AND PORTFOLIO MANAGEMENT</t>
  </si>
  <si>
    <t>This unit helps the students to gain comprehensive knowledge about Investment. They can also learn the process of measuring risk and returns of various investments. Students can understand the process of calculating SENSEX and NIFTY.</t>
  </si>
  <si>
    <t>This unit introduces the students about equity shares, Preference shares and bonds. They can learn about various valuation models of these securities.</t>
  </si>
  <si>
    <t>Students can learn various approaches to investment. They can elaborately learn about fundamental and technical approaches. They can also learn about Efficient Market Hypothesis.</t>
  </si>
  <si>
    <t>This unit covers basics of portfolio management. Students also learn various port folio models including of Markowitz, Sharpe and CAPM</t>
  </si>
  <si>
    <t>Students can learn about portfolio evaluation and revision technique.They can also learn about mutual funds in detail.</t>
  </si>
  <si>
    <t>E-302 FIN</t>
  </si>
  <si>
    <t>NAME OF THE SUBJECT: BANKING AND INSURANCE MANAGEMENT</t>
  </si>
  <si>
    <t>Basic knowledge about The importance of Banking</t>
  </si>
  <si>
    <t>Inculcate knowledge about Functions of Banking</t>
  </si>
  <si>
    <t xml:space="preserve">Analyze and measure the performance of banks, Innovations </t>
  </si>
  <si>
    <t xml:space="preserve">Analyze the need of  Insurance  </t>
  </si>
  <si>
    <t xml:space="preserve">Providing Practical Awareness about Insurance Products </t>
  </si>
  <si>
    <t>E-303 FIN</t>
  </si>
  <si>
    <t>NAME OF THE SUBJECT: ADVANCED MANAGEMENT ACCOUNTING</t>
  </si>
  <si>
    <t>Students are able to understand employment of management accounting ,Human Resources Accounting ,international Accounting Standards and financial Accounting Control.</t>
  </si>
  <si>
    <t>students are able to understand and  analyse the comparative, common size ,funds flow analysis, cash flow analysis, ratio analysis  ,and trend analysis .</t>
  </si>
  <si>
    <t>Basic Knowledge about preparation of our various Budgets and its control</t>
  </si>
  <si>
    <t>Awareness About various cost concepts and  various decision making processes</t>
  </si>
  <si>
    <t>Establishment of   cost standards and variance analysis</t>
  </si>
  <si>
    <t>E-304 FIN</t>
  </si>
  <si>
    <t>NAME OF THE SUBJECT: STRATEGIC FINANCIAL MANAGEMENT</t>
  </si>
  <si>
    <t>E-301MTG</t>
  </si>
  <si>
    <t>NAME OF THE SUBJECT: CONSUMER BEHAVIOUR</t>
  </si>
  <si>
    <t>Student will be able to classify the markets and consumers and the behavior of consumers in different situations by different models of buying behavior.</t>
  </si>
  <si>
    <t>Students will be able to describe the influence of cultural, social, personal &amp; psychological factors on consumer behavior.</t>
  </si>
  <si>
    <t>Student will be able to describe the importance of communication in formulating the behavior of consumers &amp; to improve the consumer decision process.</t>
  </si>
  <si>
    <t>Student will be able to illustrate the roots of consumerism &amp; marketer responses to consumer issues.</t>
  </si>
  <si>
    <t>Student will be able to discuss the rights and responsibilities of consumer and to classify the forums and organizations which are protecting consumers from malpractices of a manufacturer.</t>
  </si>
  <si>
    <t>E-302MTG</t>
  </si>
  <si>
    <t>NAME OF THE SUBJECT: RETAIL MANAGEMENT</t>
  </si>
  <si>
    <t>Student will be able to combine the high competition with the retail environment and to classify the retailing sector.</t>
  </si>
  <si>
    <t>Student will be able to describe the competitive advantage over the competitors by building growth strategies in retail planning process.</t>
  </si>
  <si>
    <t xml:space="preserve">Student will be able to select the retail locations by detecting their opportunities &amp; to utilize the best financial strategy.  </t>
  </si>
  <si>
    <t xml:space="preserve">Student will be able to demonstrate various store layouts &amp; basic principles of retail strategy and decisions made in managing retail business.  </t>
  </si>
  <si>
    <t xml:space="preserve">Student will be able to classify various sales promotions, pricing strategies which are suitable for retail business. </t>
  </si>
  <si>
    <t>E-303MTG</t>
  </si>
  <si>
    <t>NAME OF THE SUBJECT: CUSTOMER RELATIONSHIP MANAGEMENT</t>
  </si>
  <si>
    <t>This unit provides elaborate knowledge to the students about CRM. It deals with CRM elements, processes, systems and critical success factors. Students can also learn about planning and managing CRM programmes.</t>
  </si>
  <si>
    <t>This unit covers business strategy related to CRM. Students can also understand customer supplier relationships and dynamics of relationships. Students can know the way of building the relationship oriented organization</t>
  </si>
  <si>
    <t>This unit deals with marketing aspects of CRM. Students can also know about multi channels and communication and various aspects of relationship policy.</t>
  </si>
  <si>
    <t>This unit deals with Analytical CRM. It covers various aspects including relationship data management, data analysis and data mining. Students can also learn the concept of customer loyalty, customer value assessment and customer retention strategies.</t>
  </si>
  <si>
    <t>This unit covers operational CRM and Implementation of CRM. Students also can learn about call center management, Traffic building for websites and direct mailing. This unit also covers privacy and ethics consideration in CRM implementation.</t>
  </si>
  <si>
    <t>E-304MTG</t>
  </si>
  <si>
    <t>NAME OF THE SUBJECT: STRATEGIC MARKETING MANAGEMENT</t>
  </si>
  <si>
    <t>At the conclusion of this lesson, the students will be able to: Explain strategic marketing and its process and Formulate and implement and control links to corporate strategy</t>
  </si>
  <si>
    <t>At the conclusion of this lesson, the students will be able to: Analyze industry and market environment and prepare strategies and tactics for strong positioning</t>
  </si>
  <si>
    <t>At the conclusion of this lesson, the students will be able to: Assess the best strategic marketing techniques for competitive advantage and propose best techniques for strong marketing positioning</t>
  </si>
  <si>
    <t>At the conclusion of this lesson, the students will be able to: Analyze changes in external marketing environment and describe how environmental changes links to corporate strategy</t>
  </si>
  <si>
    <t>At the conclusion of this lesson, the students will be able to: Collect information for new product development and choose innovating strategies for its success</t>
  </si>
  <si>
    <t>NAME OF THE SUBJECT: LOGISTICS AND SUPPLY CHAIN MANAGEMENT</t>
  </si>
  <si>
    <t>Providing basics LSCM&amp; Value added services</t>
  </si>
  <si>
    <t>Able to measure logistics performance</t>
  </si>
  <si>
    <t xml:space="preserve">How  to manage supply chain relations                         </t>
  </si>
  <si>
    <t>About pricing of products and  CRM</t>
  </si>
  <si>
    <t>How  to manage global  logistics and supply chains</t>
  </si>
  <si>
    <t>C-402</t>
  </si>
  <si>
    <t xml:space="preserve">NAME OF THE SUBJECT: ENTREPRENEURSHIP DEVELOPMENT </t>
  </si>
  <si>
    <t>Students will be able to identify the importance of ethical and social behavior. They Will be in a position to acquire necessary qualities to become young entrepreneur.</t>
  </si>
  <si>
    <t>Students will be able to identify the requirement for training programs and design appropriate training programs to promote entrepreneurship.</t>
  </si>
  <si>
    <t>Students will be able to identify the right project which has growth chances in the market by conducting project feasibility study.</t>
  </si>
  <si>
    <t>, Students will be able to evaluate MSME policies strategies, and reasons for sickness in the industry; thereby students will identify the right business opportunity.</t>
  </si>
  <si>
    <t>Students will be able to find out MSME supporting schemes of different organization, institutions, financial institutions and government so that they will make use of these schemes to become a young entrepreneur.</t>
  </si>
  <si>
    <t>E-405 HR</t>
  </si>
  <si>
    <t>NAME OF THE SUBJECT: ORGANISATIONAL DEVELOPMENT AND CHANGE MANAGEMENT</t>
  </si>
  <si>
    <t>Able to understand what change management is and why it is important in the contemporary business environment</t>
  </si>
  <si>
    <t>Discriminate between different types of change process for different purposes and outcomes.</t>
  </si>
  <si>
    <t>Able to apply human resource intervention techniques in different management scenarios and understand how they relate to organizational development.</t>
  </si>
  <si>
    <t>Develop the ability to use conflict resolution skills in practical situations.</t>
  </si>
  <si>
    <t xml:space="preserve">Able to work as team, develop effective decision making. </t>
  </si>
  <si>
    <t>E-406 HR</t>
  </si>
  <si>
    <t>NAME OF THE SUBJECT: GLOBAL HUMAN RESOURCE MANAGEMENT</t>
  </si>
  <si>
    <t>Students will be able to differentiate the Global Human Resource Management and domestic human resource management there by able to carry out the best HR practices for MNCs.</t>
  </si>
  <si>
    <t>Students will be able to support the multinational companies in best designing of international assignments and ensure expatriate success.</t>
  </si>
  <si>
    <t>Students will be able to describe the impact of cross-cultural differences in managing workforce diversity of MNC’s.</t>
  </si>
  <si>
    <t>Students will be able to explain the factors need to be taken into consideration in designing of compensation and performance management system in MNC’s.</t>
  </si>
  <si>
    <t>Students will be able to discuss the role of Human Resource Development in the context of Global Human Resource Management.</t>
  </si>
  <si>
    <t>E-407 HR</t>
  </si>
  <si>
    <t>NAME OF THE SUBJECT: LABOUR WELFARE AND LEGISLATION</t>
  </si>
  <si>
    <t>To make students know welfare legislations such as Factories Act, Mines, Act, Plantation Act, Contract Labour act, AP Shops and Establishments Act.</t>
  </si>
  <si>
    <t>To make the student learn Industrial Relation Legislations such as, Industrial Dispute Act, Standing Orders Act and Trade Union Act.</t>
  </si>
  <si>
    <t>To make the student learn laws relating to wage and social security: Payment of wages Act, Minimum Wages Act, Payment of Bonus Act, Payment of Gratuity Act, Employee’s Compensation Act, Employee State Insurance Act, Maternity Benefit Act, Employee Provident Fund and Miscellaneous Provisions Act.</t>
  </si>
  <si>
    <t>To make the student learn Labour welfare concept, directive principles of Indian Constitution, contribution of ILO and the problems faced by Indian Labour.</t>
  </si>
  <si>
    <t>To make the student learn Labour welfare programs, workers education, workers cooperative, welfare centers, social works and role of welfare officers in India</t>
  </si>
  <si>
    <t>E-408 HR</t>
  </si>
  <si>
    <t>NAME OF THE SUBJECT: MANAGEMENT OF INDUSTRIAL RELATIONS</t>
  </si>
  <si>
    <t>Students will be able to evaluate the purpose of industrial relations and different approaches of industrial relations hence they will adapt better execution skills to promote good relations among the entire employee.</t>
  </si>
  <si>
    <t xml:space="preserve">Students will be able to classify the different labour legislations with respect to trade unions formation and administration. </t>
  </si>
  <si>
    <t>Students will be able to describe the importance of work life balance, concept of collective bargaining, and wage &amp; salary administration and its importance to maintain good discipline and provide satisfaction to the employees.</t>
  </si>
  <si>
    <t>Students will be able to illustrate the importance of social security and get knowledge about different social security schemes of government.</t>
  </si>
  <si>
    <t>Students will be able to exemplify the reasons for employee grievance and causes for industrial disputes. They will also be in a position to formulate finest mechanism to resolve the disputes based on the situation.</t>
  </si>
  <si>
    <t>E-405 FIN</t>
  </si>
  <si>
    <t>NAME OF THE SUBJECT: FINANCIAL MARKETS AND SERVICES</t>
  </si>
  <si>
    <t>Role of Financial System in Economic Development</t>
  </si>
  <si>
    <t>Regulatory Frame Work of Financial Services</t>
  </si>
  <si>
    <t>Growth of Venture Capital in India</t>
  </si>
  <si>
    <t>Debt Rating System of CRISIL, ICRA and CARE</t>
  </si>
  <si>
    <t>Functions and Portfolio Classification, Organization and Mangement, Guidelines for Mutual Funds</t>
  </si>
  <si>
    <t>E-406 FIN</t>
  </si>
  <si>
    <t>NAME OF THE SUBJECT: GLOBAL FINANCIAL MANAGEMENT</t>
  </si>
  <si>
    <t>Basic knowledge about the importance of International Financial Management</t>
  </si>
  <si>
    <t xml:space="preserve">Inculcate knowledge about Functions of Foreign exchange  Market, factors affecting Currency ‘s </t>
  </si>
  <si>
    <t xml:space="preserve">Analyze and measure the performance of Foreign Direct Investment and Its impact on nations development  </t>
  </si>
  <si>
    <t xml:space="preserve">Analyze the need of  managing risk in Multinational Corporations </t>
  </si>
  <si>
    <t xml:space="preserve">Providing Practical Awareness about international tax environment </t>
  </si>
  <si>
    <t>E-407 FIN</t>
  </si>
  <si>
    <t>NAME OF THE SUBJECT: FINANCIAL RISK MANAGEMENT</t>
  </si>
  <si>
    <t xml:space="preserve">This unit introduces students various aspects of Risk Management. They can also learn about future trends and global issue relating to Financial Institutions and financial services. </t>
  </si>
  <si>
    <t>This unit aims at measurement of various risks  including Interest rate risk, market risk, credit risk, operational and technology risk, foreign exchange  and sovereign risk, liquidity risk and off balance sheet risk</t>
  </si>
  <si>
    <t>This unit helps students in gaining knowledge about Management of various risks including Interest rate risk, market risk, credit risk, operational, foreign exchange and sovereign risk and liquidity risk. They can also learn about risk reporting.</t>
  </si>
  <si>
    <t>Students can learn about various regulatory and other issues in Risk Management. They can have thorough knowledge about RBI, SEBI, NHB and BASEL norms.</t>
  </si>
  <si>
    <t>This unit helps the students to learn about time value of money, advance bond concepts and KMV portfolio manager. They can also learn elaborately about derivatives and their markets.</t>
  </si>
  <si>
    <t>E-408 FIN</t>
  </si>
  <si>
    <t>NAME OF THE SUBJECT: TAX MANAGEMENT</t>
  </si>
  <si>
    <t>Awareness about computation of  Direct and indirect taxes and excise Duty</t>
  </si>
  <si>
    <t>Assessment of input goods and services for CENVAT  and computation of customs duty</t>
  </si>
  <si>
    <t>Able  to  understand about tax planning ,Tax Avoidance and Tax Evasion</t>
  </si>
  <si>
    <t>Students are able to understand about tax management Decisions and filing of Returns</t>
  </si>
  <si>
    <t>Students are able to  understand about  Multi National Taxation, Tax Reliefs and  Tax Rebates</t>
  </si>
  <si>
    <t>E-405MTG</t>
  </si>
  <si>
    <t>NAME OF THE SUBJECT: SERVICES MARKETING</t>
  </si>
  <si>
    <t>This Unit helps the students to understand the scope of services Marketing. Students can distinguish between goods and services after going through this unit. They can also learn about designing service facility and layout. They can also understand building services aspirations and tracking customer behavior.</t>
  </si>
  <si>
    <t>This unit deals with key dimensions of services marketing. Students  can learn about service environment, service blue printing and service encounter. They can also learn about service quality gap, communication strategies, Bench Marking, TQM  and Customer satisfaction measurement techniques.</t>
  </si>
  <si>
    <t>This unit deals with management of services marketing. Students can learn about marketing mix, promotion mix, strategic services marketing and developing a package.</t>
  </si>
  <si>
    <t>This unit covers service marketing practices relating to financial and insurance services, hospitality, travel, tourism, educational, software and other professional services</t>
  </si>
  <si>
    <t>This unit covers service marketing practices relating to health care, cellular, entertainment, retailing and shopping malls. Students can also learn about internationalization of services and ITES business models</t>
  </si>
  <si>
    <t>E-406MTG</t>
  </si>
  <si>
    <t>NAME OF THE SUBJECT: PROMOTION AND DISTRIBUTION MANAGEMENT</t>
  </si>
  <si>
    <t>Student will be able to classify various promotional tools, their impact on sales of various products &amp; campaigning of products through various medium and their advantages &amp; disadvantages.</t>
  </si>
  <si>
    <t>Students will be able to classify various types of advertisements, their testing techniques and examine the role of advertising in marketing mix.</t>
  </si>
  <si>
    <t>Student will be able to describe the importance of advertising agencies, relationship of client – agent and detecting the role of publicity and public relations.</t>
  </si>
  <si>
    <t>Student will be able to illustrate the types of advertising budgets and prioritizing the ad media according to manufacturer’s budgets.</t>
  </si>
  <si>
    <t xml:space="preserve">Student will be able to illustrate various retail and wholesale format, their theories &amp; to detect the various traffic and transportation management suitable for the distribution formats chosen by the manufacturer.  </t>
  </si>
  <si>
    <t>E-407MTG</t>
  </si>
  <si>
    <t>NAME OF THE SUBJECT: GLOBAL MARKETING MANAGEMENT</t>
  </si>
  <si>
    <t>At the conclusion of this lesson, the students will be able to: Explain difference between domestic and global marketing and Assess international orientation of marketing</t>
  </si>
  <si>
    <t>At the conclusion of this lesson, the students will be able to: Analyze entry strategies in global marketing and prepare strategies and tactics for FDI and FIIs</t>
  </si>
  <si>
    <t>At the conclusion of this lesson, the students will be able to: Assess the best strategic for international marketing mix and Propose best techniques for strong global market leadership</t>
  </si>
  <si>
    <t>At the conclusion of this lesson, the students will be able to: Prepare for innovations for global marketing and propose best techniques for global advertising and branding</t>
  </si>
  <si>
    <t>At the conclusion of this lesson, the students will be able to assess customs formalities and negotiation and documents</t>
  </si>
  <si>
    <t>E-408MTG</t>
  </si>
  <si>
    <t>NAME OF THE SUBJECT: SUPPLY CHAIN MANAGEMENT</t>
  </si>
  <si>
    <t>Is able to assess types and analysis of supply chain management and their constituents, supply chain activities and  managing supply chain activities</t>
  </si>
  <si>
    <t>Is able to identify the purchasing issues, operations and  distribution issues in SCM, Domestic and International Transportation management and process management</t>
  </si>
  <si>
    <t>Is able to identify key tools and components in  customer relationship management segmenting customers and designing and implementing successful CRM</t>
  </si>
  <si>
    <t xml:space="preserve">Is able to develop SC performance measures and asses internal integration of key processes to obtain  competitive advantage , </t>
  </si>
  <si>
    <t>Is able to identify methods of entery into foreign markets, international contracts, incoterms, terms of payment and international commercial documents.</t>
  </si>
  <si>
    <t>Overall understanding of the natural resources.</t>
  </si>
  <si>
    <t>An understanding of the environmental impact of developmental activities.</t>
  </si>
  <si>
    <t>Awareness on the social issues, environmental legislation and global treaties.</t>
  </si>
  <si>
    <t>Name of the Subject: MATHEMATICS – II</t>
  </si>
  <si>
    <t>Name of the Subject: PROBABILITY &amp; STATISTICS</t>
  </si>
  <si>
    <t>Name of the Subject: BEEE</t>
  </si>
  <si>
    <t>An ability to analyze the various electrical networks</t>
  </si>
  <si>
    <t>An ability to understand the operation of DC generators, 3 point starter and conduct the Swinburne’s test</t>
  </si>
  <si>
    <t>An ability to analyze the performance of Transformer</t>
  </si>
  <si>
    <t>An ability to explain the operation of 3 phase alternator and 3 phase induction motors</t>
  </si>
  <si>
    <t>An ability to analyze the operation of half wave, full wave rectifiers and OP-AMPS</t>
  </si>
  <si>
    <t>An ability to explain the single stage CE amplifier and concept of feedback amplifier</t>
  </si>
  <si>
    <t>Name of the Subject: STRENGTH OF MATERIALS-I</t>
  </si>
  <si>
    <t>An ability to understand the concepts of stress and strain to axial load problems</t>
  </si>
  <si>
    <t>An ability to draw SFD and BMD for statically determinate beams and frames for various loading conditions</t>
  </si>
  <si>
    <t>An ability to apply bending theory for various members</t>
  </si>
  <si>
    <t>An ability to evaluate shearing stress for various sections</t>
  </si>
  <si>
    <t>An ability to apply torsional theory for circular members</t>
  </si>
  <si>
    <t>An ability to evaluate stresses and deflections for helical springs</t>
  </si>
  <si>
    <t>Name of the Subject: BUILDING MATERIALS &amp; CONSTRUCTION</t>
  </si>
  <si>
    <t>An ability to understand physical properties, uses, manufacturing process of solid building materials that are used in structural components</t>
  </si>
  <si>
    <t>An ability to understand defects, failures and remedies for protective materials and structural members</t>
  </si>
  <si>
    <t xml:space="preserve"> An ability to distinguish the different types of constructional procedures for different structural members and components of a building</t>
  </si>
  <si>
    <t>An ability to apply the knowledge of methods, failures, remedies of construction methods to real projects</t>
  </si>
  <si>
    <t>Name of the Subject: SURVEYING</t>
  </si>
  <si>
    <t>An ability to understand the principles involved in surveying</t>
  </si>
  <si>
    <t>An ability to understand different sources of errors and linear measurements in surveying</t>
  </si>
  <si>
    <t>An ability to measure horizontal and vertical angles using theodolite survey</t>
  </si>
  <si>
    <t>An ability to demonstrate and determine the bearings and included angles using compass surveying</t>
  </si>
  <si>
    <t>An ability to understand the concepts and sources of errors of levelling</t>
  </si>
  <si>
    <t>An ability to demonstrate the location of contours using different methods</t>
  </si>
  <si>
    <t>Name of the Subject: FLUID MECHANICS</t>
  </si>
  <si>
    <t>An ability to measure the pressure of the flowing fluid</t>
  </si>
  <si>
    <t>An ability to determine the stability of floating- submerged bodies</t>
  </si>
  <si>
    <t>An ability to measure the flow of fluid through pipes</t>
  </si>
  <si>
    <t>An ability to measure the flow of fluid through orifices or mouth pieces and weirs or notches</t>
  </si>
  <si>
    <t xml:space="preserve"> An ability to determine various losses in pipe flow</t>
  </si>
  <si>
    <t>An ability to classify the flows in the pipes</t>
  </si>
  <si>
    <t>Name of the Subject: SURVEYING FIELD WORK - I</t>
  </si>
  <si>
    <t>An ability to determine the areas by using linear measurement methods</t>
  </si>
  <si>
    <t xml:space="preserve"> An ability to determine the horizontal and vertical angles using theodolite</t>
  </si>
  <si>
    <t>An ability to plot the traverse and to determine the bearings by using compass</t>
  </si>
  <si>
    <t xml:space="preserve"> An ability to determine the elevations by using different levelling instruments</t>
  </si>
  <si>
    <t>An ability to project the traverse from ground, on to the sheet by using plane table</t>
  </si>
  <si>
    <t>Name of the Subject: STRENGTH OF MATERIALS LAB</t>
  </si>
  <si>
    <t>An ability to do tests  on steel and find its properties to ascertain suitability as per IS code of practice</t>
  </si>
  <si>
    <t xml:space="preserve"> An ability to do tests on bricks and find its properties to ascertain suitability as per IS code of practice</t>
  </si>
  <si>
    <t>An ability to do tests on wood  and find its properties to ascertain suitability as per IS code of practice</t>
  </si>
  <si>
    <t>An ability to do tests on continuous beams</t>
  </si>
  <si>
    <t>Name of the Subject: BUILDING PLANNING &amp; DRAWING</t>
  </si>
  <si>
    <t>An ability to understand the ventilation and insulation system in engineering structures</t>
  </si>
  <si>
    <t>An ability to understand the fire safety including prevention and remedial methods</t>
  </si>
  <si>
    <t xml:space="preserve"> An ability to understand the NBC provisions w.r.t plumbing services and machineries used in structures</t>
  </si>
  <si>
    <t>An ability to understand the lightening and electrical fixtures in structures</t>
  </si>
  <si>
    <t>An ability to understand the preventive and  remedial measures of termities</t>
  </si>
  <si>
    <t>Name of the Subject: MEFA</t>
  </si>
  <si>
    <t>An ability to understand the concepts and nature of managerial economics and its relationship with other disciplines, concept of demand and demand forecasting</t>
  </si>
  <si>
    <t>An ability to understand the concept of production function, input output relationship, different cost concepts and concept of cost-volume-profit analysis</t>
  </si>
  <si>
    <t>An ability to understand the nature of competition, characteristics of pricing and the different market structure and significance of various pricing methods</t>
  </si>
  <si>
    <t xml:space="preserve"> An ability to know the different forms of business organization and their merits and demerits both public and private enterprises and the concepts of business cycles</t>
  </si>
  <si>
    <t>An ability to understand the different accounting systems preparation of financial statements and use of different tools for performance evaluation</t>
  </si>
  <si>
    <t>Name of the Subject: STRENGTH OF MATERIALS-II</t>
  </si>
  <si>
    <t>An ability to understand the concept of plane stress and determine principle stresses, maximum shear stresses for a known 2d stress field</t>
  </si>
  <si>
    <t>An ability to compute strain energy due to axial loads, bending, shear and torsion</t>
  </si>
  <si>
    <t xml:space="preserve"> An ability to study the distribution of stress on various cross sections of members subjected to eccentric and lateral loads</t>
  </si>
  <si>
    <t>An ability to determine the hoop and longitudinal stresses in thin walled cylinders subjected to pressure for various configurations</t>
  </si>
  <si>
    <t>An ability to accesses the mode of failure of a structural element using failure theories and to determine factor of safety for complex stress states</t>
  </si>
  <si>
    <t>An ability to apply the Euler equation to calculate buckling load for long straight columns of varying end conditions</t>
  </si>
  <si>
    <t>Name of the Subject: HYDRAULICS &amp; HYDRAULIC MACHINERY</t>
  </si>
  <si>
    <t>An ability to determine the most economical dimensions of different channel sections</t>
  </si>
  <si>
    <t>An ability to apply momentum principles to open channel flows</t>
  </si>
  <si>
    <t>An ability to classify different types of surface profiles in open channel flow</t>
  </si>
  <si>
    <t>An ability to analyse various characteristics of hydraulic jump</t>
  </si>
  <si>
    <t>An ability to analyse and select suitable type of turbine</t>
  </si>
  <si>
    <t>An ability to analyse and select suitable type of pump</t>
  </si>
  <si>
    <t>Name of the Subject: CONCRETE TECHNOLOGY</t>
  </si>
  <si>
    <t>An ability to explain the properties of the constituent materials in concrete</t>
  </si>
  <si>
    <t>An ability to explain the properties of  fresh concrete</t>
  </si>
  <si>
    <t>An ability to explain the properties of  hardened concrete including strength and durability</t>
  </si>
  <si>
    <t>An ability to carry out the test procedures for the principle laboratory properties of fresh and hardened concrete</t>
  </si>
  <si>
    <t>An ability to understand and explain various concreting methods</t>
  </si>
  <si>
    <t>An ability to design concrete mixes using IS methods and apply statistical quality control techniques to concrete quality</t>
  </si>
  <si>
    <t>Name of the Subject: STRUCTURAL ANALYSIS-I</t>
  </si>
  <si>
    <t>An ability to estimate the bending moment and shearforces in beams of different fixity conditions for propped cantilevers.</t>
  </si>
  <si>
    <t>An ability to estimate the bending moment and shearforces in fixed beams.</t>
  </si>
  <si>
    <t>An ability to analyze the continuous beams using an important method of theorem of three moments which impart basic concepts for othermethods of analysis to be discussed in next level analysis course.</t>
  </si>
  <si>
    <t>An ability to analyze the continuous beams using an important method of slope deflection.</t>
  </si>
  <si>
    <t>An ability to analyze the loads in Pratt and Warrentrusses when loads of different types and spans ware passing overthe truss. These concepts will be used in to understand the performance and to design of bridge structures in next level courses.</t>
  </si>
  <si>
    <t>Name of the Subject: HYDRAULICS &amp; HYDRAULIC MACHINERY LAB</t>
  </si>
  <si>
    <t>An ability to determine the total energy at various sections of pipe flow</t>
  </si>
  <si>
    <t>An ability to determine the discharge through tanks</t>
  </si>
  <si>
    <t>An ability to determine the discharge through pipes</t>
  </si>
  <si>
    <t>An ability to determine the discharge through open channels</t>
  </si>
  <si>
    <t>An ability to classify different types of flows</t>
  </si>
  <si>
    <t>An ability to determine the performance of hydraulic machines</t>
  </si>
  <si>
    <t>Name of the Subject: CONCRETE TECHNOLOGY LAB</t>
  </si>
  <si>
    <t>An ability to determine the consistency, fineness and setting times, soundness of cement</t>
  </si>
  <si>
    <t>An ability to determine the specific gravity, compressive strength of cement</t>
  </si>
  <si>
    <t>An ability to determine the workability of the concrete by compaction factor, slump and vee bee tests</t>
  </si>
  <si>
    <t>An ability to determine the specific gravity of coarse and fine aggregates by sieve analysis</t>
  </si>
  <si>
    <t>An ability to determine the flakiness and elongation index of aggregates</t>
  </si>
  <si>
    <t>An ability to determine the bulking of sand</t>
  </si>
  <si>
    <t>Name of the Subject: SURVEYING FIELD WORK - II</t>
  </si>
  <si>
    <t>An ability to understand the principles and working of EDM and total stations</t>
  </si>
  <si>
    <t>An ability to calculate the areas and volumes for different cross-sections using different measuring methods</t>
  </si>
  <si>
    <t>An ability to carry out a detail survey using Tachometry</t>
  </si>
  <si>
    <t>An ability to carry out levelling survey of objects using trigonometric levelling</t>
  </si>
  <si>
    <t>An ability to demonstrate different  methods of setting out of different curves</t>
  </si>
  <si>
    <t>An ability to understand the principles of triangulation and selection of triangulation stations</t>
  </si>
  <si>
    <t>Name of the Subject: ENGINEERING GEOLOGY</t>
  </si>
  <si>
    <t>An ability to gain basic knowledge of principles associated with geological processes</t>
  </si>
  <si>
    <t>An ability to understand the process of formation of rocks and minerals.</t>
  </si>
  <si>
    <t>An ability to understand the formation of geological structures.</t>
  </si>
  <si>
    <t>An ability to design solutions to difficulties associated with geological structures in civil engineering view.</t>
  </si>
  <si>
    <t>An ability to solve the practical and professional skills for geotechnical, environmental, hydrologic and structural investigations.</t>
  </si>
  <si>
    <t>Name of the Subject: STRUCTURAL ANALYSIS-II</t>
  </si>
  <si>
    <t>An ability to do analysis for3-hinged and 2-hinged arches.</t>
  </si>
  <si>
    <t>An ability to do analysis for multi-storey frames by using approximate methods.</t>
  </si>
  <si>
    <t>An ability to do analysis for cables structures and suspension bridges.</t>
  </si>
  <si>
    <t>An ability to do analysis for statically indeterminate beams and frames by using Moment distribution method.</t>
  </si>
  <si>
    <t>An ability to do analysis for statically indeterminate beams and frames by using Kani’s method.</t>
  </si>
  <si>
    <t>An ability to do analysis for statically indeterminate beams and frames by using stiffness and flexibility methods.</t>
  </si>
  <si>
    <t>Name of the Subject: DESIGN &amp; DRAWING OF REINFORCED CONCRETE STRUCTURES</t>
  </si>
  <si>
    <t xml:space="preserve">An ability to understand the fundamental behavior of R.C.C structural systems and code provisions of IS 456-2000. </t>
  </si>
  <si>
    <t>An ability to analyze, design and draw the reinforcement details of beam using limit state method</t>
  </si>
  <si>
    <t>An ability to analyze, design and draw the reinforcement details of continuous beams</t>
  </si>
  <si>
    <t xml:space="preserve">An ability to analyze, design and draw the reinforcement details of R.C.C columns </t>
  </si>
  <si>
    <t>An ability to analyze, design and draw the reinforcement details of Isolated &amp; combined footings</t>
  </si>
  <si>
    <t>An ability to analyze, design and draw the reinforcement details of Two –Way slabs</t>
  </si>
  <si>
    <t>Name of the Subject: GEOTECHNICAL ENGINEERING-I</t>
  </si>
  <si>
    <t>An ability to know the definition of the various quantities related to soil mechanics and establishes their inter-relationships.</t>
  </si>
  <si>
    <t>An ability to know the methods of determination ofthe various index properties of the soils and classify the soils.</t>
  </si>
  <si>
    <t>An ability to know the importance of the engineering property of soil such as Permeability.</t>
  </si>
  <si>
    <t>An ability to know the importance of the engineering property of soil such as compaction.</t>
  </si>
  <si>
    <t>An ability to know the importance of the consolidation and determine its parameters in the laboratory.</t>
  </si>
  <si>
    <t>An ability to know the importance of the shear strength parameters namely cohesion and angle of internal friction and determine them in the laboratory.</t>
  </si>
  <si>
    <t>Name of the Subject: TRANSPORTATION ENGINEERING-I</t>
  </si>
  <si>
    <t>An ability to Plan highway network for a given area.</t>
  </si>
  <si>
    <t>An ability to Determine Highway alignment and design highway geometrics.</t>
  </si>
  <si>
    <t>An ability to Design Intersections and prepare traffic management plans.</t>
  </si>
  <si>
    <t>An ability to Judge suitability of pavement materials and design flexible and rigid Pavements.</t>
  </si>
  <si>
    <t>An ability to Construct and maintain highways</t>
  </si>
  <si>
    <t>Name of the Subject: IPR&amp;P</t>
  </si>
  <si>
    <t>Students will be able to understand the importance and necessity of IPR</t>
  </si>
  <si>
    <t>To impart the basic concepts of copy rights and various process to apply</t>
  </si>
  <si>
    <t>To create an awareness among the students about the importance of patents</t>
  </si>
  <si>
    <t xml:space="preserve"> What is a trade mark and the process associated with it and ownership claims</t>
  </si>
  <si>
    <t>The students will be able to know the importance of trade secrets and various laws associated with Importance of IT sector and Privacy</t>
  </si>
  <si>
    <t>Name of the Subject: GEOTECHNICAL ENGINEERING LAB</t>
  </si>
  <si>
    <t>An ability to determine index properties requiredfor classification of soils.</t>
  </si>
  <si>
    <t>An ability to determine compaction characteristics and consolidation behavior from relevant lab tests.</t>
  </si>
  <si>
    <t>An ability to determine permeability of soils.</t>
  </si>
  <si>
    <t>An ability to determine shear parameters of soil through different laboratory tests.</t>
  </si>
  <si>
    <t>Name of the Subject: ENGINEERING GEOLOGY LAB</t>
  </si>
  <si>
    <t>An ability to identify the rock forming and ore forming mineral groups and their use in civil engineering.</t>
  </si>
  <si>
    <t>An ability to identify the physical and engineering properties of different groups of rocks and their use in civil engineering.</t>
  </si>
  <si>
    <t>An ability to understand rock deformation process and to identify the different geological structures.</t>
  </si>
  <si>
    <t>An ability to develop knowledge to interpret geological maps and satellite images</t>
  </si>
  <si>
    <t>Name of the Subject: DESIGN &amp; DRAWING OF REINFORCED STEEL STRUCTURES</t>
  </si>
  <si>
    <t>An ability to understand and apply the basic requirements of the Indian Standard code of practice for general construction in steel (IS 800:2007) specifications.</t>
  </si>
  <si>
    <t>Ability to design and detail laterally supported and unsupported beams.</t>
  </si>
  <si>
    <t>An ability to design and detail the steel members in tension and compression with connections</t>
  </si>
  <si>
    <t>An ability to design and detail the built-up compression members.</t>
  </si>
  <si>
    <t>An ability to design and detail the bases to compression members.</t>
  </si>
  <si>
    <t>An ability to analyze, design and detailPlate Girders</t>
  </si>
  <si>
    <t>Name of the Subject: GEOTECHNICAL ENGINEERING-II</t>
  </si>
  <si>
    <t>An ability to understand the various types of shallow foundations and decide on their location based on soilCharacteristics.</t>
  </si>
  <si>
    <t>An ability to compute the magnitude of foundationsettlement and decide on the size of the foundation accordingly.</t>
  </si>
  <si>
    <t>An ability to use the field test data and arrive at thebearing capacity.</t>
  </si>
  <si>
    <t>An ability to apply the principles of bearing capacityof piles and design them accordingly.</t>
  </si>
  <si>
    <t>An ability to understand well foundations</t>
  </si>
  <si>
    <t>Name of the Subject: WATER RESOURCES ENGINEERING-I</t>
  </si>
  <si>
    <t>An ability to understand the theories and principlesgoverning the hydrologic processes.</t>
  </si>
  <si>
    <t>An ability to quantify major hydrologic components and apply keyconcepts to several practical areas of engineering hydrology andrelated design aspects.</t>
  </si>
  <si>
    <t>An ability to develop Intensity-Duration-Frequency and Depth-Area durationcurves to design hydraulic structures.</t>
  </si>
  <si>
    <t>An ability to develop design storms and carry out frequency analysis.</t>
  </si>
  <si>
    <t>An ability to determine storage capacity and life of reservoirs.</t>
  </si>
  <si>
    <t>An ability to develop unit hydrograph and synthetic hydrograph.</t>
  </si>
  <si>
    <t>Name of the Subject: ENVIRONMENTAL ENGINEERING-I</t>
  </si>
  <si>
    <t>An ability to Plan and design the water and distribution networks and seweragesystems.</t>
  </si>
  <si>
    <t>An ability to identify the water source and select proper intake structure.</t>
  </si>
  <si>
    <t>An ability to study the characteristics of water.</t>
  </si>
  <si>
    <t>An ability to select the appropriate appurtenances in the water supply.</t>
  </si>
  <si>
    <t>An ability to select suitable treatment flow for raw water treatments.</t>
  </si>
  <si>
    <t>Name of the Subject: TRANSPORTATION ENGINEERING-II</t>
  </si>
  <si>
    <t>An ability To know various components and their functions in a railway track</t>
  </si>
  <si>
    <t xml:space="preserve"> An ability To acquire design principles of geometrics in a railway track.</t>
  </si>
  <si>
    <t xml:space="preserve"> An ability To know various techniques for the effective movement of trains.</t>
  </si>
  <si>
    <t xml:space="preserve"> An ability To acquire design principles of airport geometrics and pavements.</t>
  </si>
  <si>
    <t xml:space="preserve"> An ability To know the planning, construction and maintenance of Docks andHarbors.</t>
  </si>
  <si>
    <t>Name of the Subject: ENVIRONMENTAL POLLUTION &amp; CONTROL</t>
  </si>
  <si>
    <t xml:space="preserve"> An ability to acquire knowledge on fundamental aspects of air pollution &amp; control,noise pollution, and solid waste management.</t>
  </si>
  <si>
    <t xml:space="preserve"> An ability togain knowledge sanitation methods essential   for protectionof community health.</t>
  </si>
  <si>
    <t xml:space="preserve"> An ability to acquire knowledge onsustainable development.</t>
  </si>
  <si>
    <t xml:space="preserve"> An ability to differentiatethe solid and hazardous waste based onCharacterization.</t>
  </si>
  <si>
    <t>Name of the Subject: COMPUTER AIDED ENGINEERING DRAWING</t>
  </si>
  <si>
    <t>An ability to Understand the paper –space environment thoroughly</t>
  </si>
  <si>
    <t>An ability to Develop the components using 2D and 3D wire frame models through various editing commands.</t>
  </si>
  <si>
    <t>An ability to generate assembly of various components of compound solids.</t>
  </si>
  <si>
    <t>Name of the Subject: TRANSPORTATION ENGINEERING LAB</t>
  </si>
  <si>
    <t>Ability to test aggregates and judge the suitability of materials for the road construction</t>
  </si>
  <si>
    <t xml:space="preserve">Ability to test the given bitumen samples and judge their suitability for the road construction
</t>
  </si>
  <si>
    <t>Ability to obtain the optimum bitumen content for the mix design</t>
  </si>
  <si>
    <t>Ability to determine the traffic volume, speed and parking characteristics</t>
  </si>
  <si>
    <t>Name of the Subject: ENVIRONMENTAL ENGINEERING-II</t>
  </si>
  <si>
    <t>An ability toPlan and design the sewerage systems</t>
  </si>
  <si>
    <t>An ability to study the Characteristics of Sewage</t>
  </si>
  <si>
    <t>An ability toSelect the appropriate appurtenances in the sewerage systems</t>
  </si>
  <si>
    <t>An ability toSelection of suitable treatment flow for sewage treatment</t>
  </si>
  <si>
    <t>An ability toIdentify the critical point of pollution in a river for a specific amountof pollutant disposal into the river</t>
  </si>
  <si>
    <t>Name of the Subject: PRESTRESSED CONCRETE</t>
  </si>
  <si>
    <t>An ability toUnderstand the different methods of prestressing.</t>
  </si>
  <si>
    <t xml:space="preserve"> An ability to Estimate the effective prestress including the short and long termLosses.</t>
  </si>
  <si>
    <t xml:space="preserve"> An ability toAnalyze and design prestressed concrete beams under flexure </t>
  </si>
  <si>
    <t xml:space="preserve"> An ability toAnalyze and design prestressed concrete beams under shear.</t>
  </si>
  <si>
    <t xml:space="preserve"> An ability toUnderstand the relevant IS Codal provisions for prestressed concrete</t>
  </si>
  <si>
    <t>Name of the Subject: CONSTRUCTION TECHNOLOGY &amp; MANAGEMENT</t>
  </si>
  <si>
    <t>An ability to  have an idea and vision on developing networks using PERT &amp; CPM methods</t>
  </si>
  <si>
    <t xml:space="preserve"> An ability to gain better knowledge on different methods of scheduling of a project</t>
  </si>
  <si>
    <t>An ability to acquire the knowledge upon optimum utilization of resources</t>
  </si>
  <si>
    <t xml:space="preserve"> An ability to have control over quality, safety management</t>
  </si>
  <si>
    <t xml:space="preserve"> An ability to understand the working of various equipment related to construction likeearth moving equipment, trucks and handling equipment, aggregateproduction and construction equipment and machinery.</t>
  </si>
  <si>
    <t>To have knowledge on various construction practices in day to day life</t>
  </si>
  <si>
    <t>Name of the Subject: WATER RESOURCES ENGINEERING-II</t>
  </si>
  <si>
    <t>An ability to estimate irrigation water requirements</t>
  </si>
  <si>
    <t xml:space="preserve"> An ability to design irrigation canals and canal network and to plan an irrigation system</t>
  </si>
  <si>
    <t xml:space="preserve"> An ability to design irrigation canal structures</t>
  </si>
  <si>
    <t xml:space="preserve"> An ability to plan and design diversion head works</t>
  </si>
  <si>
    <t xml:space="preserve"> An ability to analyze stability of gravity and earth dams</t>
  </si>
  <si>
    <t xml:space="preserve"> An ability to design ogee spillways and energy dissipation works</t>
  </si>
  <si>
    <t>Name of the Subject: REMOTE SENSING &amp; GIS</t>
  </si>
  <si>
    <t>An ability to acquire knowledge on the basic principles of Remote Sensing and GIStechniques.</t>
  </si>
  <si>
    <t xml:space="preserve"> An ability to Learn various types of sensors and platforms</t>
  </si>
  <si>
    <t xml:space="preserve"> An ability to learn concepts of visual and digital image analyses</t>
  </si>
  <si>
    <t xml:space="preserve"> An ability to Understand the principles of spatial analysis</t>
  </si>
  <si>
    <t xml:space="preserve"> An ability to Interpret the aerial photographs and satellite imageries</t>
  </si>
  <si>
    <t xml:space="preserve"> An ability to apply  RS and GIS to Civil engineering</t>
  </si>
  <si>
    <t>Name of the Subject: GROUND IMPROVEMENT TECHNIQUES</t>
  </si>
  <si>
    <t>An ability to possess theknowledge of various methods of ground improvement and theirsuitability to different field situations.</t>
  </si>
  <si>
    <t>An ability toknow the various functions of Geosynthetics andtheir applications in Civil Engineering practice.</t>
  </si>
  <si>
    <t>An ability to design a reinforced earthembankment and check its stability.</t>
  </si>
  <si>
    <t>An ability tounderstand the concepts andapplications of grouting.</t>
  </si>
  <si>
    <t>An ability tounderstand various methods of soil stabilization and their applications in Civil Engineering practice.</t>
  </si>
  <si>
    <t>Name of the Subject: ENVIRONMENTAL ENGINEERING LAB</t>
  </si>
  <si>
    <t>An ability toEstimation some important characteristics of water and wastewaterin the laboratory.</t>
  </si>
  <si>
    <t>An ability toDraw some conclusion and decide whether the water is potable ornot.</t>
  </si>
  <si>
    <t>An Ability toDecide whether the water body is polluted or not with reference tothe state parameters in the list of experiments.</t>
  </si>
  <si>
    <t>An Ability toEstimation of the strength of the sewage in terms of BOD and COD.</t>
  </si>
  <si>
    <t>Name of the Subject:  GIS &amp; CAD LAB</t>
  </si>
  <si>
    <t>An ability to introduce image processing and GIS software</t>
  </si>
  <si>
    <t xml:space="preserve"> An ability tofamiliarize structural analysis software</t>
  </si>
  <si>
    <t xml:space="preserve"> An ability to understand the process of digitization, creation of thematic mapfrom toposheets and maps.</t>
  </si>
  <si>
    <t xml:space="preserve"> An ability to learn to apply GIS software to simple problems in water resourcesand transportation engineering.</t>
  </si>
  <si>
    <t xml:space="preserve"> An ability to learn to analyse 2 D and 3D frame steel tubular truss using structuralanalysis software.</t>
  </si>
  <si>
    <t xml:space="preserve"> An ability to learn to analyse and design retaining wall and simple towers.</t>
  </si>
  <si>
    <t>Name of the Subject:  ESTIMATION SPECIFICATIONS &amp; CONTRACTS</t>
  </si>
  <si>
    <t>An ability to determine the quantities of different components of    building.</t>
  </si>
  <si>
    <t xml:space="preserve"> An ability tofind the cost of various building components.</t>
  </si>
  <si>
    <t xml:space="preserve"> An ability to understand how to calculate earth quantity for roads &amp; steel quantity for structural components.</t>
  </si>
  <si>
    <t xml:space="preserve"> An ability to learn to finalize the value of structures.</t>
  </si>
  <si>
    <t xml:space="preserve"> An ability to learn to analyze the quantity of items by individual wall method.</t>
  </si>
  <si>
    <t>An ability to learn to analyze the quantity of items by center-line method.</t>
  </si>
  <si>
    <t>Name of the Subject:  TRAFFIC ENGINEERING</t>
  </si>
  <si>
    <t>An ability to Determine traffic speed, volume, travel time and density</t>
  </si>
  <si>
    <t>An ability to Design traffic signals</t>
  </si>
  <si>
    <t>An ability to Determine highway capacity</t>
  </si>
  <si>
    <t>Name of the Subject:  WATER SHED MANAGEMENT</t>
  </si>
  <si>
    <t>An ability to introduce the concept of watershed management</t>
  </si>
  <si>
    <t xml:space="preserve"> An ability to understand the watershed characteristics</t>
  </si>
  <si>
    <t xml:space="preserve"> An ability to learn the principles of soil erosion and measures to control erosion</t>
  </si>
  <si>
    <t xml:space="preserve"> An ability to appreciate various water harvesting techniques.</t>
  </si>
  <si>
    <t xml:space="preserve"> An ability to learn land management practices for various land use/land cover.</t>
  </si>
  <si>
    <t xml:space="preserve"> An ability to introduce concepts of watershed modelling</t>
  </si>
  <si>
    <t>Name of the Subject:  PROJECT</t>
  </si>
  <si>
    <t>An ability toApply all levels of Engineering knowledge in solving theEngineering problems.</t>
  </si>
  <si>
    <t xml:space="preserve"> An ability toWork together with team spirit.</t>
  </si>
  <si>
    <t xml:space="preserve"> An ability toUse Civil Engineering software at least one</t>
  </si>
  <si>
    <t xml:space="preserve"> An ability to Document the projects</t>
  </si>
  <si>
    <t>Name of the Subject:  WATER RESOURCES PLANNING &amp; MANAGEMENT</t>
  </si>
  <si>
    <t>An ability to acquire knowledge on concepts of system analysis in the planning, design,and operation of water resources</t>
  </si>
  <si>
    <t xml:space="preserve"> An ability toapply optimization methods to solve problems related to waterresource systems.</t>
  </si>
  <si>
    <t xml:space="preserve"> An ability toperform basic economic analysis to evaluate the economicfeasibility of water resources projects</t>
  </si>
  <si>
    <t xml:space="preserve">  An ability toformulate optimization models for decision making in waterresources systems.</t>
  </si>
  <si>
    <t xml:space="preserve"> An ability touse simulation models for planning and design of Water ResourcesSystems.</t>
  </si>
  <si>
    <t xml:space="preserve">Student’s gain knowledge on solving differential equations and its applications in Engineering and other real world phenomena. </t>
  </si>
  <si>
    <t>Student’s will come to know about various methods for softening of  hard water.</t>
  </si>
  <si>
    <t>Students gain knowledge on construction and working of electrochemical cells, fuel cells and their applications.</t>
  </si>
  <si>
    <t>Student’s will come to know about control measures of different types of corrosion.</t>
  </si>
  <si>
    <t>Students will come to know about  manufacturing process of plastics and rubbers and their properties and environmental problems associated.</t>
  </si>
  <si>
    <t>Students will come to know about quality of fuels, synthesis and their uses in internal combustion engines.</t>
  </si>
  <si>
    <t>Good knowledge on materials like cements, nano materials, solar cells, liquid crystals, conducting polymers, advanced technologies and their applications in different fields.</t>
  </si>
  <si>
    <t>Understand the basic terminology used in computer programming</t>
  </si>
  <si>
    <t>Write, compile and debug programs in C language.</t>
  </si>
  <si>
    <t>Use different data types in a computer program.</t>
  </si>
  <si>
    <t>Design programs involving decision structures, loops and functions.</t>
  </si>
  <si>
    <t>Explain the difference between call by value and call by reference.</t>
  </si>
  <si>
    <t>Understand the dynamics of memory by the use of pointers and use different data structures and create/update basic data files</t>
  </si>
  <si>
    <t>Student’s gain the knowledge of natural resources.</t>
  </si>
  <si>
    <t>Student’s gain knowledge on ecosystem and its diversity</t>
  </si>
  <si>
    <t>Student’s gain the knowledge on various environmental challenges induced due to unplanned anthropogenic activities</t>
  </si>
  <si>
    <t>Apply the knowledge to evaluate different types of pollution and control methods</t>
  </si>
  <si>
    <t>Able to know the environmental impact of developmental activities.</t>
  </si>
  <si>
    <t xml:space="preserve">Student’s get awareness on social issues, environmental legislation </t>
  </si>
  <si>
    <t>The student able to know the work-energy principle, its applications and also impulse-momentum principle.</t>
  </si>
  <si>
    <t xml:space="preserve">The student will learn how to use expressions for Greeting  introducing and taking leave, Identify vowel sounds </t>
  </si>
  <si>
    <t>The student will learn how to use expressions for Asking and giving information, Identify Diphthongs</t>
  </si>
  <si>
    <t>The student will learn how to use expressions for Inviting ,accepting and declining invitations, Identify Consonant sounds</t>
  </si>
  <si>
    <t>The student will learn how to use expressions for giving instructions, commands  and requests,  use Accent and speak rhythmically</t>
  </si>
  <si>
    <t>The student will learn how to use expressions for Giving Suggestions and expressing Opinions, Use different tones in connected speech.</t>
  </si>
  <si>
    <t>Student’s will come to know about determination of hardness of water by volumetric analysis.</t>
  </si>
  <si>
    <t>Good knowledge on determination of metal ions concentration in various samples using volumetric analysis.</t>
  </si>
  <si>
    <t>Students will come to know about determination of the concentration of ascorbic acid in eatables.</t>
  </si>
  <si>
    <t>Student’s will come to know about how to determine the PH of various samples.</t>
  </si>
  <si>
    <t>Students will come to know about how to determine the strength of acids and bases by instrumentation.</t>
  </si>
  <si>
    <t>Students gain knowledge on working of electrochemical cells, and their usage for estimation of acid and bases strength.</t>
  </si>
  <si>
    <t>Apply and practice logical ability to solve the problems.</t>
  </si>
  <si>
    <t>Understand C programming development environment, compiling, debugging, and linking and executing a program using the development environment</t>
  </si>
  <si>
    <t>Analyzing the complexity of problems, Modularize the problems into small modules and then convert them into programs</t>
  </si>
  <si>
    <t>Understand and apply the in-built functions and customized functions for solving the problems.</t>
  </si>
  <si>
    <t>Understand and apply the pointers, memory allocation techniques and use of files for dealing with variety of problems.</t>
  </si>
  <si>
    <t>Document and present the algorithms, flowcharts and programs in form of user-manuals. Identification of various computer components, Installation of software</t>
  </si>
  <si>
    <t>Name of the Subject: ENGLISH-II</t>
  </si>
  <si>
    <t>The  learner utilises the knowledge instead of making him the servent of machines. The learner will appraise bose achievements so that he may start his orgiginal work.</t>
  </si>
  <si>
    <t>The learner will suumerise that climate must be preserved .The learner will examine babs achievements so as to make his own experiemetns.</t>
  </si>
  <si>
    <t>The learner will execure and illustrate the applications of modern technologies such as nanotechnolgies.</t>
  </si>
  <si>
    <t xml:space="preserve">The learner will paraphrase that water is the elixis of life. The learner will defend that development is impossible without scientific reason. </t>
  </si>
  <si>
    <t>The learner will recognise to work incessantly .The learner will critically appreciate tart of righting the short story and try his hand at it.</t>
  </si>
  <si>
    <t>The learner will categorise the advanteges of work they will cary out their personal problems and address themselves to national and other problems.</t>
  </si>
  <si>
    <t>Students can demonstrate matrix methods to solve linear system of equations</t>
  </si>
  <si>
    <t>Students can solve engineering problems with the knowledge of eigen values and eigen vectors</t>
  </si>
  <si>
    <t>Students can analise and formulate technique to trace the curve.</t>
  </si>
  <si>
    <t>Students can select suitable special functions to evaluate improper integrals</t>
  </si>
  <si>
    <t>Students can gain knowledge to differentiate vector functions by distinguished methods</t>
  </si>
  <si>
    <t>Students can recall and recognize integral theoremsin solving engineering problems in easy way.</t>
  </si>
  <si>
    <t xml:space="preserve"> Designing an instrument and enhancing the resolution for its operation would be effect as achieved through study of applicational aspects of physical Optics”</t>
  </si>
  <si>
    <t>While lasers are trusted Non-linear coherent sources establishing for the fitness of instrumentation, establishing a structure property relationship for materials requires allotment of an equivalent footing in convening the physics knowledge base.</t>
  </si>
  <si>
    <t>The Electrical or Electronic gadgets are designed basing on the response of naturally abundant and artificially made materials, while their response to E- or H- fields controls their performance.</t>
  </si>
  <si>
    <t xml:space="preserve">The utility and nuances of ever pervading SHM and its consequences would be the first hand-on to as it clearly conveyed through the detailed studies of Acoustics of Buildings, while vectorial concepts of EM fields paves the student to gear – up for a deeper understanding. </t>
  </si>
  <si>
    <t>The discrepancy between classical estimates and laboratory observations of physical properties exhibited by materials would be lifted out through the understanding quantum picture of sub-atomic world dominated by electron and its presence.</t>
  </si>
  <si>
    <t>In the wake of ever increasing demand for the space and power the watch word “small is beautiful”, understanding the physics of electronic transport as underlying mechanism for appliances would provide a knowledge base.</t>
  </si>
  <si>
    <t>Student gain knowledge on solving Algebraic and Transcendental equations and its applications in Engineering and other real world phenomena.</t>
  </si>
  <si>
    <t>-</t>
  </si>
  <si>
    <t>Student gain knowledge in interpolations which play an important role in Engineering  problems other real world phenomena.</t>
  </si>
  <si>
    <t>Students are able to solve the differential equations numerically in engineering problems involving differential equations.</t>
  </si>
  <si>
    <t>Student gain knowledge on Function of complex variable and can identify Cauchy Riemann Eequations  formulae &amp; harmonic; solve engineering problems.</t>
  </si>
  <si>
    <t>Help students to apply this knowledge in Cauchy Integral Formulae, Taylors and Laurent’s series .</t>
  </si>
  <si>
    <t>Students gain the knowledge on solving Cauchy residue theorem in engineering. And its applications in Engineering problems unit circle, semi circle.</t>
  </si>
  <si>
    <t xml:space="preserve">To help the students to discriminate between valuable and superficial in the life. To help develop the critical ability to distinguish between essence and form, or between what is of value and what is superficial, in life – this ability is to be developed not for a narrow area or field of study, but for everyday situations in life, covering the widest possible canvas. </t>
  </si>
  <si>
    <t xml:space="preserve">students will be able to locate, describe, and apply the content of at least one example of a law (state, national, or international) dealing with engineering ethics. 
</t>
  </si>
  <si>
    <t>The students are able to grasp the right utilization of their knowledge in their streams of Technology/engineering/Management to ensure mutually enriching and recyclable productions systems.</t>
  </si>
  <si>
    <t>This course is designed to introduce students to the principles of health and safety engineering, with an emphasis on the application to the occupational setting. Both quantitative and qualitative tools are discussed.</t>
  </si>
  <si>
    <t>Outline the basic detail of legislation relating to employment law, Outline the key aims of employment legislation in protecting the rights of employees at work. Describe the main aims of legislation providing protection against discrimination at work.</t>
  </si>
  <si>
    <t>To appreciates the importance of science in their lives and the role of scientific inquiry in increasing understanding of the world around them</t>
  </si>
  <si>
    <t>student’s gain the knowledge About how to draw polygons, curves like ellipse by using oblong method and arcs of circle method, scales -  diagonal, vernier scale</t>
  </si>
  <si>
    <t>Student’s gain knowledge orthographic projection- first angle projection, third angle projections- points , Straight line parallel to both the planes, perpendicular to one plane and  parallel to another plane, inclined  one plane parallel to another.</t>
  </si>
  <si>
    <t>Student’s gain the knowledge about the solids like prismspyramids, cone and cylinder inclined to one plane and parallel to another plane.</t>
  </si>
  <si>
    <t>The student will learn how to use expressions for Greeting  introducing and taking leave *Identify vowel sounds</t>
  </si>
  <si>
    <t>The student will learn how to use expressions for Asking and giving information *Identify Diphthongs</t>
  </si>
  <si>
    <t>The student will learn how to use expressions for Inviting ,accepting and declining invitations *Identify Consonant sounds</t>
  </si>
  <si>
    <t>The student will learn how to use expressions for giving instructions, commands  and requests * use Accent and speak rhythmically</t>
  </si>
  <si>
    <t>The student will learn how to use expressions for Giving Suggestions and expressing Opinions *Use different tones in connected speech.</t>
  </si>
  <si>
    <t>Understanding of physical optics and its application in devices will be able to demonstrate and solve problems based on interference and Diffraction</t>
  </si>
  <si>
    <t>Basic understanding of principle of working of Laser and its basic industrial and scientific applications. Basic understanding of the structure of optical fiber, propagation mechanism of waves and its loss through the fiber.  Industrial application of optical fiber. Identify crystal lattices and their structures</t>
  </si>
  <si>
    <t>Be able to describe wave-particle duality, uncertainty principle, Schrodinger wave equation and solve simple problems and be able to describe information storage and quantum computing; apply quantum mechanical principles to problems in electron transport.</t>
  </si>
  <si>
    <t>e able to apply the knowledge of semiconductor in basic electronic circuits and in different types of memories used in the hardware computers;</t>
  </si>
  <si>
    <t xml:space="preserve"> The basic concepts of bonds in metals and alloys, basic requirements for the formation of solid solutions and other compounds are studied.</t>
  </si>
  <si>
    <t>The regions of stability of the phases that can occur in an alloy system in order to solve the problems in practical metallurgy are known.</t>
  </si>
  <si>
    <t>The basic differences between cast irons and Steels, their properties and practical applications are studied.</t>
  </si>
  <si>
    <t>The affect of various alloying elements on Iron-iron carbide system, and various heat treatment and strengthening processes used in practical applications are studied.</t>
  </si>
  <si>
    <t>The properties and applications of widely used non-ferrous metals and alloys and suitable material for practical applications are known.</t>
  </si>
  <si>
    <t>The properties and applications of ceramic, composite and other advanced materials so as to use the suitable material for practical applications are studied.</t>
  </si>
  <si>
    <t>Student will know basic terms like stress, strain and their relations and stresses in different types of composite bars, thermal stresses in those members, strain energy, different loading, and also problem solving techniques</t>
  </si>
  <si>
    <t xml:space="preserve"> Student will be able to draw the shear force and bending moment diagrams for different types beams subjected to different loads.</t>
  </si>
  <si>
    <t>Student will be able to know bending stress and bending equations, different derivations for stress distribution across various beams like rectangle, circle,I and T sections etc.</t>
  </si>
  <si>
    <t>Student will know how to finding the deflection and slopes for different beams by double integration, Macaulay’s method and Mohr theorems and problems solving techniques</t>
  </si>
  <si>
    <t>Student will know stresses induced in thick and thin cylinders</t>
  </si>
  <si>
    <t>Student will know shear stress induced in circular shafts, torsion in circular shafts which are in series and parallel, buckling and stability of columns.</t>
  </si>
  <si>
    <t>Impart the basic concepts of thermodynamics.</t>
  </si>
  <si>
    <t>By studying thermodynamics, students will be able to solve different thermal problems.</t>
  </si>
  <si>
    <t>Understand and analyze the thermal and mechanical behavior of the materials and systems.</t>
  </si>
  <si>
    <t>can prepare energy audit of any mechanical system that exchange heat and work</t>
  </si>
  <si>
    <t>can apply principles to various engineering mechanisms also can calculate efficiency and performance parameters</t>
  </si>
  <si>
    <t>Student’s gain knowledge how the changes in demand occur and how to satisfy them by using statistical methods for demand forecasting.</t>
  </si>
  <si>
    <t>Student’s gain knowledge of combination of factors of production for maximum level of output.</t>
  </si>
  <si>
    <t>Student’s gains knowledge in types of markets and how the pricing is link with the nature of market.</t>
  </si>
  <si>
    <t>Student’s gain knowledge about how to start &amp; select the nature of their business, &amp; gain knowledge of how to accept the project proposals.</t>
  </si>
  <si>
    <t>Students gain the knowledge of how to make profit analysis with the help of financial statements and make decisions based on liquidity positions.</t>
  </si>
  <si>
    <t>Solving a network by using mesh and nodal analysis, finding current in a circuit by applying kvl and kcl.</t>
  </si>
  <si>
    <t>Understand the working principle of D.c motor and dc.generator and also various characteristics and applications of d.c motor and d.c generator.</t>
  </si>
  <si>
    <t>Understand the working principle of transformer and induction  motor and  also various characteristics and  applications of  transformer and induction  motor.</t>
  </si>
  <si>
    <t>Understand the working principle of alternator and synchronous impedance method for voltage regulation. Characteristics and applications.</t>
  </si>
  <si>
    <t>Understand the working principle of diode and their applications and also working of operational amplifier, applications and their characteristics.</t>
  </si>
  <si>
    <t>Understand the working principle of transistor and their applications and also concept of feedback amplifier.</t>
  </si>
  <si>
    <t>Able to gain the knowledge of projections is essential in 3d modelling and animations, projection of solids</t>
  </si>
  <si>
    <t>able to gain the knowledge of development of surfaces &amp; Intersection of solids which is required in designing and manufacturing of the objects</t>
  </si>
  <si>
    <t>learn the methods of isometric and perspective views</t>
  </si>
  <si>
    <t>To introduce various commands in AutoCAD&amp; to draw geometric entities to create 2d and 3d wireframe models.</t>
  </si>
  <si>
    <t>Able to understand viewpoints &amp; view ports</t>
  </si>
  <si>
    <t>To create geometric model of simple solids and machine parts &amp; display the same as an isometric, orthographic projections</t>
  </si>
  <si>
    <t>Ability to understand concept of speed control of DC Motor</t>
  </si>
  <si>
    <t>Ability to calculate performance of DC machine under different loads</t>
  </si>
  <si>
    <t>Ability to perform a test on DC motor under different loads</t>
  </si>
  <si>
    <t>Ability to perform a test on  and calculation  on transformer under different loads</t>
  </si>
  <si>
    <t>Ability to perform a test on Induction motor under different loads</t>
  </si>
  <si>
    <t>To gain practical Exposure on direct tensile &amp; Compression test</t>
  </si>
  <si>
    <t>To gain Practical Exposure on bending test on SS &amp; Cantilever test</t>
  </si>
  <si>
    <t>To gain Practical exposure on brinells, Rockwell hardness test and impact tests.</t>
  </si>
  <si>
    <t>Impart practical exposure on the microstructures of various materials like Fe, Cu,Al  and their hardness evaluation</t>
  </si>
  <si>
    <t>Impart practical exposure on the microstructures of various materials like cast iron, non ferrous alloys and their hardness evaluation</t>
  </si>
  <si>
    <t>Impart practical exposure on Hardenability of steels by jominy end quench test.</t>
  </si>
  <si>
    <t>The student able to understand diff types of mechanisms and to study the relative motion of parts in a machine without taking into consideration of forces.</t>
  </si>
  <si>
    <t>The student able to know an exact and approximate straight line mechanisms and their applications including steering gear mechanism, hookes joint</t>
  </si>
  <si>
    <t>The student able to understand the velocity and acceleration of a mechanism using graphical and instantaneous centre method</t>
  </si>
  <si>
    <t>The student able to understand the application of cam and follower and also the cam profiles by different types of follower motions.</t>
  </si>
  <si>
    <t>The student able to know the rigid power transmission element like gears, and their terminology concept of interference</t>
  </si>
  <si>
    <t>The student able to know the flexible power transmission element like belt, rope, chain drives and know the merits and demerits of each drive and also different types of gear drives.</t>
  </si>
  <si>
    <t>Impart the basic concepts of IC engines</t>
  </si>
  <si>
    <t>To study different parts of an engine and process</t>
  </si>
  <si>
    <t>Understand and analyze the engine parameters.</t>
  </si>
  <si>
    <t>Can understand the reasons and losses that occurs in engine operations and working of various engine systems</t>
  </si>
  <si>
    <t>Can calculate performance parameters</t>
  </si>
  <si>
    <t>Can calculate mechanical details, power and efficiency of compressors</t>
  </si>
  <si>
    <t>The fundamentals of casting are studied.</t>
  </si>
  <si>
    <t>Sand casting and other   casting processes are studied.</t>
  </si>
  <si>
    <t>The fundamentals of gas welding and arc welding are studied.</t>
  </si>
  <si>
    <t>The principles of advanced welding processes and their   applications are studied</t>
  </si>
  <si>
    <t>Knowledge on bulk forming processes was gained.</t>
  </si>
  <si>
    <t>Various sheet metal forming and   processing of plastics are studied.</t>
  </si>
  <si>
    <t>Be able to convert units of any parameter between three systems of units, understand the physical properties and characteristic behavior of fluids, and the basic principles offluid mechanics.</t>
  </si>
  <si>
    <t>Be able to describe and interpret the behavior and performance of fluid at rest.</t>
  </si>
  <si>
    <t>Be able to describe and interpret the behavior and performance of fluid in motion.</t>
  </si>
  <si>
    <t>Be able to describe the behavior and performance of fluid when the fluid is flowing through the pipe.</t>
  </si>
  <si>
    <t>Be able to derive the dimensions of different fluid parameters.</t>
  </si>
  <si>
    <t>Be able to apply similitude and modelling principles and techniques to solve problems in hydraulics</t>
  </si>
  <si>
    <t>Represent different kinds of materials and Mechanical components conventionally.</t>
  </si>
  <si>
    <t>Understand the shape and structure of different types of screws, keys and Couplings.</t>
  </si>
  <si>
    <t>Produce the assembly drawing using part drawings</t>
  </si>
  <si>
    <t>Be able to convert units of any parameter between three systems of units, understand the physical properties and characteristic behavior of fluids, and the basic principles of fluid mechanics.</t>
  </si>
  <si>
    <t>To impart practical exposure on metal casting, pattern making, sand properties &amp;mould preparation etc.</t>
  </si>
  <si>
    <t>To impart practical exposure on welding processes like metal arc welding &amp; TIG welding.</t>
  </si>
  <si>
    <t>To impart practical exposure on METAL FORMING operations like blanking, piercing.</t>
  </si>
  <si>
    <t>Analyze stabilization of aero planes, ships, four wheelers and two wheelers.</t>
  </si>
  <si>
    <t>Compute friction losses, torque transmissions through clutches to gain knowledge on brakes and dynamo meters</t>
  </si>
  <si>
    <t>Understand turning moment diagrams and to analyze dynamic force analysis, design of flywheel.</t>
  </si>
  <si>
    <t>Understand the concepts of governors and its types</t>
  </si>
  <si>
    <t>Understand balancing of reciprocating and rotary masses and to gain knowledge in analytical and graphical methods for calculating the balancing problems.</t>
  </si>
  <si>
    <t>Understand concepts of vibrations and also how to determine natural frequencies for different types of vibrations</t>
  </si>
  <si>
    <t>Operate lathe, milling machines, drill press, grinding machines, etc.</t>
  </si>
  <si>
    <t>Select cutting tool materials and tool geometries for different metals.</t>
  </si>
  <si>
    <t>Select appropriate machining processes and conditions for different metals.</t>
  </si>
  <si>
    <t>Learn machine tool structures and machining economics.</t>
  </si>
  <si>
    <t>Write simple CNC programs and conduct CNC machining.</t>
  </si>
  <si>
    <t>Apply the design procedure to Engg problems including consideration of technical &amp; manufacturing constraints.</t>
  </si>
  <si>
    <t>Select suitable material &amp; significant tolerances, fits in critical design applications.</t>
  </si>
  <si>
    <t>Utilize design data handbook and design the element for strength, stiffness &amp; fatigue</t>
  </si>
  <si>
    <t>Identify the load machine members subjected to static &amp; dynamic stresses to ensure safe design.</t>
  </si>
  <si>
    <t>Identify the load machine members subjected to diff elements</t>
  </si>
  <si>
    <t>Knowledge of working principles of various sensors.</t>
  </si>
  <si>
    <t>How to measure the important physical variables of various mechatronic systems like measurement of displacement, temperature,</t>
  </si>
  <si>
    <t>How to measure the important physical variables of various mechatronic systems like measurement of pressure, liquid level,</t>
  </si>
  <si>
    <t>How to measure the important physical variables of various mechatronic systems like measurement of flow,speed,vibration, acceleration</t>
  </si>
  <si>
    <t>How to measure the important physical variables of various mechatronic systems like measurement of strain, torque, power.</t>
  </si>
  <si>
    <t>Can understand the basic principles of control systems &amp; feedback mechanism</t>
  </si>
  <si>
    <t>Can analyze energy transfers and transformations</t>
  </si>
  <si>
    <t>Can get basic knowledge of components of steam and gas power cycles</t>
  </si>
  <si>
    <t>Can understand the basic principles of jet propulsions and rocket engineering</t>
  </si>
  <si>
    <t>Student will be able to design tolerances and fits for selected design</t>
  </si>
  <si>
    <t>Students understand the principles of measuring instruments and gauges and their uses</t>
  </si>
  <si>
    <t>Students understand the principles of measuring instruments and gauges and their uses by using light</t>
  </si>
  <si>
    <t>They can understand the evaluation of surface finish and measure the surface roughness of the parts with various comparators.</t>
  </si>
  <si>
    <t>A student can understand the terminology of gears and screw threads and can choose appropriate method and instruments for inspection of various gear elements and thread elements</t>
  </si>
  <si>
    <t>Student understand machine tool testing to evaluate machine tool quality</t>
  </si>
  <si>
    <t>Name of the Subject: IPR&amp;PATENTS</t>
  </si>
  <si>
    <t xml:space="preserve">To create an awareness among the students about the importance of patents </t>
  </si>
  <si>
    <t>What is a trade mark and the process associated with it and ownership claims</t>
  </si>
  <si>
    <t xml:space="preserve">The students will be able to know the importance of trade secrets and various laws associated withImportance of IT sector and Privacy. </t>
  </si>
  <si>
    <t>To gain practical Exposure on diff taper turning operations</t>
  </si>
  <si>
    <t>Able to understand diff drilling operations</t>
  </si>
  <si>
    <t>To gain practical Exposure on diff milling operations</t>
  </si>
  <si>
    <t>Able to understand diff shaping  operations</t>
  </si>
  <si>
    <t>To gain practical Exposure on turning operations</t>
  </si>
  <si>
    <t>Able to understand diff slotting operations</t>
  </si>
  <si>
    <t>Measuring and gauging instruments for inspection of precision linear, geometric forms, angular and surface finish measurements.</t>
  </si>
  <si>
    <t>Measurements and calibration of instruments measuringpressure, temperature, displacement, speed, vibration etc.</t>
  </si>
  <si>
    <t>They will also understand the machine tool alignment tests.</t>
  </si>
  <si>
    <t>Able to formulate a  Linear programming problem and the procedure to solve it.</t>
  </si>
  <si>
    <t>Able to formulate transportation and assignment problems Also he will be able to solve sequencing problems</t>
  </si>
  <si>
    <t>Able to determine optimal Replacement period of machines counting and without counting time value of money and also able to judge better optimal between individual replacement with group replacement</t>
  </si>
  <si>
    <t>Solve games and find the optimal strategies for different players. Also able to solve simple problems on waiting line methods</t>
  </si>
  <si>
    <t>Able to determine EOQ for deterministics models and for simple stochastic models with price breaks</t>
  </si>
  <si>
    <t>Understand the concept of dynamic programming and apply for problems on capital budgeting, shortest path and linear programming</t>
  </si>
  <si>
    <t>Understand the fundamental concepts and theory of computer graphics.</t>
  </si>
  <si>
    <t>Understand modeling, and interactive control of 3D computer graphics applications.</t>
  </si>
  <si>
    <t>The underlying parametric surface concepts are understood.</t>
  </si>
  <si>
    <t>Learn multimedia authoring tools.</t>
  </si>
  <si>
    <t>The student will able to select the suitable bearing based on the</t>
  </si>
  <si>
    <t>Application of the loads and predict the life of the bearing.</t>
  </si>
  <si>
    <t>The student able to know design procedure of  connecting rod and crankshaft</t>
  </si>
  <si>
    <t>The student able to know design procedure of  piston and cylinder</t>
  </si>
  <si>
    <t>The student  able to know selection of geometrical section for the curved beams</t>
  </si>
  <si>
    <t>The student has to know design of power transmission elements such as gears, belts, chains, pulleys, ropes, levers and power screws.</t>
  </si>
  <si>
    <t>The student able to practice in applying their knowledge of Mathematics, Sciences, Engineering and to expand their knowledge into the vast area of robotics.</t>
  </si>
  <si>
    <t>The student able to identify various robot configurations and components.</t>
  </si>
  <si>
    <t>The student able to apply the knowledge of homogeneous transformation, manipulator Kinematics (both Forward &amp; inverse Kinematics) for the analysis of manuplator</t>
  </si>
  <si>
    <r>
      <rPr>
        <sz val="12"/>
        <color indexed="8"/>
        <rFont val="Times New Roman"/>
        <family val="1"/>
      </rPr>
      <t xml:space="preserve"> The student able to design a solution (in the form of robot) for industrial environments.</t>
    </r>
  </si>
  <si>
    <t>The student able to program by analyze and synthesize the required trajectory planning for a manipulator by avoiding obstacles.</t>
  </si>
  <si>
    <t>The student able to understand the functioning of sensors and actuators.</t>
  </si>
  <si>
    <t xml:space="preserve">Understand the basic principles of heat transfer and solve simple one dimensional problems. </t>
  </si>
  <si>
    <t>Analyze and solve conduction problems in case of fins and undestand usage of heislar charts.</t>
  </si>
  <si>
    <t>Understand the need for dimensional analysis and apply buckingham pi theorem</t>
  </si>
  <si>
    <t>Analyze and solve convecttion problems</t>
  </si>
  <si>
    <t>Ability to determine heat transfer in  condensers and  heat exchangers</t>
  </si>
  <si>
    <t>Analyse and Solve heat transfer by radiation</t>
  </si>
  <si>
    <t>Students understand productivity and its measurement, concepts and importance of management to improve productivity and principles of scientific management.</t>
  </si>
  <si>
    <t>Students understand the factor that should be considered when setting a new plant, and layout importance and methods to optimize the layout design and plant maintenance.</t>
  </si>
  <si>
    <t>Students understand the scientific techniques to improve operations efficiency using various industrial engineering techniques.</t>
  </si>
  <si>
    <t>Students understand the importance of quality control, inspection by sampling, controlling the production by control charts and also the total quality management concepts.</t>
  </si>
  <si>
    <t>Students understand the concept of HRM and techniques necessary for it like job evaluation, merit rating and wage incentive plans.</t>
  </si>
  <si>
    <t>Students understand the concepts of value engineering and project management techniques like PERT and CPM.</t>
  </si>
  <si>
    <t>Imparts the basic concepts of Refrigeration and Air conditioning in students.</t>
  </si>
  <si>
    <t>Gives the ability to design refrigeration or air-conditioning equipment that meets the required specification</t>
  </si>
  <si>
    <t>Helps to solves simple problems related to refrigeration.</t>
  </si>
  <si>
    <t>Gives an awareness of basic principles and thermodynamics of refrigeration.</t>
  </si>
  <si>
    <t>Helps to understand various refrigeration components.</t>
  </si>
  <si>
    <t>Helps to design the various components associated with a refrigeration system.</t>
  </si>
  <si>
    <t>Students will be able to get a useful foundation and basic knowledge of heat transfer.</t>
  </si>
  <si>
    <t>Knowledge of the subject required for innovative work and advanced studies.</t>
  </si>
  <si>
    <t>Students will get an idea about the subject and well informed about the practical application of different formulae from an engineering point of view.</t>
  </si>
  <si>
    <t>Students can understand various types of strategies of automation and the general components/systems used for automation.</t>
  </si>
  <si>
    <t>Students can understand and analyze various part transportation methods and the effect of buffer storage.</t>
  </si>
  <si>
    <t>Students can understand and design assembly process/systems and line balancing methods.</t>
  </si>
  <si>
    <t>Students can understand various systems used in material handling, automated storage and retrieval systems and interfacing handling and storage with manufacturing.</t>
  </si>
  <si>
    <t>Students can understand the concepts of adaptive control systems and it’s types.</t>
  </si>
  <si>
    <t>Students can understand the concepts of automated inspection and various systems used to achieve automation in inspection.</t>
  </si>
  <si>
    <t>Name of the Subject: CAD/CAM</t>
  </si>
  <si>
    <t>The student able to understand the basic fundamentals of CAD and manufacturing and learn 2D &amp; 3D transformations of basic entities.</t>
  </si>
  <si>
    <t>The student able to understand the different geometric modeling techniques like solid modeling, surface modeling, feature based modeling etc., and to visualize how the components look like before its manufacturing or fabrication.</t>
  </si>
  <si>
    <t>The student able to understand the NC modes, elements and learn how to develop the part programming.</t>
  </si>
  <si>
    <t>The student able to understand the importance of group technology and computer aided process planning.</t>
  </si>
  <si>
    <t>The student able to understand terminology used in Quality control and importance of computer aided quality control.</t>
  </si>
  <si>
    <t>The student able to identify the various elements and their activities in the computer integrated Manufacturing Systems.</t>
  </si>
  <si>
    <t>To understand the underlying principles of industrial hydraulics &amp; pneumatic system.</t>
  </si>
  <si>
    <t>To analyze circuits and enumerate the functions &amp; characteristics of circuit elements.</t>
  </si>
  <si>
    <t>Attend to troubleshooting in fluid power systems.</t>
  </si>
  <si>
    <t>To identify and describe the basic operation of hydraulic/pneumatic systems, the various equipment used in other operation.</t>
  </si>
  <si>
    <t>To understand the underlying principles in servo systems and PLC.</t>
  </si>
  <si>
    <t>Familiarization with various micro manufacturing techniques</t>
  </si>
  <si>
    <t>Understanding the principles of mechanical and thermal sensors and actuators</t>
  </si>
  <si>
    <t>Understand the principles of devices used in MEMS</t>
  </si>
  <si>
    <t>Understanding the principles of magnetic sensors and actuators</t>
  </si>
  <si>
    <t>Understanding the principles of micro-fluid actuation methods</t>
  </si>
  <si>
    <t>Understanding the principles of elements used in R.F communication systems. Understanding the principles of micro devices used in chemical and bio-medical systems</t>
  </si>
  <si>
    <t>The student will be able to understand the basics of Quantum mechanics,  Solid state physics.</t>
  </si>
  <si>
    <t>The student will be able to understand the applications of SiC, Alumina and Zirconia nano materials preparation.</t>
  </si>
  <si>
    <t>The student will be able to understand mechanical, electrical, optical properties of nano materials.</t>
  </si>
  <si>
    <t>The student will be able to know the different processes of synthesis of nano powders.</t>
  </si>
  <si>
    <t>The student will be able to know how to utilize electron microscope, and optical microscope, and X-Ray diffraction.</t>
  </si>
  <si>
    <t>The student will be able to understand about nano biology and nano medicines.</t>
  </si>
  <si>
    <t>The student shall understand Introduction of Non-Traditional Machining</t>
  </si>
  <si>
    <t>The student shall understand  the principle of working mechanism of metal removal  Ultra sonic machining, Abrasive Jet machining and Abrasive water jet machining</t>
  </si>
  <si>
    <t xml:space="preserve">Select appropriate machining mechanism of metal removal in the various Electro-Chemical machining process, </t>
  </si>
  <si>
    <t>Select appropriate machining mechanism of metal removal in the various Thermo electric machining process</t>
  </si>
  <si>
    <t>Select appropriate machining mechanism of metal removal in the various Electron Beam machining LBM process</t>
  </si>
  <si>
    <t>Select appropriate machining mechanism of metal removal in the various Plasma Arc machining process</t>
  </si>
  <si>
    <t>Understand the concepts of equlibrium,stress-strain relations and solve simple problems using  variational methods and weight residual methods</t>
  </si>
  <si>
    <t>Apply finite element metod to bars using linear shape function</t>
  </si>
  <si>
    <t>Apply finite element method to plane trusses and simple beams.</t>
  </si>
  <si>
    <t>Able to apply finite element method using triangular element and axisymmetric elements</t>
  </si>
  <si>
    <t>Able to develop finite element equations for quadrilateral and higher order elements and solve simple problems using numerical integration</t>
  </si>
  <si>
    <t>Able to identify how fem used for problems involving  heat transfer and eigen value problems</t>
  </si>
  <si>
    <t>Name of the Subject: SIM LAB</t>
  </si>
  <si>
    <t xml:space="preserve">Can apply math, science, computing and engineering knowledge to Information Technology engineering problems. </t>
  </si>
  <si>
    <t xml:space="preserve">Will be able to set up and conduct engineering experiments. </t>
  </si>
  <si>
    <t xml:space="preserve">Will possess strong fundamental concepts on database technologies, operating system, complier designs, advanced programming, software engineering. </t>
  </si>
  <si>
    <t xml:space="preserve">Will be able to demonstrate the team work with an ability to design, develop, test and debug the project by developing professional interaction with each other that can lead to successful completion of project. </t>
  </si>
  <si>
    <t xml:space="preserve">Will be able to communicate effectively with a range of audiences. </t>
  </si>
  <si>
    <t xml:space="preserve">Able to use various tools to solve engineering problems and to evaluate solutions. </t>
  </si>
  <si>
    <t>Comprehensive, theory based understanding of the techniques and methods of non destructive testing.</t>
  </si>
  <si>
    <t>The student shall understand the ultrasonic inspection basics and the evaluating methods.</t>
  </si>
  <si>
    <t>The student shall understand the types of ultrasonic tests, equipment using etc</t>
  </si>
  <si>
    <t>The student shall understand the x-ray techniques and what are the precautions should take.</t>
  </si>
  <si>
    <t>Student will know about the gamma ray techniques types of radiography techniques etc</t>
  </si>
  <si>
    <t>Student will understand about holography, types, methods of operations and precautions.</t>
  </si>
  <si>
    <t>CO7</t>
  </si>
  <si>
    <t>Apply methods knowledge of non destructive testing to evaluate products of railways, automobiles, etc.Apply methods knowledge of non destructive testing to evaluate products of aircrafts, chemical industries etc</t>
  </si>
  <si>
    <t>Know the various types of power plants.</t>
  </si>
  <si>
    <t>Knowledge of the various types of conventional and non-conventional power plants.</t>
  </si>
  <si>
    <t>Knowledge of the operation, construction and design of various components of power plants.</t>
  </si>
  <si>
    <t>Calculate the performance parameters of various power plants.</t>
  </si>
  <si>
    <t>Define and calculate the various factors of plant load and economy.</t>
  </si>
  <si>
    <t>Establish a base of knowledge about renewable energy; an overview of the use of different types of non-renewable and renewable sources of energy.</t>
  </si>
  <si>
    <t>A brief review of the history and basic principles of solar thermal and photovoltaic energy conversion.</t>
  </si>
  <si>
    <t>Various ways of reducing the currently high cost of energy are included in this section.</t>
  </si>
  <si>
    <t>Examination of recent commercial developments in wind energy and its future potential.</t>
  </si>
  <si>
    <t>The features of bio-energy and other aspects such as the sustainability concern, economics and potential future for this renewable resource.</t>
  </si>
  <si>
    <t>An overview of geothermal energy including sources of heat and its historical perspective.</t>
  </si>
  <si>
    <t>Properties of constituents, classification of composites and their suitability for the structural applications</t>
  </si>
  <si>
    <t>Manufacturing processes.</t>
  </si>
  <si>
    <t>Smart materials and their applications.</t>
  </si>
  <si>
    <t>Nano materials in comparison with bulk materials</t>
  </si>
  <si>
    <t>Apply the systems concept for the design of production and servicesystems.</t>
  </si>
  <si>
    <t>Make forecasts in the manufacturing and service sectors usingselected quantitative and qualitative techniques.</t>
  </si>
  <si>
    <t>Apply the principles and techniques for planning and control of theproduction and service systems to optimize/make best use ofresources.</t>
  </si>
  <si>
    <t>Understand the importance and function of inventory and to be able toapply selected techniques for its control and management underdependent and independent demand circumstances.</t>
  </si>
  <si>
    <t>The student will learn how  body language is used in communication and interpret  non-verbal symbols</t>
  </si>
  <si>
    <t>Student’s gain knowledge about patents and infringements and transfer of patent rights.</t>
  </si>
  <si>
    <t>To make the learner rediscover India as a land of knowledge</t>
  </si>
  <si>
    <t xml:space="preserve">To discuss how scientific point of view seeks to arrive at the truth without being biased by emotion </t>
  </si>
  <si>
    <t xml:space="preserve">To inform the learner how to write clearly and logically </t>
  </si>
  <si>
    <t>To inform the learner that all men are in paril</t>
  </si>
  <si>
    <t>To inform the learner about the book “ THE MISTERIOUS UNIVERSE”</t>
  </si>
  <si>
    <t>C112</t>
  </si>
  <si>
    <t xml:space="preserve">SUBJECT: MATHEMATICS-I     </t>
  </si>
  <si>
    <t xml:space="preserve"> Student’s gain knowledge on solving differential equations and its applications in Engineering and other real world phenomena. </t>
  </si>
  <si>
    <t xml:space="preserve"> Student’s gain knowledge on Laplace Transforms for solving initial value problems.</t>
  </si>
  <si>
    <t xml:space="preserve"> Students gain the knowledge on Taylors series problems and applications on maxima minima. identify, formulate &amp; solving engineering problems.</t>
  </si>
  <si>
    <t xml:space="preserve"> Students gain the knowledge on solving Higher order partial differential equations in engineering. And its applications in Engineering.</t>
  </si>
  <si>
    <t>C113</t>
  </si>
  <si>
    <t>SUBJECT:   Mathematical methods</t>
  </si>
  <si>
    <t xml:space="preserve"> Student’s gain knowledge on solving Algebraic and Transcendental equations and its applications in Engineering and other real world phenomena.</t>
  </si>
  <si>
    <t>Students gain the knowledge on Function of complex variables and can Identify Cauchy Riemann Equations formulate &amp;harmonic; solve engineering problems.</t>
  </si>
  <si>
    <t>Students gain the knowledge on solving Cauchy residue theorem in engineering. And its applications in Engineering problems involving unit circle, semi circle.</t>
  </si>
  <si>
    <t>C114</t>
  </si>
  <si>
    <t xml:space="preserve">SUBJECT: ENGINEERING PHYSICS  </t>
  </si>
  <si>
    <t>C115</t>
  </si>
  <si>
    <t xml:space="preserve">SUBJECT: PROFESSIONAL ETHICS AND HUMAN VALUES  </t>
  </si>
  <si>
    <t>Student gain knowledge on human values and different related aspects</t>
  </si>
  <si>
    <t xml:space="preserve">Student learns about engineering ethics and its importance </t>
  </si>
  <si>
    <t>Student gain knowledge on comparative study of engineering and experimentation</t>
  </si>
  <si>
    <t>Sudent understand the importance of safety and its role in engineering profession</t>
  </si>
  <si>
    <t>Studentlearns te rights and keep of an engineer.</t>
  </si>
  <si>
    <t>C116</t>
  </si>
  <si>
    <t xml:space="preserve">SUBJECT: ENGINEERING DRAWING      </t>
  </si>
  <si>
    <t xml:space="preserve"> Student’s gain the knowledge About how to draw  polygons, curves like ellipse by using oblong method and arcs of circle method, scales -  diagonal, vernier scale</t>
  </si>
  <si>
    <t xml:space="preserve"> Student’s gain knowledge orthographic projection- first angle projection, third angle projections- points , Straight line parallel to both the planes, perpendicular to one plane and  parallel to another plane, inclined  one plane parallel to another.</t>
  </si>
  <si>
    <t xml:space="preserve"> Student’s gain the knowledge to draw about planes (polygons) parallel to one plane,  perpendicular to one plane and parallel to another plane and inclined to one and both the planes</t>
  </si>
  <si>
    <t>C117</t>
  </si>
  <si>
    <t xml:space="preserve">SUBJECT: ENGLISH –COMMUNICATION SKILLS LAB -1       </t>
  </si>
  <si>
    <t xml:space="preserve"> To enable the students to learn through practice the communication skills of listening, speaking, reading and writing.</t>
  </si>
  <si>
    <t>Making Inqueries on the phone, thanking and responding to Thanks Practice work.</t>
  </si>
  <si>
    <t>Responding to Requests and asking for Directions Practice work.</t>
  </si>
  <si>
    <t>Asking for Clarifications, Inviting, Expressing Sympathy, Congratulating</t>
  </si>
  <si>
    <t>Apologising, Advising, Suggesting, Agreeing and Disagreeing Practice work.</t>
  </si>
  <si>
    <t>Stress and Intonation Practice work.</t>
  </si>
  <si>
    <t>C118</t>
  </si>
  <si>
    <t xml:space="preserve">SUBJECT: ENGINEERING PHYSICS LAB    </t>
  </si>
  <si>
    <t xml:space="preserve"> Able to learn Determination of wavelength of a source-Diffraction Grating-Normal incidence. Newton’s rings – Radius of Curvature of Plano - Convex Lens.Determination of thickness of a spacer using wedge flim and parallel interference fringes. Determination of Rigidity modulus of a material- Torsional Pendulum. Determination of Acceleration due to Gravity and Radius of Gyration- </t>
  </si>
  <si>
    <t>Able to practice Melde’s experiment – Transverse and Longitudinal modes. Verification of laws of vibrations in stretched strings – Sonometer. Determination of velocity of sound – Volume Resonator. L- C- R Series Resonance Circuit.  Study of I/V Characteristics of Semiconductor diode.</t>
  </si>
  <si>
    <t>Students shound understand I/V characteristics of Zener diode.  Characteristics of Thermistor – Temperature Coefficients. Magnetic field along the axis of a current carrying coil – Stewart and Gee’s apparatus. Energy Band gap of a Semiconductor p - n junction. Hall Effect in semiconductors. Time constant of CR circuit.  Determination of wavelength of laser source using diffraction</t>
  </si>
  <si>
    <t>Determination of Young’s modulus by method of single cantilever oscillations. Determination of lattice constant – lattice dimensions kit. Determination of Planck’s constant using photocell.  Determination of surface tension of liquid by capillary rise method.</t>
  </si>
  <si>
    <t>Hall Effect  Crystal Structure  Hysteresis  Brewster’s angle  Magnetic Levitation / SQUID  Numerical Aperture of Optical fiber  Photoelectric Effect  Simple Harmonic Motion Damped Harmonic Motion</t>
  </si>
  <si>
    <t>LASER – Beam Divergence and Spot size B-H curve ,Michelson’s interferometer ,Black body radiation</t>
  </si>
  <si>
    <t>C119</t>
  </si>
  <si>
    <t xml:space="preserve">SUBJECT: ENGINEERING WORKSHOP AND IT WORKSHOP      </t>
  </si>
  <si>
    <t xml:space="preserve"> To impart hands-on practice on basic engineering trades and skills. Note: At least two exercises to be done from each trade.</t>
  </si>
  <si>
    <t>T-Lap Joint ,Cross Lap Joint ,Dovetail Joint, Mortise and Tennon Joint Fitting ,Vee Fit Square , Half Round , Dovetail Fit Black Smithy,Round rod to Square  S-Hook ,,Round Rod to Flat Ring , Round Rod to Square headed bolt</t>
  </si>
  <si>
    <t>Parallel / Series Connection of three bulbs , Stair Case wiring , Florescent Lamp Fitting , Measurement of Earth Resistance Tin Smithy , Taper Tray , Square Box without lid  Open Scoop , Funnel</t>
  </si>
  <si>
    <t>Enabling the student to understand basic hardware and software tools through practical exposure</t>
  </si>
  <si>
    <t>Different ways of hooking the PC on to the internet from home and workplace and effectively usage of the internet, web browsers, email, newsgroups and discussion forums .Awareness of cyber hygiene( protecting the personal computer from getting infected with the viruses), worms and other cyber attacks .</t>
  </si>
  <si>
    <t>Crafting professional word documents; excel spread sheets, power point presentations and personal web sites using the Microsoft suite of office tools</t>
  </si>
  <si>
    <t>C121</t>
  </si>
  <si>
    <t xml:space="preserve">SUBJECT: ENGLISH-II     </t>
  </si>
  <si>
    <t>To make the learner understand how modern life has been shaped by technology</t>
  </si>
  <si>
    <t xml:space="preserve">To make the learner understand how the unequal heating of earth’s surface by the sun, an atmospheric circulation pattern is developed and maintain </t>
  </si>
  <si>
    <t>To introduce the technologies of the 20th century and 21st centuries to the learners</t>
  </si>
  <si>
    <t xml:space="preserve">To inform the learner various advantages and charectistics of water </t>
  </si>
  <si>
    <t>In this lesion swami Vivekananda highlights the importance of work for any development</t>
  </si>
  <si>
    <t>In this lesson abdul kalam highlights the advantage of work</t>
  </si>
  <si>
    <t>C122</t>
  </si>
  <si>
    <t xml:space="preserve">SUBJECT: MATHEMATICS-III   </t>
  </si>
  <si>
    <t>Able to know the concepts of linear system of equations</t>
  </si>
  <si>
    <t>Able to know the concepts of eigen values, eigen vectors and quadratic forms</t>
  </si>
  <si>
    <t>Able to know the concepts of multiple integrals</t>
  </si>
  <si>
    <t>Able to know the concepts of special functions such as beta ,gama functions and their applications</t>
  </si>
  <si>
    <t xml:space="preserve">Able to know the concepts of vector differentiation </t>
  </si>
  <si>
    <t>Able to know the concepts of vector integration</t>
  </si>
  <si>
    <t>C123</t>
  </si>
  <si>
    <t>SUBJECT: ENGINEERING CHEMISTRY</t>
  </si>
  <si>
    <t>Able to know how to purify drinking water, industrial applications, sea water purification methods.</t>
  </si>
  <si>
    <t xml:space="preserve">Able to know about different batteries how they are working, chemistry, different types of ion selective electrodes and their working. </t>
  </si>
  <si>
    <t>Able to know about reason for corrosion and how to control corrosion by different methods.</t>
  </si>
  <si>
    <t xml:space="preserve">Come to know about different types of plastics manufacture and applications, paints and their constituents. </t>
  </si>
  <si>
    <t>Able to know about different types of solid, liquid, gaseous fuels and their origin, extraction, applications.</t>
  </si>
  <si>
    <t>Able to know about advanced materials like nano, liquid crystals, conducting polymers, PV-Cells, cement and green chemistry methods.</t>
  </si>
  <si>
    <t>C124</t>
  </si>
  <si>
    <t xml:space="preserve">SUBJECT: ENGINEERING MECHANICS     </t>
  </si>
  <si>
    <t>Able to know the concepts of force and friction, direction and its application</t>
  </si>
  <si>
    <t>Able to know the application of free body diagrams , solution to problems using graphical methods and law of triangle of forces</t>
  </si>
  <si>
    <t xml:space="preserve">Able to know the concepts of centre of gravity </t>
  </si>
  <si>
    <t>Able to know the concepts of moment of inertia and polar moment of inertia including transfer methods and their applications</t>
  </si>
  <si>
    <t>Able to know the motion in straight line and in curvilinear paths, its velocity and acceleration computation and methods of representing plane motion</t>
  </si>
  <si>
    <t>Able to know the concepts of work, energy and particle motion</t>
  </si>
  <si>
    <t>C125</t>
  </si>
  <si>
    <t xml:space="preserve">SUBJECT: COMPUTER PROGRAMMING   </t>
  </si>
  <si>
    <t>Able to know the concepts of operation of CPU algorithm and computational procedure, executing programs in LINUX</t>
  </si>
  <si>
    <t>Able to know the concepts of branching, iteration and data representation using arrays</t>
  </si>
  <si>
    <t>Able to know the concepts of modular programming and recursive solution formulation</t>
  </si>
  <si>
    <t>Able to know the concepts of pointers and dynamic memory allocation</t>
  </si>
  <si>
    <t>Able to know the miscellaneous aspects of C</t>
  </si>
  <si>
    <t>Able to know the concepts of file operations</t>
  </si>
  <si>
    <t>C126</t>
  </si>
  <si>
    <t xml:space="preserve">SUBJECT: NETWORK ANALYSIS     </t>
  </si>
  <si>
    <t>Solving network by using mesh and nodal analysis.</t>
  </si>
  <si>
    <t>Getting the information about analysis of AC NETWORKS.</t>
  </si>
  <si>
    <t>About coupled circuits and resonance in series and parallel circuits.</t>
  </si>
  <si>
    <t>Solving complicated networks using network theorems.</t>
  </si>
  <si>
    <t>Student gain’s knowledge about network parameters.</t>
  </si>
  <si>
    <t>Getting the information about transient analysis of the system.</t>
  </si>
  <si>
    <t>C127</t>
  </si>
  <si>
    <t xml:space="preserve">SUBJECT: ENGINEERING CHEMISTRY LAB   </t>
  </si>
  <si>
    <t>The students entering into the professional course have practically very little exposure to lab classes.</t>
  </si>
  <si>
    <t>Able to know The experiments introduce volumetric analysis; redox titrations with different indicators;</t>
  </si>
  <si>
    <t>Able to know the EDTA titrations; then they are exposed to a few instrumental methods of chemical analysis.</t>
  </si>
  <si>
    <t>Able to know the concepts of Thus at the end of the lab course, the student is exposed to different methods of chemical analysis</t>
  </si>
  <si>
    <t>Able to know the  use of some commonly employed instruments</t>
  </si>
  <si>
    <t>Able to know the They thus acquire some experimental skills.</t>
  </si>
  <si>
    <t>C128</t>
  </si>
  <si>
    <t xml:space="preserve">SUBJECT: ENGLISH – COMMUNICATION SKILLS LAB2    </t>
  </si>
  <si>
    <t>C129</t>
  </si>
  <si>
    <t xml:space="preserve">SUBJECT: COMPUTER PROGRAMMING LAB   </t>
  </si>
  <si>
    <t>Acquire knowledge about the basic concept of writing a program.</t>
  </si>
  <si>
    <t>Understand the basic concept of C Programming, and its different modules that includes conditional and looping expressions, Arrays, Strings, Functions, Pointers, Structures and File programming</t>
  </si>
  <si>
    <t>Role of constants, variables, identifiers, operators, type conversion and other building blocks of C Language.</t>
  </si>
  <si>
    <t>Role of Functions involving the idea of modularity &amp; Concept of Array and pointers dealing with memory management.</t>
  </si>
  <si>
    <t>Structures and unions through which derived data types can be formed</t>
  </si>
  <si>
    <t>File Handling for permanent storage of data or record.</t>
  </si>
  <si>
    <t>C211</t>
  </si>
  <si>
    <t xml:space="preserve">SUBJECT: MEFA </t>
  </si>
  <si>
    <t xml:space="preserve">Students gain the knowledge of how to make profit analysis with the help of financial statements and make decisions based on liquidity positions. </t>
  </si>
  <si>
    <t>C212</t>
  </si>
  <si>
    <t xml:space="preserve"> SUBJECT: ELECTRONIC DEVICES AND CIRCUITS </t>
  </si>
  <si>
    <t>Able to know about the semi conductor physics</t>
  </si>
  <si>
    <t>Able to know about the Junction diode characteristics and special diodes</t>
  </si>
  <si>
    <t>Able to know about the different types of rectifiers and filters</t>
  </si>
  <si>
    <t>Able to know about the transistor characteristics (BJT &amp; FET)</t>
  </si>
  <si>
    <t>Able to know about the biasing of transistor and stabilization factors</t>
  </si>
  <si>
    <t>Able to know about the small signal analysis of BJT and FET</t>
  </si>
  <si>
    <t>C213</t>
  </si>
  <si>
    <t xml:space="preserve">SUBJECT: DATA STRUCTURES     </t>
  </si>
  <si>
    <t xml:space="preserve">Able to know the algorithm complexities, recursive algorithms and sorting techniques </t>
  </si>
  <si>
    <t>Able to know about stack and queue techniques for logical operations</t>
  </si>
  <si>
    <t xml:space="preserve">Able to know about various operations of linked lists  </t>
  </si>
  <si>
    <t>Able to know the implementation of trees in various forms</t>
  </si>
  <si>
    <t xml:space="preserve">Able to know the advanced concepts of trees </t>
  </si>
  <si>
    <t>Able to know the orientation on graphs, representation of graphs, graph traversals and spanning trees</t>
  </si>
  <si>
    <t>C214</t>
  </si>
  <si>
    <t xml:space="preserve">SUBJECT: ENVIRONMENTAL STUDIES </t>
  </si>
  <si>
    <t xml:space="preserve">The natural resources and their importance in life and recognize the need to conserve the natural resources </t>
  </si>
  <si>
    <t>The concept of the eco system and its function in the environment</t>
  </si>
  <si>
    <t xml:space="preserve">The bio-diversity of India and the threats to bio-diversity and conservation practices to protect the bio-diversity. </t>
  </si>
  <si>
    <t>Various attributes of the pollution and their impacts and measures to reduce pollution</t>
  </si>
  <si>
    <t xml:space="preserve">Social issues both rural and urban environment and the possible means to combat the challenges  </t>
  </si>
  <si>
    <t>The environmental legislations of India and the first global initiatives to words sustainable development</t>
  </si>
  <si>
    <t>C215</t>
  </si>
  <si>
    <t xml:space="preserve">SUBJECT: SIGNALS AND SYSTEMS </t>
  </si>
  <si>
    <t>Student able to know signal analysis &amp; fourier series</t>
  </si>
  <si>
    <t>Student able to know Fourier transforms &amp; sampling</t>
  </si>
  <si>
    <t>Student able to know signal transmission through linear systems</t>
  </si>
  <si>
    <t>Student able to know convolution and correlation of signals</t>
  </si>
  <si>
    <t>Student able to know Laplace transforms</t>
  </si>
  <si>
    <t>Student able to know Z–TRANSFORMS</t>
  </si>
  <si>
    <t>C216</t>
  </si>
  <si>
    <t xml:space="preserve">SUBJECT: ELECTRICAL TECHNOLOGY     </t>
  </si>
  <si>
    <t>Able to learn the principle of electromechanical energy conversion of Single excited and multi excited machines.</t>
  </si>
  <si>
    <t>Student is able to understand the principle of operation, constructional details and operational characteristics of DC generators</t>
  </si>
  <si>
    <t>Students gain the knowledge about. Principle and characteristics of DC motors. starting and speed control methods of DC motors</t>
  </si>
  <si>
    <t>Students gain information about the principle of operation and constructional details of transformers. Develop the equivalent circuit and evaluate the performance of transformers.</t>
  </si>
  <si>
    <t>Able to learn the principle of operation and constructional details of three phase induction motor. Study the torque – slip characteristics and starting methods of induction motor.</t>
  </si>
  <si>
    <t>Able to learn the principle of operation and constructional different single phase and special machines</t>
  </si>
  <si>
    <t xml:space="preserve">SUBJECT: ELECTONIC DEVICES AND CIRCUITS LAB     </t>
  </si>
  <si>
    <t>C217</t>
  </si>
  <si>
    <t>Able to learn P-N Junction Diode Characteristics &amp; Zener Diode Characteristics</t>
  </si>
  <si>
    <t>Able to learn Rectifiers (without and with c-filter) &amp; BJT Characteristics(CE Configuration</t>
  </si>
  <si>
    <t>Able to learn FET Characteristics(CS Configuration) &amp; SCR Characteristics</t>
  </si>
  <si>
    <t>Able to learn  UJT Characteristics &amp; Transistor Biasing</t>
  </si>
  <si>
    <t>Able to learn CRO Operation and its Measurements</t>
  </si>
  <si>
    <t>Able to learn Emitter Follower-CC Amplifier &amp; FET-CS Amplifier</t>
  </si>
  <si>
    <t>C218</t>
  </si>
  <si>
    <t xml:space="preserve">SUBJECT: NETWORKS AND ELECTRICAL TECHNOLOGY   LAB    </t>
  </si>
  <si>
    <t>C221</t>
  </si>
  <si>
    <t xml:space="preserve">SUBJECT: ELECTRONIC CIRCUIT ANALYSIS  </t>
  </si>
  <si>
    <t>Learn the represention of   Transistor at high frequencies, Hybrid- ? common emitter transistor model, Hybrid ? conductances, Hybrid ? capacitances, validity of hybrid ? model, determination of high-frequency parameters in terms of lowfrequency</t>
  </si>
  <si>
    <t>Learn about : Classification of amplifiers, methods of coupling,cascaded transistor amplifier and its analysis, analysis of two stage RC coupled amplifier, high input resistance transistor amplifier circuits and their analysis-Darlington pair amplifier, Cascode amplifier, Boot-strap emitter follower, Analysis of multi stage amplifiers using FET, Differential amplifier</t>
  </si>
  <si>
    <t>Learn the Design of different types of feedback amplifiers and their characteristics</t>
  </si>
  <si>
    <t>Learn about different oscillators and their design</t>
  </si>
  <si>
    <t>Learn the Classification of  power amplifiers ,heat sinks and their applications</t>
  </si>
  <si>
    <t xml:space="preserve">Learn the , Q-Factor, small signal tuned amplifier,capacitance single tuned amplifier, double tuned amplifiers, effect of cascading single tuned amplifiers on band width, effect of cascading double tuned amplifiers </t>
  </si>
  <si>
    <t>C222</t>
  </si>
  <si>
    <t xml:space="preserve">SUBJECT: MANAGEMENT SCIENCE  </t>
  </si>
  <si>
    <t>Student’s gain knowledge about Organisation and management and the basic fundamentals of management.</t>
  </si>
  <si>
    <t xml:space="preserve"> Student’s gain knowledge on Operations management and project management.</t>
  </si>
  <si>
    <t xml:space="preserve"> Student’s gain knowledge in different functions of management.</t>
  </si>
  <si>
    <t xml:space="preserve"> Students gains knowledge in strategic management and strategical issues of management.</t>
  </si>
  <si>
    <t xml:space="preserve"> Student’s gain knowledge about ethics in business and communication process in business.</t>
  </si>
  <si>
    <t xml:space="preserve"> Students gain the knowledge on different contemporary issues of management.  </t>
  </si>
  <si>
    <t>C223</t>
  </si>
  <si>
    <t>SUBJECT: RANDOM VARIABLES AND STOCHASTIC PROCESS</t>
  </si>
  <si>
    <t>The student  learns  about the different Distribution and Density functions of Binomial and Poisson Random Variables</t>
  </si>
  <si>
    <t xml:space="preserve"> The student  learns  about how  to apply the Expectation Operations on Different Random Variables including moments about Origin and Central moments</t>
  </si>
  <si>
    <t>The student  learns about the different Distribution and Density functions of Vector Random Variables and Multiple Random Variables</t>
  </si>
  <si>
    <t xml:space="preserve"> The student learns about the different Random processes including stationary and ergodic processes.</t>
  </si>
  <si>
    <t>The student  learns  about the Auto Spectrum Density and Power spectrum density</t>
  </si>
  <si>
    <t>The student learns to design linear system without effecting noise.</t>
  </si>
  <si>
    <t>C224</t>
  </si>
  <si>
    <t xml:space="preserve">SUBJECT: SWITCHING THEORY AND LOGIC DESIGN     </t>
  </si>
  <si>
    <t>The student will be able to identify the various Numbering systems suitable for representing the information.The student will be able to Minimize the boolean  expressions using Boolean algebra &amp; theorems. Will be able to detect &amp; correct single errors using Parity &amp; Hamming codes.</t>
  </si>
  <si>
    <t>The student will be able to simplify logical expressions upto 6 varaiables using K map and can write a program for more variables by using the concepts of  the Tabulation method.</t>
  </si>
  <si>
    <t>The student will be able to design adder and subtactor circuits in different numbering systems like binary, BCD, Hexadecimal &amp; Excess 3. The student will be able to design Decoders, Demultiplexers,  encoders and multiplexers.Use the above circuits for implementing Boolean Expressions.</t>
  </si>
  <si>
    <t>The student will be able to choose PROM, PLA or  PAL for implementing Boolean Expressions.</t>
  </si>
  <si>
    <t>The student will be able to design sequential circuits like Synchronous/ A Synchronous counters ,  sequence detectors and registers using flip flops like RS ,D, T and JK.</t>
  </si>
  <si>
    <t>The student will know the  capabilities and limitations of Finite state machine and will be able to minimize  Finite state machine and convert Melay to Moore machine and Vice versa.</t>
  </si>
  <si>
    <t>C225</t>
  </si>
  <si>
    <t xml:space="preserve">SUBJECT: EM WAVES AND TRANSMISSION LINES </t>
  </si>
  <si>
    <t xml:space="preserve">Able to know about basic concepts of electrostatics and magneto statics </t>
  </si>
  <si>
    <t>Able to know the concepts of Maxwell’s equations for time varying fields</t>
  </si>
  <si>
    <t xml:space="preserve">Able to know the characteristics of EM waves such as conduction ,polarization and wave propagation in conductors and dielectric materials </t>
  </si>
  <si>
    <t xml:space="preserve">Able to know the characteristics of EM waves such as reflection and refraction along with pointing theorem   </t>
  </si>
  <si>
    <t>Able to know the basic parameters of transmission lines</t>
  </si>
  <si>
    <t xml:space="preserve">Able to know characteristics of transmission lines and impedance matching </t>
  </si>
  <si>
    <t>C226</t>
  </si>
  <si>
    <t xml:space="preserve">SUBJECT: ANALOG COMMUNICATIONS  </t>
  </si>
  <si>
    <t>Student’s gain knowledge how to design major building blocks of communication systems and to understand analysis of amplitude modulation and demodulation in time &amp; Frequency domain.</t>
  </si>
  <si>
    <t>Student’s gain knowledge about analysis of DSB-SC and SSB-SC modulation and demodulation techniques.</t>
  </si>
  <si>
    <t xml:space="preserve">Student’s gain knowledge about various techniques for angle modulation and demodulation. </t>
  </si>
  <si>
    <t>Student’s gains knowledge in types of noises and noise performance of analog modulation techniques.</t>
  </si>
  <si>
    <t>Student’s gain knowledge about various blocks in Transmitters and Receivers.</t>
  </si>
  <si>
    <t xml:space="preserve">Student’s gain the knowledge about various pulse modulation techniques and to understand frequency &amp; Time division Multiplexing techniques. </t>
  </si>
  <si>
    <t>C227</t>
  </si>
  <si>
    <t xml:space="preserve">SUBJECT: ELECTRONIC CIRCUIT ANALYSIS LAB </t>
  </si>
  <si>
    <t>Students able to know Determination of fT of a given transistor &amp; Voltage-Series Feedback Amplifier</t>
  </si>
  <si>
    <t>Students able to know Current-Shunt Feedback Amplifier  &amp; RC Phase Shift/Wien Bridge Oscillator</t>
  </si>
  <si>
    <t>Students able to know Hartley/Colpitt’s Oscillator &amp; Two Stage RC Coupled Amplifier</t>
  </si>
  <si>
    <t>Students able to know Darlington Pair Amplifier  &amp; Bootstrapped Emitter Follower</t>
  </si>
  <si>
    <t>Students able to know Class A Series-fed Power Amplifier &amp; Transformer-coupled Class A Power Amplifier</t>
  </si>
  <si>
    <t>Students able to know Class B Push-Pull Power Amplifier &amp;  Single Tuned Voltage Amplifier</t>
  </si>
  <si>
    <t>C228</t>
  </si>
  <si>
    <t xml:space="preserve">SUBJECT: ANALOG COMMUNICATIONS LAB  </t>
  </si>
  <si>
    <t xml:space="preserve">Student’s gain knowledge about how to perform demodulation of amplitude modulated signal using simple diode detector. </t>
  </si>
  <si>
    <t>Student’s gain knowledge about how to generate and demodulate DSB-SC signal.</t>
  </si>
  <si>
    <t>Student’s gain knowledge about how to reconstruct original message signal from sampled signal.</t>
  </si>
  <si>
    <t xml:space="preserve">Student's gains knowledge about the functioning of Pre-emphasis and De-emphasis circuits. </t>
  </si>
  <si>
    <t>Student’s gain knowledge about the characteristics of phase locked loop.</t>
  </si>
  <si>
    <t>Students gain the knowledge about the generation and demodulation of pulse amplitude modulated wave.</t>
  </si>
  <si>
    <t>C311</t>
  </si>
  <si>
    <t xml:space="preserve">Pulse and Digital Circuits </t>
  </si>
  <si>
    <t>The students are able to identify that sinusoidal signal will preserves its shape when we passed it through RC networks, but other signals cannot. And they will able to use the RC low pass circuit as an integrator and RC high pass circuit as a differentiator.</t>
  </si>
  <si>
    <t>The students are able to design clipper and clamper circuits which require to design rectifier circuits, and in so many designs to reduce the noise we will use clampers</t>
  </si>
  <si>
    <t xml:space="preserve"> The students will understand how the digital IC is designed by using different logic’s like DTL,TTL, ECL,CMOS.And they will understand the switching applications of diode and transistor.</t>
  </si>
  <si>
    <t>The students able to design automatic systems which require switch and multivibrators. Example for automatic systems is security alarms, water level indicator, and automatic street light control.</t>
  </si>
  <si>
    <t xml:space="preserve"> The students are able to generate sawtooth waveform using different time base generators, which require in many applications like CRO and TV Display.</t>
  </si>
  <si>
    <t>The students able to understand the synchronization, and they are able to do synchronize two signals using different relaxation circuits. student is able to design sampling gate based applications like analog to digital and digital to analog converters</t>
  </si>
  <si>
    <t>C312</t>
  </si>
  <si>
    <t>LINEAR IC APPLICATIONS</t>
  </si>
  <si>
    <t>Learning AC,DC analysis of differential amplifier, properties of differential amp, types, different stages of diff amplifiers</t>
  </si>
  <si>
    <t>Learning Application specific integrated circuits, &amp;  ranges, types block diagram of ic741 and characteristics</t>
  </si>
  <si>
    <t>Learning linear &amp; non linear applications- integrator, differentiator, comparator, rectifiers and etc..</t>
  </si>
  <si>
    <t>Learning design of filters and filter orders, types. Multipliers ,modulators &amp; sample and hold amplifiers</t>
  </si>
  <si>
    <t xml:space="preserve"> Learning Types 555 timer, and modes of timer, PLL- concepts and applications and VCO.</t>
  </si>
  <si>
    <t xml:space="preserve">  Learning Fundamental of ADC&amp;DAC types and examples, specifications</t>
  </si>
  <si>
    <t>C313</t>
  </si>
  <si>
    <t>Control systems</t>
  </si>
  <si>
    <t xml:space="preserve"> To learn the mathematical modeling of physical systems and to use block diagram algebra and signal flow graph to determine overall transfer function</t>
  </si>
  <si>
    <t>To analyze the time response of first and second order systems and improvement of performance by proportional plus derivative and proportional plus integral controllers</t>
  </si>
  <si>
    <t xml:space="preserve"> To investigate the stability of closed loop systems using Routh’s stability criterion and the analysis by root locus method.</t>
  </si>
  <si>
    <t xml:space="preserve">To present the Frequency Response approaches for the analysis of linear time invariant (LTI) systems using Bode plots, polar plots and Nyquist stability criterion </t>
  </si>
  <si>
    <t xml:space="preserve"> Able to design Lag, Lead, Lag-Lead compensators to improve system performance from Bode diagrams</t>
  </si>
  <si>
    <t xml:space="preserve"> Ability to represent physical systems as state models and determine the response. Understanding the concepts of controllability and observability.</t>
  </si>
  <si>
    <t>C314</t>
  </si>
  <si>
    <t>Digital System Design &amp; Digital IC Applications</t>
  </si>
  <si>
    <t xml:space="preserve"> Able to know how to write a code &amp; How to test method to run logic.</t>
  </si>
  <si>
    <t>Able to know what happen after writing a code &amp; assigning it to analog Part.</t>
  </si>
  <si>
    <t>Based on the logic able to choose the type of PLD and able to know the design and operate with various memory blocks</t>
  </si>
  <si>
    <t>Design and analysis of Logic gate by using CMOS and able to select a Particular Logic Family</t>
  </si>
  <si>
    <t xml:space="preserve"> Able to know the Integrated circuits for all digital operational designs like adder, sub tractor, multipliers, multiplexer, encoders, decoders</t>
  </si>
  <si>
    <t>Able to know the Integrated circuits for all digital operational designs like registers, counters, flip flops, and memory elements</t>
  </si>
  <si>
    <t>C315</t>
  </si>
  <si>
    <t>Antennas and Wave  Propagation</t>
  </si>
  <si>
    <t>Students will be able to identify basic antenna parameters.</t>
  </si>
  <si>
    <t>Students gain the knowledge of how todesign and analyse wire antennas, loop antennas, reflector antennas, lens antennas, horn antennas and microstrip antennas</t>
  </si>
  <si>
    <t xml:space="preserve"> Students gain the knowledge of how to quantify the fields radiated by various types of antennas.</t>
  </si>
  <si>
    <t xml:space="preserve"> Students gain the knowledge of how todesign and analyse antenna arrays</t>
  </si>
  <si>
    <t>Students gain the knowledge of how toanalyse antenna measurements to assess antenna’s performance</t>
  </si>
  <si>
    <t xml:space="preserve"> Students will be able to identify the characteristics of radio wave propagation</t>
  </si>
  <si>
    <t>C316</t>
  </si>
  <si>
    <t xml:space="preserve">Pulse and Digital Circuits LAB </t>
  </si>
  <si>
    <t>The studentsare able to identify that sinusoidal signal will preserves its shape when we passed it through RC networks,but other signals cannot. And they will able to use the RC low pass circuit as an integrator and RC high pass circuit as a differentiator.</t>
  </si>
  <si>
    <t xml:space="preserve"> The students are able to design clipper and clamper circuits which require to design rectifier circuits, and in so many designs to reduce the noise we will use clampers.</t>
  </si>
  <si>
    <t xml:space="preserve"> The students will understand how the digital IC is designed by using different logic’s like DTL,TTL,ECL,CMOS.And they will understand the switching applications of diode and transistor.</t>
  </si>
  <si>
    <t>The students are able to generate sawtooth waveform using different time base generators, which require in many applications like CRO and TV Display.</t>
  </si>
  <si>
    <t xml:space="preserve"> The students able to understand the synchronization, and they are able to do synchronize two signals using different relaxation circuits. And student is able to design sampling gate based applications like analog to digital and digital to analog converters.</t>
  </si>
  <si>
    <t>C317</t>
  </si>
  <si>
    <t>IC Applications Laboratory</t>
  </si>
  <si>
    <t>Students will have a thorough understanding of operational amplifier (741)</t>
  </si>
  <si>
    <t>Students will be able to design circuits using operational amplifiers for various applications.</t>
  </si>
  <si>
    <t>Students will be able to design basic timer circuits using IC555.</t>
  </si>
  <si>
    <t xml:space="preserve"> Students will be able to design voltage regulator circuits using IC723, 7805,</t>
  </si>
  <si>
    <t>Students will be able to design voltage regulator circuits using IC723, 7805, 7809,7905,79012.</t>
  </si>
  <si>
    <t xml:space="preserve"> will be able to design various applications of PLL (IC 565)and VCO (IC 566).</t>
  </si>
  <si>
    <t>C318</t>
  </si>
  <si>
    <t>Digital System Design &amp; Digital IC Applications Laboratory</t>
  </si>
  <si>
    <t>Able to choose the appropriate Gate based on the requirement of logic</t>
  </si>
  <si>
    <t>Able to organize the memory array.</t>
  </si>
  <si>
    <t>Able to find out truth outputs.</t>
  </si>
  <si>
    <t xml:space="preserve"> Able to design &amp; develop the circuits based on memory elements</t>
  </si>
  <si>
    <t>Able to retrieve &amp; perform operations on data</t>
  </si>
  <si>
    <t>Able to perform arithmetic &amp; Logical operations</t>
  </si>
  <si>
    <t>C319</t>
  </si>
  <si>
    <t xml:space="preserve">Intellectual Property Rights &amp; Patents </t>
  </si>
  <si>
    <t xml:space="preserve"> Student’s gain knowledge about Intellectual property rights and its types.</t>
  </si>
  <si>
    <t xml:space="preserve"> Student’s gain knowledge regarding copy rights and its subject matters, and its rights.</t>
  </si>
  <si>
    <t xml:space="preserve"> Student’s acquires knowledge regarding Trademarks, its registration process and its claims.</t>
  </si>
  <si>
    <t xml:space="preserve"> Student’s gain knowledge about Trade secrets, breach of contract and confidentiality in maintaining trade secret</t>
  </si>
  <si>
    <t xml:space="preserve"> Students gain knowledge about cyber law, cyber crimes and e- commerce</t>
  </si>
  <si>
    <t>C321</t>
  </si>
  <si>
    <t xml:space="preserve">Microprocessors and Microcontrollers </t>
  </si>
  <si>
    <t xml:space="preserve"> Students gain knowledge about Architecture, Instruction set, Addressing modes of 8086.</t>
  </si>
  <si>
    <t xml:space="preserve"> Students gain knowledge how to develop programs for different Addressing modes.</t>
  </si>
  <si>
    <t xml:space="preserve"> Students gain knowledge about how to perform 8086 Interfacing with different peripherals &amp;implement programs.</t>
  </si>
  <si>
    <t xml:space="preserve"> Students gains knowledge about learn the concepts of Advanced micro processors.</t>
  </si>
  <si>
    <t xml:space="preserve"> Students gain knowledge about how to develop programs for simple applications by using 8051.</t>
  </si>
  <si>
    <t xml:space="preserve"> Students gain the knowledge about advanced microcontrollers &amp; its applications.</t>
  </si>
  <si>
    <t>C322</t>
  </si>
  <si>
    <t>DIGITAL SIGNAL PROCESSING</t>
  </si>
  <si>
    <t>After going through this course the student will be able to verify the type of  digital signal processing systems.</t>
  </si>
  <si>
    <t xml:space="preserve"> After going through this course the student will be able to estimate the spectra of signals that are to be processed by a discrete time filter, and to verify the performance of a variety of modern and classical spectrum estimation techniques.</t>
  </si>
  <si>
    <t xml:space="preserve"> After going through this course the student will be able to design and simulate a digital filter</t>
  </si>
  <si>
    <t xml:space="preserve"> After going through this course the student will be able to design new digital signal processing systems</t>
  </si>
  <si>
    <t xml:space="preserve"> After going through this course the student will be able to design and realize FIR, IIR filters</t>
  </si>
  <si>
    <t xml:space="preserve"> After going through this course the student will be able to program a DSP processor to filter signals</t>
  </si>
  <si>
    <t>C323</t>
  </si>
  <si>
    <t>Digital Communications</t>
  </si>
  <si>
    <t>Able to understand and analyze the performance of Digital Communication System and various Pulse Digital Modulation Systems.</t>
  </si>
  <si>
    <t xml:space="preserve"> Able to design a Digital Communication System and analyze various Digital Modulation techniques along with its applications.</t>
  </si>
  <si>
    <t xml:space="preserve"> Able to analyze various Digital Modulation systems in terms of probability of error</t>
  </si>
  <si>
    <t xml:space="preserve"> Able to understand the need of information theory in communication system.</t>
  </si>
  <si>
    <t xml:space="preserve"> Able to understand the need of coding theory in communication system</t>
  </si>
  <si>
    <t xml:space="preserve"> Able to analyze linear block and convolution codes and its need for error correcting and detecting that occur during transmission of Data.</t>
  </si>
  <si>
    <t>C324</t>
  </si>
  <si>
    <t>Microwave Engineering</t>
  </si>
  <si>
    <t xml:space="preserve"> Students gain knowledge of Microwave Transmission Lines</t>
  </si>
  <si>
    <t xml:space="preserve"> Students gain knowledge of waveguide structures and how they are used as elements in impedance matching and filter circuits</t>
  </si>
  <si>
    <t xml:space="preserve"> Students will Apply analysis methods to determine circuit properties of passive or active microwave devices.</t>
  </si>
  <si>
    <t xml:space="preserve"> Students gain the knowledge and understand microwave analysis methodsof micro wave  O Type Tubes</t>
  </si>
  <si>
    <t xml:space="preserve"> Students will be able to distinguish between M-type and O-type tubes</t>
  </si>
  <si>
    <t xml:space="preserve"> Students gain the knowledge of  Microwave solid state devices and how to analyse and measure various microwave parameters using a Microwave test bench</t>
  </si>
  <si>
    <t>C325</t>
  </si>
  <si>
    <t xml:space="preserve">BIOMEDICAL ENGINEERING </t>
  </si>
  <si>
    <t xml:space="preserve"> Physiological systems of the body, Man Instrument system, problems encountered in measuring a living system. Sources of bio potentials.</t>
  </si>
  <si>
    <t xml:space="preserve"> Electrode theory, Types of electrodes, Transducers used in biomedical engineering.</t>
  </si>
  <si>
    <t xml:space="preserve"> Structure and physiology of heart ,Cardiac cycle,    Heart sounds, ECG, Abnormalities in ECG, Measurement of BP, Blood flow ,Volume and cardiac output ,Physiology of respiratory system, Measurements in Respiratory system, Respiratory therapy equipment</t>
  </si>
  <si>
    <t xml:space="preserve"> Elements of  ICU , organization of a hospital , Patient monitoring displays, Diagnosis ,calibration and repair  of Patient monitoring  equipment, Pace makers &amp; Defibrillators, structure  &amp; physiology of Ear &amp; Eye. Diagnosis of ear &amp; eye. Prosthetic Devices like hearing aids,  Myo electric arm, Biomaterials. Therapeutic process like diathermy, stimulators , Laparoscopy , Clinical laboratory instruments</t>
  </si>
  <si>
    <t xml:space="preserve"> Diagnostic techniques like Ultra scan, X-ray, CAT scan, MRI &amp; ECT. Bio -telemetry principles and implantable units.</t>
  </si>
  <si>
    <t xml:space="preserve"> Monitors &amp; recorders used in Biomedical Instruments. Physiological effects of Electrical current .Shock hazards and methods of  prevention .</t>
  </si>
  <si>
    <t>C326</t>
  </si>
  <si>
    <t xml:space="preserve">Microprocessors and Microcontrollers LAB </t>
  </si>
  <si>
    <t>Student gains the knowledge about Programming of 8086</t>
  </si>
  <si>
    <t xml:space="preserve"> Student gains the knowledge about Programming through MASAM for Arithmetic &amp; Logical operations</t>
  </si>
  <si>
    <t xml:space="preserve"> Student gains the knowledge about Programming through MASAM for Strings, DOS &amp; BIOS</t>
  </si>
  <si>
    <t xml:space="preserve"> Student gains the knowledge about Programming through microprocessor kit for 8086</t>
  </si>
  <si>
    <t xml:space="preserve"> Student gains the knowledge about Microcontroller Timing programs</t>
  </si>
  <si>
    <t xml:space="preserve"> Student gains the knowledge about Programming through Keil C microcontroller</t>
  </si>
  <si>
    <t>C327</t>
  </si>
  <si>
    <t xml:space="preserve">Digital Communication Laboratory </t>
  </si>
  <si>
    <t>Able to know about the Time Division Multiplexing technique used in Digital transmission</t>
  </si>
  <si>
    <t xml:space="preserve"> Able to understand the working of various Pulse Digital Modulation Systems like PCM,DPCM,DM.</t>
  </si>
  <si>
    <t xml:space="preserve"> Able to understand various Digital Modulation Techniques like FSK, PSK, DPSK</t>
  </si>
  <si>
    <t xml:space="preserve"> Able to know about signal processing technique used in digital system to improve signal to noise ratio at reduced bit rates.</t>
  </si>
  <si>
    <t xml:space="preserve"> Able to analyze source coding techniques.</t>
  </si>
  <si>
    <t xml:space="preserve"> Able to analyze various error correcting and detecting techniques.</t>
  </si>
  <si>
    <t>C328</t>
  </si>
  <si>
    <t xml:space="preserve">DIGITAL SIGNAL PROCESSING LAB </t>
  </si>
  <si>
    <t xml:space="preserve"> Student gains the knowledge about the architecture of DSP chips – TMS 320C 5X/6X Instructions and linear convolution</t>
  </si>
  <si>
    <t xml:space="preserve"> Student gains the knowledge about circular convolution and FIR filter using windowing technique</t>
  </si>
  <si>
    <t xml:space="preserve"> Student gains the knowledge about IIR filter on DSP processors and N-Point FFT algorithm</t>
  </si>
  <si>
    <t xml:space="preserve"> Student gains the knowledge about MATLAB program to generate sum of sinusoidal signals</t>
  </si>
  <si>
    <t xml:space="preserve"> Student gains the knowledge about implement MATLAB program to find frequency response of analog LP/HP filters.</t>
  </si>
  <si>
    <t xml:space="preserve"> Student gains the knowledge about compute power density spectrum of a sequence and FFT of 1-D signal.</t>
  </si>
  <si>
    <t>C411</t>
  </si>
  <si>
    <t>SUBJECT NAME: OPTICAL COMMUNICATION</t>
  </si>
  <si>
    <t>The students are able to construct different  types modes of fibers and historical developments of  optical communications</t>
  </si>
  <si>
    <t>The Students are able to  know  classification of fiber materials and fiber losses</t>
  </si>
  <si>
    <t>The Students are able to analyze the dispersion techniques ,types of connector</t>
  </si>
  <si>
    <t>The Students are able to know splicing and know the operation of optical sources.</t>
  </si>
  <si>
    <t xml:space="preserve">The Students are able to analyze simple Source to fiber power launching  and to analyze simple optical system design,  power budget with examples </t>
  </si>
  <si>
    <t>The Students are able to know the functioning of optical detectors and receivers and to study the basic concepts of WDM and techniques for measurement of attenuation dispersion</t>
  </si>
  <si>
    <t>C412</t>
  </si>
  <si>
    <t xml:space="preserve">SUBJECT NAME: VLSI DESIGN       </t>
  </si>
  <si>
    <t>The students are able to understand the concepts of various IC technologies</t>
  </si>
  <si>
    <t xml:space="preserve">The Students are able to  know about MOS &amp; BI CMOS circuit design processes </t>
  </si>
  <si>
    <t>The Students are able to analyze basic circuit concepts and scaling of MOS circuit</t>
  </si>
  <si>
    <t>The Students are able to know about the sub system design</t>
  </si>
  <si>
    <t>The Students are able to analyze the VLSI design issues</t>
  </si>
  <si>
    <t>The Students are able to know the FPGA design</t>
  </si>
  <si>
    <t>C413</t>
  </si>
  <si>
    <t xml:space="preserve">SUBJECT NAME: DIGITAL IMAGE PROCESSING </t>
  </si>
  <si>
    <t>a) The student learned about basics of digital image processing b) The student learned about how to acquire image using components.c) The student learned about different transformation techniques used for image processing in order to reduce processing time.</t>
  </si>
  <si>
    <t>The student learned about techniques used for improving the quality of image in spatial domain</t>
  </si>
  <si>
    <t xml:space="preserve"> The student learned about techniques used for improving the quality of image in frequency domain.</t>
  </si>
  <si>
    <t>a) Student learned about different types of noises which occur in images b) Student learned about different types of restoration techniques to reduce noise in an image.</t>
  </si>
  <si>
    <t>Student learned about how to apply gray scale image processing techniques to color imagesand  about transformations which can give time and frequency information in frequency domain. b) Student learned about basic image compression techniques.</t>
  </si>
  <si>
    <t>The Student learned about different techniques used to identify the subpart of images using morphological image processing and  about different types of segmentation techniques.</t>
  </si>
  <si>
    <t>C414</t>
  </si>
  <si>
    <t xml:space="preserve">SUBJECT NAME: RADAR SYSTEMS </t>
  </si>
  <si>
    <t>The student are able  to familiarize the key concepts of the RADAR</t>
  </si>
  <si>
    <t xml:space="preserve">The student are able  to familiarize the performance factors of   the RADAR </t>
  </si>
  <si>
    <t>The student are able to distinguish between stationary and moving targets by Doppler principle and understand clearly about CW and FMCW radar</t>
  </si>
  <si>
    <t>The student are able  to understand about working of MTI RADAR and Pulse RADAR</t>
  </si>
  <si>
    <t>The student are able to understand about various Tracking RADAR and able  to understand various RADAR antennas and its parameters</t>
  </si>
  <si>
    <t>The student are able  to understand the need of signal detection techniques in radar in presence of noise and  to understand different Types of displays ,duplexer and Phased array antennas</t>
  </si>
  <si>
    <t>C415</t>
  </si>
  <si>
    <t>SUBJECT NAME: COMPUTER ARCHITECTURE AND ORGANISATION</t>
  </si>
  <si>
    <t>The student are able  to basic structure of computers and computer arithmetic</t>
  </si>
  <si>
    <t>The student are able to know about register transfer language , micro operations and central processing unit</t>
  </si>
  <si>
    <t>The student are able  to understand about micro program control</t>
  </si>
  <si>
    <t>The student are able to understand about the memory system</t>
  </si>
  <si>
    <t>The student are able  to understand various input &amp; output organization</t>
  </si>
  <si>
    <t xml:space="preserve">The student are able  to understand about pipe line and vector processing </t>
  </si>
  <si>
    <t>C416</t>
  </si>
  <si>
    <t>SUBJECT NAME: COMPUTER NETWORKS</t>
  </si>
  <si>
    <t>students will be able to enumerate the layers of OSI and TCP/IP models and to identify the different types of network topologies and protocols.</t>
  </si>
  <si>
    <t>students will able to identify the different types of network devices and able to explain about transmission media</t>
  </si>
  <si>
    <t>students will able to classify the routing algorithms and to illustrate dynamic routing algorithms.</t>
  </si>
  <si>
    <t>Students will be able to discuss about cryptography and network security and to explain connection management</t>
  </si>
  <si>
    <t xml:space="preserve">Students will able to categorize the services like dialogue control ,synchronization and translation </t>
  </si>
  <si>
    <t xml:space="preserve">Students will able to know about mail services. </t>
  </si>
  <si>
    <t>C417</t>
  </si>
  <si>
    <t>SUBJECT NAME: MICROWAVE&amp; OPTICAL COMMUNICATION LAB</t>
  </si>
  <si>
    <t>Student gains the knowledge about Gunn diode operation</t>
  </si>
  <si>
    <t>Student gains the knowledge about the Microwave measurements</t>
  </si>
  <si>
    <t>Student gains the knowledge about the light gathering power</t>
  </si>
  <si>
    <t>Student gains the knowledge about the light source characteristics</t>
  </si>
  <si>
    <t>Student gains the knowledge about the basic optical losses</t>
  </si>
  <si>
    <t>Student gains the knowledge about  the Intensity modulation of light source</t>
  </si>
  <si>
    <t>C418</t>
  </si>
  <si>
    <t xml:space="preserve">SUBJECT NAME: VLSI LAB </t>
  </si>
  <si>
    <t>Student gains the knowledge implementation of an inverter and universal gates</t>
  </si>
  <si>
    <t>Student gains the knowledge about design of  full adder and full subtractor</t>
  </si>
  <si>
    <t>Student gains the knowledge about design and implementation of RS-latch AND D-latch</t>
  </si>
  <si>
    <t xml:space="preserve">Student gains the knowledge about designing of asynchronous counter </t>
  </si>
  <si>
    <t>Student gains the knowledge about  static RAM cell</t>
  </si>
  <si>
    <t>Student gains the knowledge about differential amplifier and ring oscillator</t>
  </si>
  <si>
    <t>C421</t>
  </si>
  <si>
    <t xml:space="preserve">SUBJECT NAME:CELLULAR AND MOBILE COMMUNICATION </t>
  </si>
  <si>
    <t>The students are able to familiarize the key concepts of the CMC field</t>
  </si>
  <si>
    <t>The students are able  to know the techniques to reduce the Interference</t>
  </si>
  <si>
    <t>The students are able to know the Point-to-Point model and Estimation</t>
  </si>
  <si>
    <t>The students are able to detect the type of antenna suited for the required communication level and to  know the frequency channel Assignment</t>
  </si>
  <si>
    <t>The students are able understand the concept of handoff and able to able understand the GSM, CDMA</t>
  </si>
  <si>
    <t>C422</t>
  </si>
  <si>
    <t xml:space="preserve">SUBJECT NAME: EMBEDDED SYSTEM </t>
  </si>
  <si>
    <t>The Students are able to learn ES  Vs GPCS, History of ES, Classification of ES, Appl., Purpose, Core, Memory, Sensors, Actuators, Com Interface</t>
  </si>
  <si>
    <t>The Students are able to learn  application Specific ES Example, Domain Specific ES Example- Automotive</t>
  </si>
  <si>
    <t>The Students are able to learnI/O Types and Examples, Serial and Parallel Devices, Wireless Devices, WDT, RTC, OrCAD, PCB Design</t>
  </si>
  <si>
    <t>The Students are able to learnDesign Approaches, ALP, Embedded C, Interrupt Sources, IHM, Multiple Interrupts, DMA, C vs Embedded C and also types of OS, Tasks/Processes and Threads, Multi-Processing and Multi-Threading, Device Drivers, Choosing RTOS</t>
  </si>
  <si>
    <t>The Students are able to learnFundamental Issues, Computational Models, H/W and S/W Trade-off, Integration of H/W and Firmware, able to learnIDE, Dis-Assembler, Decompiler, Simulators, Emulators, Target H/W Debugging, Boundary Scan</t>
  </si>
  <si>
    <t>The Students are able to learnthe Main S/W Utility tool, Pre-processors, Interpreters, Compiler, Linker, Testing on Host, Simulators, Lab Tools</t>
  </si>
  <si>
    <t>C423</t>
  </si>
  <si>
    <t xml:space="preserve">SUBJECT NAME:WIRELESS SENSOR NETWORK </t>
  </si>
  <si>
    <t>Students gain knowledge on introductory concepts on Wireless sensors</t>
  </si>
  <si>
    <t>Students gain knowledge on Sensor node architecture and its operating systems.</t>
  </si>
  <si>
    <t>Students gain knowledge of network topologies and different PAN topologies like MANET, WANET</t>
  </si>
  <si>
    <t>Studentsgains knowledge of the concepts of MAC Protocols for wireless sensor network and about various routing protocols and their working in wireless sensor networks</t>
  </si>
  <si>
    <t xml:space="preserve">Students gain the knowledge of Transport layer and security protocols for WSN and  about Infrastructure establishment of WSN and Security issues in WSN. </t>
  </si>
  <si>
    <t>Students gain the knowledge about sensor network platforms and tools, Applications of WSN.</t>
  </si>
  <si>
    <t>C424</t>
  </si>
  <si>
    <t>SUBJECT NAME:ELECTRONIC MEASUREMENT AND INSTRUMENTATION</t>
  </si>
  <si>
    <t xml:space="preserve">The student will know the performance and characteristics of instrument  </t>
  </si>
  <si>
    <t>The student will know about signal generator and oscillator</t>
  </si>
  <si>
    <t>The student will know the about various  oscilloscopes</t>
  </si>
  <si>
    <t xml:space="preserve">The student will know the design of various  bridges  </t>
  </si>
  <si>
    <t xml:space="preserve"> The student will know concepts of various transducers   </t>
  </si>
  <si>
    <t>The student will know about measurement of various physical parameters</t>
  </si>
  <si>
    <t>ԐPOAi / ԐPOi</t>
  </si>
  <si>
    <t>ԐPOAi</t>
  </si>
  <si>
    <t>ԐPOi</t>
  </si>
  <si>
    <t>Report the outcomes of the project by means of verbal and written presentation.</t>
  </si>
  <si>
    <t>Develops the ability of team work and leadership skills.</t>
  </si>
  <si>
    <t>Ability to learn and use modern tools to solve problems efficiently.</t>
  </si>
  <si>
    <t>Design and implement a viable solution to the problem.</t>
  </si>
  <si>
    <t>Identify, Formulate a problem. Define the scope of the problem and outline a solution for the problem.</t>
  </si>
  <si>
    <t>NAME OF THE SUBJECT:Project</t>
  </si>
  <si>
    <t>Students will be able to implement latest trends in todaays management scenario.</t>
  </si>
  <si>
    <t>Students will be able to implement ethics in business &amp; can effectively communicate with all stake holders 7 improving written communication.</t>
  </si>
  <si>
    <t>Students will be able to formulate the vision &amp; mission and also can set the realistic targets for the dynamic business/organisations.</t>
  </si>
  <si>
    <t>Students will be able to implement the personnel management techniques &amp; also make use of different channels of distribution for it.</t>
  </si>
  <si>
    <t>Students will be able to plan the projects in a organised way &amp; interpret the quality control measurements for improving quality in products &amp; services.</t>
  </si>
  <si>
    <t>Students will be able to carry out the principles of management for realistic problems of business and society.</t>
  </si>
  <si>
    <t>NAME OF THE SUBJECT:Management Science</t>
  </si>
  <si>
    <t>Understand the application of probability distributions and markov process in diferent situations.</t>
  </si>
  <si>
    <t>Solving Dynamic Programming problems and understand the Optimization Techniques.</t>
  </si>
  <si>
    <t>Exhibit knowledge in solving Inventory Control models and waiting line models necessary in industrial Environment.</t>
  </si>
  <si>
    <t>Understand the competitive situation, finding the solution using Game theory concepts and various methods of Inventory control.</t>
  </si>
  <si>
    <t>Apply the optimization techniques in Transportation and Assignment problems.</t>
  </si>
  <si>
    <t>Formulate and solve the Linear Programming Problems using different methods.</t>
  </si>
  <si>
    <t>NAME OF THE SUBJECT: Mathematical Optimization</t>
  </si>
  <si>
    <t>Analyze the concepts of replication and concurrency control in distributed transactions and how distributed deadlocks can be handled in a distributed systems.</t>
  </si>
  <si>
    <t>Analyze issues dealing with recovery failure and able to implement Distributed file system in Network file system.</t>
  </si>
  <si>
    <t>Implement the suitable clock synchronization algorithms to manage the resources in distributed systems.</t>
  </si>
  <si>
    <t>Examine how modern distributed system meets the demands of contemporary distributed applications</t>
  </si>
  <si>
    <t>Examine the various architectural models and design requirements of distributed systems.</t>
  </si>
  <si>
    <t>Gain knowledge in understanding of the concepts of Distributed Systems and how to be efficient, reliable and scalable way to peer-peer systems</t>
  </si>
  <si>
    <t>NAME OF THE SUBJECT: Distributed Systems</t>
  </si>
  <si>
    <t>Discuss tasks and dialogs of relevant HCI systems based on task analysis and dialog design.</t>
  </si>
  <si>
    <t>Apply an interactive design process and universal design principles to designing HCI systems.</t>
  </si>
  <si>
    <t>Describe typical human–computer interaction (HCI) models, styles, and various historic HCI paradigms.</t>
  </si>
  <si>
    <t>Explain the capabilities of both humans and computers from the viewpoint of human information processing.</t>
  </si>
  <si>
    <t>NAME OF THE SUBJECT: Human Computer Interaction</t>
  </si>
  <si>
    <t>SEM-8</t>
  </si>
  <si>
    <t>NAME OF THE SUBJECT:Hadoop and Big Data Lab</t>
  </si>
  <si>
    <t>NAME OF THE SUBJECT: Software Engineering Lab</t>
  </si>
  <si>
    <t>NAME OF THE SUBJECT:Mobile Application Development Lab</t>
  </si>
  <si>
    <t>NAME OF THE SUBJECT:UML and Design Pattern Lab</t>
  </si>
  <si>
    <t>NAME OF THE SUBJECT:Hadoop and Big Data</t>
  </si>
  <si>
    <t>Able to promote the awareness of the life-long learning, business ethics, professional ethics and current marketing scenarios.</t>
  </si>
  <si>
    <t>Able to understand the necessary knowledge of cellular Communication, infrastructure-less networks.</t>
  </si>
  <si>
    <t>NAME OF THE SUBJECT: Multimedia Computing</t>
  </si>
  <si>
    <t>NAME OF THE SUBJECT: Mobile Computing</t>
  </si>
  <si>
    <t>Produce plans to limit risks specific to software designed for use in a particular social context</t>
  </si>
  <si>
    <t>Create design documentation outlining the testable and complete design of a simple program</t>
  </si>
  <si>
    <t>Represent user and programmatic interactions using UML</t>
  </si>
  <si>
    <t>Represent the data dependencies of a simple program using UML</t>
  </si>
  <si>
    <t>Select and apply these patterns in their own designs for simple programs</t>
  </si>
  <si>
    <t>Identify the purpose and methods of use of common object-oriented design patterns</t>
  </si>
  <si>
    <t>NAME OF THE SUBJECT: UML and Design Patterns</t>
  </si>
  <si>
    <t>Provide an overview of IP Security, concept of security association, Intrusion Detection Techniques</t>
  </si>
  <si>
    <t>Understand the overview of techniques for remote user authentication, Kerberos, Summarize Web Security threats and Web traffic security approaches, overview of SSL &amp; TLS. Present an overview of electronic mail security</t>
  </si>
  <si>
    <t>To know the  overview of the basic structure of cryptographic functions, Message Authentication Codes, Understand the operation of SHA-512, HMAC, Digital Signature</t>
  </si>
  <si>
    <t>Ability to define and learn the basic principles of public key cryptography, Distinct uses of public key cryptosystems</t>
  </si>
  <si>
    <t>To understand the difference between stream ciphers &amp; block ciphers, present an overview of the Feistel Cipher and explain the encryption and decryption, present an overview of DES, Triple DES, Blowfish, IDEA</t>
  </si>
  <si>
    <t>Ability to knowing the concepts of cryptography, understand the threats &amp; attacks, understand ethical hacking</t>
  </si>
  <si>
    <t>NAME OF THE SUBJECT: Cryptography and Network Security</t>
  </si>
  <si>
    <t>SEM-7</t>
  </si>
  <si>
    <t>Students gain knowledge about cyber law, cyber crimes and e- commerce.</t>
  </si>
  <si>
    <t>Student’s gain knowledge about Trade secrets, breach of contract and confidentiality in maintaining trade secret.</t>
  </si>
  <si>
    <t>Student’s acquires knowledge regarding Trademarks, its registration process and its claims.</t>
  </si>
  <si>
    <t>Student’s gain knowledge regarding copy rights and its subject matters, and its rights.</t>
  </si>
  <si>
    <t>Student’s gain knowledge about Intellectual property rights and its types.</t>
  </si>
  <si>
    <t>NAME OF THE SUBJECT: IPR and Patents -II</t>
  </si>
  <si>
    <t>NAME OF THE SUBJECT: Web Technologies Lab</t>
  </si>
  <si>
    <t>NAME OF THE SUBJECT:Software Testing Lab</t>
  </si>
  <si>
    <t>NAME OF THE SUBJECT: Computer Networks and Networks Programming Lab</t>
  </si>
  <si>
    <t>Understand basic programming concepts through Ruby</t>
  </si>
  <si>
    <t>Understand basic programming concepts through PERL</t>
  </si>
  <si>
    <t>Able to build web applications using PHP.</t>
  </si>
  <si>
    <t>Able to build dynamic web pages and understand basics of web services.</t>
  </si>
  <si>
    <t>Create web pages using XHTML and Cascading Styles sheets.</t>
  </si>
  <si>
    <t>Analyze a web page and identify its elements and attributes.</t>
  </si>
  <si>
    <t>NAME OF THE SUBJECT: Web Technologies</t>
  </si>
  <si>
    <t>Gain software testing experience by applying software testing knowledge and methods to practice-oriented software testing projects and skills on how to use modern software testing tools to support software testing projects.</t>
  </si>
  <si>
    <t>Understand software test automation problems and solutions.</t>
  </si>
  <si>
    <t>Understand various software testing issues and solutions in software unit test; integration, regression, and system testing.</t>
  </si>
  <si>
    <t>Study fundamental concepts in software testing, including software testing objectives, process, criteria, strategies, and methods.</t>
  </si>
  <si>
    <t>NAME OF THE SUBJECT: Software Testing</t>
  </si>
  <si>
    <t>Synthesize efficient algorithms in common engineering design situations.</t>
  </si>
  <si>
    <t>Apply important algorithmic design paradigms and methods of analysis.</t>
  </si>
  <si>
    <t>Demonstrate a familiarity with major algorithms and data structures.</t>
  </si>
  <si>
    <t>Write rigorous correctness proofs for algorithms.</t>
  </si>
  <si>
    <t>Analyze the asymptotic performance of algorithms.</t>
  </si>
  <si>
    <t>NAME OF THE SUBJECT: Design and Analysis of Algorithms</t>
  </si>
  <si>
    <t>Solve real data mining problems by using the right tools to find interesting  patterns</t>
  </si>
  <si>
    <t>Understand the details of different algorithms made available by popular commercial data mining software</t>
  </si>
  <si>
    <t>Understand  why there is a need for data mining and in what ways it is different from traditional statistical  techniques</t>
  </si>
  <si>
    <t>Design a data warehouse and understand the process required to construct one</t>
  </si>
  <si>
    <t>Identify components in typical data warehouse architectures</t>
  </si>
  <si>
    <t>Understand why there is a need for data warehouse in addition to traditional  operational database systems</t>
  </si>
  <si>
    <t>NAME OF THE SUBJECT: Data Ware Housing and Mining</t>
  </si>
  <si>
    <t>Know the importance and applications of application layer and working principle of WAP</t>
  </si>
  <si>
    <t>Identify the different types of IEEE Standards, its notations for MAC sub layer and physical layer</t>
  </si>
  <si>
    <t>Attain the knowledge on different types of media access control mechanisms, network routing issues and algorithms.</t>
  </si>
  <si>
    <t>Students will get familiar about the error correcting and detecting codes and data link responsibilities and protocols.</t>
  </si>
  <si>
    <t>Students will gain knowledge about different types of multiplexing and switching network features</t>
  </si>
  <si>
    <t>Students will independently understand basic computer network technology and   gain knowledge about the functionality of each layer of OSI model and TCP/IP.</t>
  </si>
  <si>
    <t>NAME OF THE SUBJECT: Computer Networks</t>
  </si>
  <si>
    <t>SEM-6</t>
  </si>
  <si>
    <t>Develops good communication skilss and presentation skills</t>
  </si>
  <si>
    <t>Ability to review literature, analyze complex engineering problems and relevance to the society and industry.</t>
  </si>
  <si>
    <t>Develops an insight into modern technologies, tools and systems in the field of Computer Science and Engineering</t>
  </si>
  <si>
    <t>NAME OF THE SUBJECT: Seminar</t>
  </si>
  <si>
    <t>NAME OF THE SUBJECT: Data Base Management Systems Lab</t>
  </si>
  <si>
    <t>Apply and change the ownership and file permissions using advance Linux commands.</t>
  </si>
  <si>
    <t>able to run various UNIX commands on a standard LINUX Operating system</t>
  </si>
  <si>
    <t>NAME OF THE SUBJECT: Operating System and Linux Propgramming Lab</t>
  </si>
  <si>
    <t>Make a reusable software component, using Java Bean</t>
  </si>
  <si>
    <t>create dynamic web pages, using Servlets and JSP</t>
  </si>
  <si>
    <t>learn to access database through Java programs, using Java Data Base Connectivity (JDBC)</t>
  </si>
  <si>
    <t>learn the network Programming using TCP &amp; UDP</t>
  </si>
  <si>
    <t>NAME OF THE SUBJECT: Advanced Java Lab</t>
  </si>
  <si>
    <t>Analyze the implementation strategies of file systems regarding directory, allocation, free-space managementand file recovery.</t>
  </si>
  <si>
    <t>Evaluate memory management strategies such as paging and segmentation, virtual memory, swapping,and page replacement algorithms.</t>
  </si>
  <si>
    <t>Analyze the process synchronization methods and deadlock handling approaches employed in operating systems.</t>
  </si>
  <si>
    <t>Evaluate scheduling and communication methods of processes handled by operating systems through examples.</t>
  </si>
  <si>
    <t>Identify the functional aspects and implementation methods (system call andsystem programs) of different modules in a general purpose operating system.</t>
  </si>
  <si>
    <t>NAME OF THE SUBJECT: Operating Systems</t>
  </si>
  <si>
    <t>Explore non-relational database systems and structures</t>
  </si>
  <si>
    <t>Propose, implement and maintain database security mechanisms</t>
  </si>
  <si>
    <t>Administer a database by recommending and implementing procedures including database tuning, backup and recovery</t>
  </si>
  <si>
    <t>Design, construct and maintain a database and various database objects using procedural language constructs, forms and reports to solve problems</t>
  </si>
  <si>
    <t>Design and implement advanced queries using Structured Query Language</t>
  </si>
  <si>
    <t>Identify, describe, and categorize database objects</t>
  </si>
  <si>
    <t>Design Dynamic web applications with database tables.</t>
  </si>
  <si>
    <t>Construct a Web application using Java Server Pages.</t>
  </si>
  <si>
    <t>Understand the basics of Java Server Pages.</t>
  </si>
  <si>
    <t>Construct a Web Application using Servlets.</t>
  </si>
  <si>
    <t>Able to construct bean applications like session bean, entity bean.</t>
  </si>
  <si>
    <t>Able to understand different types of collections and its usage.</t>
  </si>
  <si>
    <t>Familiarity with the basic concepts of Wireless Communications System, Optical Properties of Radio Waves, and Microwave Communications Systems</t>
  </si>
  <si>
    <t>Different Digital Transmission and Multiplexing (TDM, FDM, WDM) T-carriers</t>
  </si>
  <si>
    <t>Understanding   the fundamental concepts of data communication  concepts and techniques in a layered network architecture,  layered network models (OSI reference model, TCP/IP networking architecture) and their protocols, various types of networks (LAN, MAN, WAN and Wireless networks) and their protocols.</t>
  </si>
  <si>
    <t>NAME OF THE SUBJECT: Data Communication</t>
  </si>
  <si>
    <t>Understanding of approaches to verification and validation including static analysis, and reviews and how to ensure good quality software.</t>
  </si>
  <si>
    <t>Understanding of the role of project management including planning, scheduling, risk management and some ethical and professional issues that are important for software engineers.</t>
  </si>
  <si>
    <t>Understanding of implementation issues such as modularity and coding standards and software testing approaches such as unit testing and integration testing.</t>
  </si>
  <si>
    <t>Understanding of software design process and principles</t>
  </si>
  <si>
    <t>Understanding of software requirements and the SRS document</t>
  </si>
  <si>
    <t>Knowledge of basic SW engineering methods and practices, and understanding of software process models such as the waterfall and evolutionary models</t>
  </si>
  <si>
    <t>SEM-5</t>
  </si>
  <si>
    <t>NAME OF THE SUBJECT:Free Open Source Software Lab</t>
  </si>
  <si>
    <t>NAME OF THE SUBJECT: Java Programming Lab</t>
  </si>
  <si>
    <t>NAME OF THE SUBJECT: Advanced Data Structures Lab</t>
  </si>
  <si>
    <t>Describes the role of code generator and its design issues</t>
  </si>
  <si>
    <t>Enforces various schemes for optimizing code</t>
  </si>
  <si>
    <t>Focus on various storage allocation schemes</t>
  </si>
  <si>
    <t>Objectives: Description of Syntax trees, its variants,language classifications</t>
  </si>
  <si>
    <t>Illustration of grammars and their role in compilers and various parsing techniques</t>
  </si>
  <si>
    <t>Delineation of various components of formal languages and grammars, regular expressions and equivalence of finite automata and regular expressions.</t>
  </si>
  <si>
    <t>NAME OF THE SUBJECT: Language Processors</t>
  </si>
  <si>
    <t>Compare and differentiate Asynchronous Data transfers, direct memory access, I/O processors, modes and multiprocessors.</t>
  </si>
  <si>
    <t>Differentiate hierarchical Memory Systems, processes used to design cache memory, virtual memory implementation methods.</t>
  </si>
  <si>
    <t>Categorize Unsigned Notation, Signed Notation, Binary Coded Decimal, Specialized Arithmetic Hardware, Floating Point Numbers</t>
  </si>
  <si>
    <t>Analyze basic Micro sequencer Design, Micro sequencer Control Unit Design, Micro programmed Control vs. Hardwired Control</t>
  </si>
  <si>
    <t>To apply knowledge of various micro operations, how to design a relatively simple instruction set architecture.</t>
  </si>
  <si>
    <t>Be familiar with computer system from user’s perspective,  representation of data in  various formats</t>
  </si>
  <si>
    <t>NAME OF THE SUBJECT: Computer Organization</t>
  </si>
  <si>
    <t>Understand and implement file structures using C++.</t>
  </si>
  <si>
    <t>Understand and implement concepts of pattern matching.</t>
  </si>
  <si>
    <t>Discover solutions for graph algorithms.</t>
  </si>
  <si>
    <t>Analyze average, best and worst case complexities of sorting techniques</t>
  </si>
  <si>
    <t>Understand balanced binary trees and priority queues and implement their operations.</t>
  </si>
  <si>
    <t>Describe hash functions and collisions and collisions resolutions.</t>
  </si>
  <si>
    <t>NAME OF THE SUBJECT:Advanced Data Structures</t>
  </si>
  <si>
    <t>Knowledge on various components of Java AWT and Swings and writing code  snippets using them Abstract Window Toolkit</t>
  </si>
  <si>
    <t>Able to build dynamic user interfaces using applets and Event handling in java</t>
  </si>
  <si>
    <t>Able to Understand the Thread concepts and I/O in Java</t>
  </si>
  <si>
    <t>Handling various class hierarchies, interfaces and exception handling.</t>
  </si>
  <si>
    <t>Knowledge on java programming constructs, control structures in Java</t>
  </si>
  <si>
    <t>Learn the concepts object oriented concepts and java program structure.</t>
  </si>
  <si>
    <t>NAME OF THE SUBJECT:Java Programming</t>
  </si>
  <si>
    <t>Students gain the knowledge of testing of quality of material by using charts.</t>
  </si>
  <si>
    <t>NAME OF THE SUBJECT:Probability and Statistics</t>
  </si>
  <si>
    <t>NAME OF THE SUBJECT: Digital Logic Design Lab</t>
  </si>
  <si>
    <t>NAME OF THE SUBJECT: Data Structures Lab</t>
  </si>
  <si>
    <t>NAME OF THE SUBJECT: Object Oriented Programming Lab</t>
  </si>
  <si>
    <t>Orientation on graphs, representation of graphs, graphs travesals, spanning trees.</t>
  </si>
  <si>
    <t>Able to understand of other variants of trees and their operations.</t>
  </si>
  <si>
    <t>Able to understand and implement  tree's in various forms.</t>
  </si>
  <si>
    <t>Able to know the list representation models in various types of applications.</t>
  </si>
  <si>
    <t>Able to apply stack and queue techniques for logical operations.</t>
  </si>
  <si>
    <t>To understand algorithmic complexities, recursive algorithms, searching and sorting techniques.</t>
  </si>
  <si>
    <t>NAME OF THE SUBJECT:Data Structures</t>
  </si>
  <si>
    <t>Able to demonstrate the Programmable logic devices with different types.</t>
  </si>
  <si>
    <t>Able to describe the applications of sequential circuits in Registers and Counters.</t>
  </si>
  <si>
    <t>Able to understand difference between combinational and Sequential circuits with different types.</t>
  </si>
  <si>
    <t>Able to understand combinational circuits with different types.</t>
  </si>
  <si>
    <t>Able to identify different logic gates and conversions and simplifying expressions using K- map.</t>
  </si>
  <si>
    <t>Able to demonstrate binary format, complements arithmetic and binary codes .</t>
  </si>
  <si>
    <t>NAME OF THE SUBJECT: Digital Logic Design</t>
  </si>
  <si>
    <t>Able to understand the basic concepts of Graph theory</t>
  </si>
  <si>
    <t>NAME OF THE SUBJECT: Mathematical Foundations in Computer Science</t>
  </si>
  <si>
    <t>Knowledge on files and its operations, types of templates and exceptional handling mechanisms.</t>
  </si>
  <si>
    <t>Should be able to develop programs on inheritance and virtual functions.</t>
  </si>
  <si>
    <t>Should be able to develop programs on operator overloading constructors, destructors</t>
  </si>
  <si>
    <t>Getting knowledge on classes, objects and members.</t>
  </si>
  <si>
    <t>Able to develop programs on control structures and overloading and programs on recursions.</t>
  </si>
  <si>
    <t>Knowledge about basics on oops principles and evaluation of oops.</t>
  </si>
  <si>
    <t>NAME OF THE SUBJECT:Object Oriented Programming through C++</t>
  </si>
  <si>
    <t>Able to understand the capital budgeting concepts.</t>
  </si>
  <si>
    <t>Understanding the basics of Accounting Concepts</t>
  </si>
  <si>
    <t>Students acquire Knowledge on Types of Industrial Organizations</t>
  </si>
  <si>
    <t>Understand the concept of Markets and Price Determinination on Perfect Competition and Imperfect Competition.</t>
  </si>
  <si>
    <t>Ability to gain Knowledge in Production analysis and Cost analysis</t>
  </si>
  <si>
    <t>Understand the concept of Managerial Economics basics and the concept of  Demand analysis</t>
  </si>
  <si>
    <t>NAME OF THE SUBJECT: Manageral Economics and Financial Analysis</t>
  </si>
  <si>
    <t>NAME OF THE SUBJECT: Engg. Workshop &amp; IT Workshop</t>
  </si>
  <si>
    <t>NAME OF THE SUBJECT: Engineering Physics Lab</t>
  </si>
  <si>
    <t>NAME OF THE SUBJECT:English -Communication Skills Lab – II</t>
  </si>
  <si>
    <t>Student’s gain the knowledge About how to draw polygons, curves like ellipse by using oblong method and arcs of circle method, scales -  diagonal, vernier scale</t>
  </si>
  <si>
    <t>NAME OF THE SUBJECT: Engineering Drawing</t>
  </si>
  <si>
    <t>NAME OF THE SUBJECT: Professional Ethics and Human Values</t>
  </si>
  <si>
    <t>NAME OF THE SUBJECT:Engineering Physics</t>
  </si>
  <si>
    <t>NAME OF THE SUBJECT: Mathematics – III</t>
  </si>
  <si>
    <t>Students gain the knowledge on solving Z-Transforms in engineering. And its applications in Engineering problems involving difference equations.</t>
  </si>
  <si>
    <t>NAME OF THE SUBJECT: Mathematics – II</t>
  </si>
  <si>
    <t>NAME OF THE SUBJECT:English -II</t>
  </si>
  <si>
    <t>SEM-2</t>
  </si>
  <si>
    <t>NAME OF THE SUBJECT: C Programming Lab</t>
  </si>
  <si>
    <t>Better understanding of nuances of English language through audio- visual experience and group activities</t>
  </si>
  <si>
    <t>NAME OF THE SUBJECT: English-Communication Skils Lab - 1</t>
  </si>
  <si>
    <t>NAME OF THE SUBJECT: Engineering Chemistry Lab</t>
  </si>
  <si>
    <t>NAME OF THE SUBJECT: Environmental Studies</t>
  </si>
  <si>
    <t>NAME OF THE SUBJECT: Computer Programming</t>
  </si>
  <si>
    <t>The student able to know the velocity &amp; acceleration of particle in both rectilinear &amp; curvilinear motion, and also motion of rigid body by using the principles of kinematics and kinetics.</t>
  </si>
  <si>
    <t>The student able to understand the concept of area, mass moment of inertia, product of inertia of various simple &amp; composite geometrical shapes.</t>
  </si>
  <si>
    <t>The student able to understand the Centroid &amp; C.O.G of simple &amp; composite geometrical shapes.</t>
  </si>
  <si>
    <t>The student able to know the concept of equilibrium in both plane&amp; space by analytical, graphical methods and also able to understand the applications of free body diagrams.</t>
  </si>
  <si>
    <t>The student able to understand different types of forces acting in plane and space and their resultant, also the importance of friction and it’s applications.</t>
  </si>
  <si>
    <t>NAME OF THE SUBJECT: Engineering Mechanics</t>
  </si>
  <si>
    <t>NAME OF THE SUBJECT: Engineering Chemistry</t>
  </si>
  <si>
    <t>NAME OF THE SUBJECT: Mathematics – 1</t>
  </si>
  <si>
    <t>NAME OF THE SUBJECT: ENGLISH-1</t>
  </si>
  <si>
    <t xml:space="preserve">Able to plan a test project, design test cases and data, conduct testing operations, manage software problems and defects, generate a testing report and to write software testing documents, and communicate with engineers in various forms. </t>
  </si>
  <si>
    <t xml:space="preserve">Apply advanced software testing topics, such as object-oriented software testing methods, and component-based software testing issues, challenges, and solutions. </t>
  </si>
  <si>
    <t>NAME OF THE SUBJECT :  IPR AND PATENTS-II</t>
  </si>
  <si>
    <r>
      <t xml:space="preserve">Student will know about </t>
    </r>
    <r>
      <rPr>
        <sz val="12"/>
        <color indexed="8"/>
        <rFont val="Times New Roman"/>
        <family val="1"/>
      </rPr>
      <t>Impact ofJet on stationary and moving vanes, Pumps, Main components, working principle</t>
    </r>
  </si>
  <si>
    <r>
      <t xml:space="preserve">Student will know about </t>
    </r>
    <r>
      <rPr>
        <sz val="12"/>
        <color indexed="8"/>
        <rFont val="Times New Roman"/>
        <family val="1"/>
      </rPr>
      <t>Components of Hydroelectric power plant</t>
    </r>
  </si>
  <si>
    <r>
      <t>Trial experiment – Estimation of HCI using standard Na</t>
    </r>
    <r>
      <rPr>
        <sz val="12"/>
        <color indexed="8"/>
        <rFont val="Times New Roman"/>
        <family val="1"/>
      </rPr>
      <t>2co3solutions</t>
    </r>
  </si>
  <si>
    <r>
      <t>Estimation of KMnO</t>
    </r>
    <r>
      <rPr>
        <sz val="12"/>
        <color indexed="8"/>
        <rFont val="Times New Roman"/>
        <family val="1"/>
      </rPr>
      <t>4 using standard Oxalic acid solution and  Estimation of Ferric iron using standard K2Cr2O7 solution</t>
    </r>
  </si>
  <si>
    <r>
      <t>Estimation of Copper using standard K</t>
    </r>
    <r>
      <rPr>
        <sz val="12"/>
        <color indexed="8"/>
        <rFont val="Times New Roman"/>
        <family val="1"/>
      </rPr>
      <t>2Cr2O7 solution.and  Estimation of Total Hardness water using standard EDTA solution</t>
    </r>
  </si>
  <si>
    <r>
      <t xml:space="preserve">Can perform </t>
    </r>
    <r>
      <rPr>
        <sz val="12"/>
        <color indexed="8"/>
        <rFont val="Times New Roman"/>
        <family val="1"/>
      </rPr>
      <t>I.C. Engines valve / port timing diagrams</t>
    </r>
  </si>
  <si>
    <r>
      <t xml:space="preserve">Can perform </t>
    </r>
    <r>
      <rPr>
        <sz val="12"/>
        <color indexed="8"/>
        <rFont val="Times New Roman"/>
        <family val="1"/>
      </rPr>
      <t>I.C. Engines performance test on 4 -stroke Diesel engine</t>
    </r>
  </si>
  <si>
    <r>
      <t xml:space="preserve">Can perform </t>
    </r>
    <r>
      <rPr>
        <sz val="12"/>
        <color indexed="8"/>
        <rFont val="Times New Roman"/>
        <family val="1"/>
      </rPr>
      <t>I.C. Engines performance test on 2-stroke petrol engine</t>
    </r>
  </si>
  <si>
    <r>
      <t xml:space="preserve">Can perform </t>
    </r>
    <r>
      <rPr>
        <sz val="12"/>
        <color indexed="8"/>
        <rFont val="Times New Roman"/>
        <family val="1"/>
      </rPr>
      <t>Evaluation of engine friction by conducting Morse test on 4-stroke multi cylinder petrol engine</t>
    </r>
  </si>
  <si>
    <r>
      <t xml:space="preserve">Can perform </t>
    </r>
    <r>
      <rPr>
        <sz val="12"/>
        <color indexed="8"/>
        <rFont val="Times New Roman"/>
        <family val="1"/>
      </rPr>
      <t>I.C. Engines heat balance on petrol / Diesel engines</t>
    </r>
  </si>
  <si>
    <r>
      <t xml:space="preserve">Can perform </t>
    </r>
    <r>
      <rPr>
        <sz val="12"/>
        <color indexed="8"/>
        <rFont val="Times New Roman"/>
        <family val="1"/>
      </rPr>
      <t>Economical speed test of an IC engine</t>
    </r>
  </si>
  <si>
    <r>
      <t xml:space="preserve">Can understand the </t>
    </r>
    <r>
      <rPr>
        <sz val="12"/>
        <color indexed="8"/>
        <rFont val="Times New Roman"/>
        <family val="1"/>
      </rPr>
      <t>Linear Wave Shaping</t>
    </r>
  </si>
  <si>
    <r>
      <t>Can understand the</t>
    </r>
    <r>
      <rPr>
        <sz val="12"/>
        <color indexed="8"/>
        <rFont val="Times New Roman"/>
        <family val="1"/>
      </rPr>
      <t>Non linear wave shaping</t>
    </r>
  </si>
  <si>
    <r>
      <t>Can understand the</t>
    </r>
    <r>
      <rPr>
        <sz val="12"/>
        <color indexed="8"/>
        <rFont val="Times New Roman"/>
        <family val="1"/>
      </rPr>
      <t>Multi vibrators:</t>
    </r>
  </si>
  <si>
    <r>
      <t>Can understand the</t>
    </r>
    <r>
      <rPr>
        <sz val="12"/>
        <color indexed="8"/>
        <rFont val="Times New Roman"/>
        <family val="1"/>
      </rPr>
      <t>Digital logic circuits</t>
    </r>
  </si>
  <si>
    <r>
      <t>Can understand the</t>
    </r>
    <r>
      <rPr>
        <sz val="12"/>
        <color indexed="8"/>
        <rFont val="Times New Roman"/>
        <family val="1"/>
      </rPr>
      <t>Time base generators:</t>
    </r>
  </si>
  <si>
    <r>
      <t>Can understand the s</t>
    </r>
    <r>
      <rPr>
        <sz val="12"/>
        <color indexed="8"/>
        <rFont val="Times New Roman"/>
        <family val="1"/>
      </rPr>
      <t>ynchronization and frequency division</t>
    </r>
  </si>
  <si>
    <r>
      <t>The</t>
    </r>
    <r>
      <rPr>
        <sz val="12"/>
        <color indexed="8"/>
        <rFont val="Times New Roman"/>
        <family val="1"/>
      </rPr>
      <t xml:space="preserve"> st</t>
    </r>
    <r>
      <rPr>
        <sz val="12"/>
        <color indexed="8"/>
        <rFont val="Times New Roman"/>
        <family val="1"/>
      </rPr>
      <t xml:space="preserve">udent can able to </t>
    </r>
    <r>
      <rPr>
        <sz val="12"/>
        <color indexed="8"/>
        <rFont val="Times New Roman"/>
        <family val="1"/>
      </rPr>
      <t>to the fundamentals so that one can design the “Linear Circuits” with their own innovative skills.</t>
    </r>
  </si>
  <si>
    <r>
      <t>The</t>
    </r>
    <r>
      <rPr>
        <sz val="12"/>
        <color indexed="8"/>
        <rFont val="Times New Roman"/>
        <family val="1"/>
      </rPr>
      <t xml:space="preserve"> st</t>
    </r>
    <r>
      <rPr>
        <sz val="12"/>
        <color indexed="8"/>
        <rFont val="Times New Roman"/>
        <family val="1"/>
      </rPr>
      <t xml:space="preserve">udent can able to </t>
    </r>
    <r>
      <rPr>
        <sz val="12"/>
        <color indexed="8"/>
        <rFont val="Times New Roman"/>
        <family val="1"/>
      </rPr>
      <t>design their own circuits which may be useful for current industry needs</t>
    </r>
  </si>
  <si>
    <r>
      <t>The</t>
    </r>
    <r>
      <rPr>
        <sz val="12"/>
        <color indexed="8"/>
        <rFont val="Times New Roman"/>
        <family val="1"/>
      </rPr>
      <t xml:space="preserve"> st</t>
    </r>
    <r>
      <rPr>
        <sz val="12"/>
        <color indexed="8"/>
        <rFont val="Times New Roman"/>
        <family val="1"/>
      </rPr>
      <t xml:space="preserve">udent can able to </t>
    </r>
    <r>
      <rPr>
        <sz val="12"/>
        <color indexed="8"/>
        <rFont val="Times New Roman"/>
        <family val="1"/>
      </rPr>
      <t>Study of 555 timer &amp; its applications using Astable and Monostable Operations</t>
    </r>
  </si>
  <si>
    <r>
      <t>The</t>
    </r>
    <r>
      <rPr>
        <sz val="12"/>
        <color indexed="8"/>
        <rFont val="Times New Roman"/>
        <family val="1"/>
      </rPr>
      <t xml:space="preserve"> st</t>
    </r>
    <r>
      <rPr>
        <sz val="12"/>
        <color indexed="8"/>
        <rFont val="Times New Roman"/>
        <family val="1"/>
      </rPr>
      <t xml:space="preserve">udent can able to </t>
    </r>
    <r>
      <rPr>
        <sz val="12"/>
        <color indexed="8"/>
        <rFont val="Times New Roman"/>
        <family val="1"/>
      </rPr>
      <t>Can design various types of Active Filters such as LPF, HPF, BPF</t>
    </r>
  </si>
  <si>
    <r>
      <t>Concept of Arc Generation, Maintenance of Arc, Arc Interruption,</t>
    </r>
    <r>
      <rPr>
        <sz val="12"/>
        <color indexed="8"/>
        <rFont val="Times New Roman"/>
        <family val="1"/>
      </rPr>
      <t xml:space="preserve"> Average &amp; Max RRRV, CB Ratings &amp; Specifications, Auto Reclousers</t>
    </r>
  </si>
  <si>
    <r>
      <t xml:space="preserve">Student can </t>
    </r>
    <r>
      <rPr>
        <sz val="12"/>
        <color indexed="8"/>
        <rFont val="Times New Roman"/>
        <family val="1"/>
      </rPr>
      <t>Understand the format and use of objects.</t>
    </r>
  </si>
  <si>
    <r>
      <t xml:space="preserve">Student can </t>
    </r>
    <r>
      <rPr>
        <sz val="12"/>
        <color indexed="8"/>
        <rFont val="Times New Roman"/>
        <family val="1"/>
      </rPr>
      <t>Understand basic input/output methods and their use.</t>
    </r>
  </si>
  <si>
    <r>
      <t xml:space="preserve">Student can </t>
    </r>
    <r>
      <rPr>
        <sz val="12"/>
        <color indexed="8"/>
        <rFont val="Times New Roman"/>
        <family val="1"/>
      </rPr>
      <t>Understand object inheritance and its use.</t>
    </r>
  </si>
  <si>
    <r>
      <t xml:space="preserve">Student can </t>
    </r>
    <r>
      <rPr>
        <sz val="12"/>
        <color indexed="8"/>
        <rFont val="Times New Roman"/>
        <family val="1"/>
      </rPr>
      <t>Understand development of JAVA applets vs. JAVA applications.</t>
    </r>
  </si>
  <si>
    <r>
      <t xml:space="preserve">Student can </t>
    </r>
    <r>
      <rPr>
        <sz val="12"/>
        <color indexed="8"/>
        <rFont val="Times New Roman"/>
        <family val="1"/>
      </rPr>
      <t>Understand the use of various system libraries.</t>
    </r>
  </si>
  <si>
    <t>Name of the Subject: Computer Programming</t>
  </si>
  <si>
    <t>Name of the Subject: Engineering Chemistry</t>
  </si>
  <si>
    <t>Name of the Subject: Mathematics-1</t>
  </si>
  <si>
    <t>Name of the Subject: Engineering Machines</t>
  </si>
  <si>
    <t>Name of the Subject: English LAB</t>
  </si>
  <si>
    <t>Name of the Subject: Computer Programming Lab</t>
  </si>
  <si>
    <t>Name of the Subject: Engineering Chemistry Lab</t>
  </si>
  <si>
    <t>Name of the Subject: Mathematics-3</t>
  </si>
  <si>
    <t>Name of the Subject: Engineering Physics</t>
  </si>
  <si>
    <t>Name of the Subject: Mathematics-2</t>
  </si>
  <si>
    <t>Name of the Subject: Professional ethics and values</t>
  </si>
  <si>
    <t>Name of the Subject: Engineering Drawing</t>
  </si>
  <si>
    <t>Name of the Subject:English Lab</t>
  </si>
  <si>
    <t>Name of the Subject:Engineering Physics Lab</t>
  </si>
  <si>
    <t xml:space="preserve">Name of the Subject: Engineering Workshop IT LAB </t>
  </si>
  <si>
    <r>
      <t>Exhibit skills in performing experiments based on theoritical fundamentals</t>
    </r>
    <r>
      <rPr>
        <sz val="12"/>
        <color indexed="8"/>
        <rFont val="Times New Roman"/>
        <family val="1"/>
      </rPr>
      <t>.</t>
    </r>
  </si>
  <si>
    <t>NAME OF THE SUBJECT: Software Engineering</t>
  </si>
  <si>
    <t>NAME OF THE SUBJECT: Advanced Java</t>
  </si>
  <si>
    <t>NAME OF THE SUBJECT: Data Base Management Systems</t>
  </si>
  <si>
    <t>Name of the Subject: Environmental Studies</t>
  </si>
  <si>
    <t>Name of the Subject: Metallurgy&amp; Materials Science</t>
  </si>
  <si>
    <t>Name of the Subject:  Mechanics of Solids</t>
  </si>
  <si>
    <t>Name of the Subject:   Thermodynamics</t>
  </si>
  <si>
    <t>Name of the Subject:  Managerial economics &amp;financial analysis</t>
  </si>
  <si>
    <t>Name of the Subject: Basic Electrical &amp; Electronics Engineering</t>
  </si>
  <si>
    <t>Name of the Subject: Computer aided Engineering Drawing Practice</t>
  </si>
  <si>
    <t>Name of the Subject: Basic Electrical &amp; Electronics Engg. Lab</t>
  </si>
  <si>
    <t>Name of the Subject: Mechanics of Solids &amp; Metallurgy lab</t>
  </si>
  <si>
    <t>Name of the Subject: Kinematics of Machinery</t>
  </si>
  <si>
    <t>Name of the Subject: Thermal Engineering -I</t>
  </si>
  <si>
    <t>Name of the Subject: Production Technology</t>
  </si>
  <si>
    <t>Name of the Subject: Fluid Mechanics &amp; Hydraulic machinery</t>
  </si>
  <si>
    <t>Name of the Subject: Machine Drawing</t>
  </si>
  <si>
    <t>Name of the Subject: Fluid mechanics &amp; Hydraulic machinery Lab</t>
  </si>
  <si>
    <t>Name of the Subject:Production Technology Lab</t>
  </si>
  <si>
    <t>Name of the Subject: Thermal Engineering Lab</t>
  </si>
  <si>
    <t>Name of the Subject: Dynamics of Machinery</t>
  </si>
  <si>
    <t>Name of the Subject: METAL CUTTING AND MACHINE TOOLS</t>
  </si>
  <si>
    <t>Apply cutting mechanics to metal machining based on cutting force and power consumption.</t>
  </si>
  <si>
    <t>Name of the Subject: Design of Machine Members–I</t>
  </si>
  <si>
    <t>Name of the Subject: Instrumentation &amp; Control Systems</t>
  </si>
  <si>
    <t>Name of the Subject: Thermal Engineering -II</t>
  </si>
  <si>
    <t>Name of the Subject: Metrology</t>
  </si>
  <si>
    <t>Name of the Subject: Machine Tools Lab</t>
  </si>
  <si>
    <t>Name of the Subject: Metrology &amp; Instrumentation Lab</t>
  </si>
  <si>
    <t>Name of the Subject: Operations Research</t>
  </si>
  <si>
    <t>Name of the Subject: Interactive Computer Graphics</t>
  </si>
  <si>
    <t>Name of the Subject: Design of Machine Members– II</t>
  </si>
  <si>
    <t>Name of the Subject: Robotics</t>
  </si>
  <si>
    <t>Name of the Subject: Heat Transfer</t>
  </si>
  <si>
    <t>Name of the Subject: Industrial Engineering Management</t>
  </si>
  <si>
    <t>Name of the Subject: Refrigeration &amp; air conditioning</t>
  </si>
  <si>
    <t>Name of the Subject: Heat Transfer Lab</t>
  </si>
  <si>
    <t>Name of the Subject: Automobile Engineering</t>
  </si>
  <si>
    <t>Name of the Subject: Automation in manufacturing</t>
  </si>
  <si>
    <t>Name of the Subject: Unconventional Machining Processes</t>
  </si>
  <si>
    <t xml:space="preserve">Name of the Subject: Industrial Hydraulics&amp; Pneumatics </t>
  </si>
  <si>
    <t>Name of the Subject: Micro electro mechanical systems</t>
  </si>
  <si>
    <t>Name of the Subject: NANO TECHNOLOGY</t>
  </si>
  <si>
    <t>Name of the Subject: FINITE ELEMENT METHODS</t>
  </si>
  <si>
    <t>Name of the Subject: Nondestructive evaluation</t>
  </si>
  <si>
    <t>Name of the Subject: Power plant engineering</t>
  </si>
  <si>
    <t>Name of the Subject: GREEN ENGINEERING SYSTEMS</t>
  </si>
  <si>
    <t>Name of the Subject: ADVANCED MATERIALS</t>
  </si>
  <si>
    <t>Name of the Subject: Production Planning and Control</t>
  </si>
  <si>
    <t xml:space="preserve">Social issues both rural and urban environment and the possible means to combat the Challenges. </t>
  </si>
  <si>
    <t>ANDHRA LOYOLA INSTITUTE OF ENGINEERING AND TECHNOLOGY, VIJAYAWADA-500028</t>
  </si>
  <si>
    <t xml:space="preserve"> Analyze and identify user models, user support, socio-organizational issues, and stakeholder requirements of HCI systems.</t>
  </si>
  <si>
    <t>CO-PO Mapping</t>
  </si>
  <si>
    <t>z</t>
  </si>
  <si>
    <t>SEM-1 C-101</t>
  </si>
  <si>
    <t>SEM-II C-201</t>
  </si>
  <si>
    <t>SEM - III C-301</t>
  </si>
  <si>
    <t>SEM -IV  C-401</t>
  </si>
  <si>
    <t xml:space="preserve">The learners will achieve a higher quality of life, strength and sovereignty of a developed nation.
</t>
  </si>
  <si>
    <t xml:space="preserve"> This develops in the student the scientific attitude to solve many problems which we find difficult to tackle
</t>
  </si>
  <si>
    <t xml:space="preserve">The learner will be able to think clearly and logically and write clearly and logically.
</t>
  </si>
  <si>
    <t xml:space="preserve">The learner will understand that all men can come together and avert the peril.
</t>
  </si>
  <si>
    <t xml:space="preserve">This provides the students to think about the scientific phenomena from a different angle and also exposes the readers to poetic expressions
</t>
  </si>
  <si>
    <t xml:space="preserve">Can introduce orthographic projections and to project the points and lines parallel to one plane and inclined to other
</t>
  </si>
  <si>
    <t xml:space="preserve">students can draw the projections of the lines inclined to both the planes.
</t>
  </si>
  <si>
    <t xml:space="preserve">The students can draw the projections of the plane inclined to both the planes
</t>
  </si>
  <si>
    <t xml:space="preserve">Projections of the various types of solids in different positions inclined to one of the planes
</t>
  </si>
  <si>
    <t>IT:R13</t>
  </si>
  <si>
    <t>CSE:R13</t>
  </si>
  <si>
    <t>EEE:R13</t>
  </si>
  <si>
    <t>MBA:R16</t>
  </si>
  <si>
    <t>CIVIL:R13</t>
  </si>
  <si>
    <t>MECHANICAL:R13</t>
  </si>
  <si>
    <t>ECE: R13</t>
  </si>
  <si>
    <t>To apprise the learner  how Gandhi spent a period of three years in London as a student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</si>
</sst>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rgb="FF000000"/>
      <name val="Calibri"/>
      <family val="2"/>
    </font>
    <font>
      <sz val="12"/>
      <color indexed="8"/>
      <name val="Times New Roman"/>
      <family val="1"/>
    </font>
    <font>
      <sz val="11"/>
      <name val="Calibri"/>
      <family val="2"/>
    </font>
    <font>
      <sz val="12"/>
      <name val="Times New Roman"/>
      <family val="1"/>
    </font>
    <font>
      <b/>
      <sz val="12"/>
      <color indexed="8"/>
      <name val="Times New Roman"/>
      <family val="1"/>
    </font>
    <font>
      <sz val="11"/>
      <name val="Calibri"/>
      <family val="2"/>
      <charset val="1"/>
    </font>
    <font>
      <sz val="11"/>
      <color rgb="FF000000"/>
      <name val="Calibri"/>
      <family val="2"/>
    </font>
    <font>
      <sz val="11"/>
      <color theme="1"/>
      <name val="Calibri"/>
      <family val="2"/>
      <scheme val="minor"/>
    </font>
    <font>
      <sz val="11"/>
      <color rgb="FF9C0006"/>
      <name val="Calibri"/>
      <family val="2"/>
      <scheme val="minor"/>
    </font>
    <font>
      <sz val="11"/>
      <color rgb="FF000000"/>
      <name val="Calibri"/>
      <family val="2"/>
      <charset val="1"/>
    </font>
    <font>
      <sz val="12"/>
      <color rgb="FF000000"/>
      <name val="Times New Roman"/>
      <family val="1"/>
    </font>
    <font>
      <b/>
      <sz val="12"/>
      <color rgb="FF000000"/>
      <name val="Times New Roman"/>
      <family val="1"/>
    </font>
    <font>
      <b/>
      <sz val="11"/>
      <color rgb="FF000000"/>
      <name val="Calibri"/>
      <family val="2"/>
    </font>
    <font>
      <sz val="10"/>
      <color rgb="FF000000"/>
      <name val="Calibri"/>
      <family val="2"/>
    </font>
    <font>
      <b/>
      <sz val="10"/>
      <color rgb="FF000000"/>
      <name val="Calibri"/>
      <family val="2"/>
    </font>
    <font>
      <b/>
      <sz val="13"/>
      <color rgb="FF000000"/>
      <name val="Calibri"/>
      <family val="2"/>
    </font>
    <font>
      <b/>
      <sz val="12"/>
      <color rgb="FF000000"/>
      <name val="Calibri"/>
      <family val="2"/>
    </font>
    <font>
      <b/>
      <sz val="11"/>
      <color rgb="FF000000"/>
      <name val="Times New Roman"/>
      <family val="1"/>
    </font>
    <font>
      <sz val="10"/>
      <color rgb="FF000000"/>
      <name val="Times New Roman"/>
      <family val="1"/>
    </font>
    <font>
      <b/>
      <sz val="10"/>
      <color rgb="FF000000"/>
      <name val="Times New Roman"/>
      <family val="1"/>
    </font>
    <font>
      <sz val="11"/>
      <color rgb="FF00000A"/>
      <name val="Calibri"/>
      <family val="2"/>
    </font>
    <font>
      <b/>
      <sz val="11"/>
      <color rgb="FF00000A"/>
      <name val="Calibri"/>
      <family val="2"/>
    </font>
    <font>
      <b/>
      <sz val="12"/>
      <color rgb="FF00000A"/>
      <name val="Calibri"/>
      <family val="2"/>
    </font>
    <font>
      <sz val="11"/>
      <color rgb="FF000000"/>
      <name val="Times New Roman"/>
      <family val="1"/>
    </font>
    <font>
      <b/>
      <sz val="12"/>
      <color theme="1"/>
      <name val="Times New Roman"/>
      <family val="1"/>
    </font>
    <font>
      <sz val="12"/>
      <color theme="1"/>
      <name val="Times New Roman"/>
      <family val="1"/>
    </font>
    <font>
      <sz val="12"/>
      <color theme="0"/>
      <name val="Times New Roman"/>
      <family val="1"/>
    </font>
    <font>
      <b/>
      <sz val="11"/>
      <color rgb="FF000000"/>
      <name val="Calibri"/>
      <family val="2"/>
      <charset val="1"/>
    </font>
    <font>
      <sz val="12"/>
      <color rgb="FF000000"/>
      <name val="Calibri"/>
      <family val="2"/>
    </font>
    <font>
      <sz val="12"/>
      <color rgb="FF00000A"/>
      <name val="Times New Roman"/>
      <family val="1"/>
    </font>
    <font>
      <b/>
      <sz val="12"/>
      <color rgb="FF9C0006"/>
      <name val="Times New Roman"/>
      <family val="1"/>
    </font>
    <font>
      <sz val="12"/>
      <color rgb="FF000000"/>
      <name val="Calibri"/>
      <family val="2"/>
      <charset val="1"/>
    </font>
    <font>
      <sz val="12"/>
      <color rgb="FF00000A"/>
      <name val="Calibri"/>
      <family val="2"/>
      <charset val="1"/>
    </font>
    <font>
      <b/>
      <sz val="12"/>
      <color rgb="FF000000"/>
      <name val="Calibri"/>
      <family val="2"/>
      <charset val="1"/>
    </font>
    <font>
      <b/>
      <sz val="13"/>
      <color rgb="FF000000"/>
      <name val="Calibri"/>
      <family val="2"/>
      <charset val="1"/>
    </font>
    <font>
      <b/>
      <sz val="14"/>
      <color rgb="FF000000"/>
      <name val="Calibri"/>
      <family val="2"/>
      <charset val="1"/>
    </font>
    <font>
      <sz val="11"/>
      <color rgb="FF00000A"/>
      <name val="Calibri"/>
      <family val="2"/>
      <charset val="1"/>
    </font>
    <font>
      <b/>
      <sz val="12"/>
      <color theme="0"/>
      <name val="Times New Roman"/>
      <family val="1"/>
    </font>
    <font>
      <b/>
      <sz val="16"/>
      <color rgb="FF000000"/>
      <name val="Calibri"/>
      <family val="2"/>
      <charset val="1"/>
    </font>
    <font>
      <b/>
      <sz val="12"/>
      <color theme="4"/>
      <name val="Times New Roman"/>
      <family val="1"/>
    </font>
    <font>
      <b/>
      <sz val="20"/>
      <color theme="4"/>
      <name val="Times New Roman"/>
      <family val="1"/>
    </font>
    <font>
      <sz val="11"/>
      <color rgb="FF006100"/>
      <name val="Calibri"/>
      <family val="2"/>
    </font>
  </fonts>
  <fills count="12">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bgColor rgb="FFFF9900"/>
      </patternFill>
    </fill>
    <fill>
      <patternFill patternType="solid">
        <fgColor theme="0"/>
        <bgColor rgb="FFFFFFCC"/>
      </patternFill>
    </fill>
    <fill>
      <patternFill patternType="solid">
        <fgColor theme="0"/>
        <bgColor rgb="FFFFFFFF"/>
      </patternFill>
    </fill>
    <fill>
      <patternFill patternType="solid">
        <fgColor rgb="FFFFFFFF"/>
        <bgColor rgb="FFFFFFFF"/>
      </patternFill>
    </fill>
    <fill>
      <patternFill patternType="solid">
        <fgColor theme="6" tint="-0.249977111117893"/>
        <bgColor indexed="64"/>
      </patternFill>
    </fill>
    <fill>
      <patternFill patternType="solid">
        <fgColor theme="6" tint="-0.249977111117893"/>
        <bgColor rgb="FFFF9900"/>
      </patternFill>
    </fill>
    <fill>
      <patternFill patternType="solid">
        <fgColor theme="0"/>
        <bgColor rgb="FFC6EFCE"/>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s>
  <cellStyleXfs count="6">
    <xf numFmtId="0" fontId="0" fillId="0" borderId="0"/>
    <xf numFmtId="0" fontId="8" fillId="2" borderId="0" applyNumberFormat="0" applyBorder="0" applyAlignment="0" applyProtection="0"/>
    <xf numFmtId="0" fontId="7" fillId="0" borderId="0"/>
    <xf numFmtId="0" fontId="9" fillId="0" borderId="0"/>
    <xf numFmtId="0" fontId="6" fillId="3" borderId="10" applyNumberFormat="0" applyFont="0" applyAlignment="0" applyProtection="0"/>
    <xf numFmtId="0" fontId="9" fillId="0" borderId="0"/>
  </cellStyleXfs>
  <cellXfs count="216">
    <xf numFmtId="0" fontId="0" fillId="0" borderId="0" xfId="0" applyFont="1" applyAlignment="1"/>
    <xf numFmtId="0" fontId="0" fillId="0" borderId="0" xfId="0" applyFont="1" applyAlignment="1">
      <alignment horizontal="center" vertical="center"/>
    </xf>
    <xf numFmtId="0" fontId="0" fillId="0" borderId="0" xfId="0" applyFont="1"/>
    <xf numFmtId="0" fontId="10" fillId="0" borderId="11" xfId="0" applyFont="1" applyBorder="1"/>
    <xf numFmtId="0" fontId="11" fillId="0" borderId="11" xfId="0" applyFont="1" applyBorder="1" applyAlignment="1">
      <alignment vertical="center"/>
    </xf>
    <xf numFmtId="0" fontId="11" fillId="0" borderId="11" xfId="0" applyFont="1" applyBorder="1"/>
    <xf numFmtId="0" fontId="10" fillId="0" borderId="0" xfId="0" applyFont="1"/>
    <xf numFmtId="0" fontId="11" fillId="0" borderId="0" xfId="0" applyFont="1"/>
    <xf numFmtId="0" fontId="12" fillId="0" borderId="0" xfId="0" applyFont="1"/>
    <xf numFmtId="0" fontId="10" fillId="0" borderId="0" xfId="0" applyFont="1" applyAlignment="1">
      <alignment horizontal="center" vertical="center"/>
    </xf>
    <xf numFmtId="0" fontId="12"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xf>
    <xf numFmtId="2" fontId="12" fillId="0" borderId="11" xfId="0" applyNumberFormat="1" applyFont="1" applyBorder="1" applyAlignment="1">
      <alignment horizontal="center" vertical="center"/>
    </xf>
    <xf numFmtId="0" fontId="0" fillId="0" borderId="0" xfId="0" applyFont="1" applyAlignment="1">
      <alignment horizontal="center"/>
    </xf>
    <xf numFmtId="0" fontId="13" fillId="0" borderId="0" xfId="0" applyFont="1"/>
    <xf numFmtId="0" fontId="13" fillId="0" borderId="0" xfId="0" applyFont="1" applyAlignment="1">
      <alignment horizontal="center"/>
    </xf>
    <xf numFmtId="0" fontId="14" fillId="0" borderId="0" xfId="0" applyFont="1"/>
    <xf numFmtId="0" fontId="15" fillId="0" borderId="0" xfId="0" applyFont="1" applyAlignment="1">
      <alignment horizontal="center"/>
    </xf>
    <xf numFmtId="0" fontId="15" fillId="0" borderId="0" xfId="0" applyFont="1"/>
    <xf numFmtId="0" fontId="12" fillId="0" borderId="0" xfId="0" applyFont="1" applyAlignment="1">
      <alignment wrapText="1"/>
    </xf>
    <xf numFmtId="0" fontId="16" fillId="0" borderId="0" xfId="0" applyFont="1"/>
    <xf numFmtId="0" fontId="17" fillId="0" borderId="0" xfId="0" applyFont="1" applyAlignment="1">
      <alignment vertical="center" wrapText="1"/>
    </xf>
    <xf numFmtId="0" fontId="18" fillId="0" borderId="0" xfId="0" applyFont="1" applyAlignment="1">
      <alignment wrapText="1"/>
    </xf>
    <xf numFmtId="0" fontId="19" fillId="0" borderId="0" xfId="0" applyFont="1" applyAlignment="1">
      <alignment wrapText="1"/>
    </xf>
    <xf numFmtId="2" fontId="15" fillId="0" borderId="0" xfId="0" applyNumberFormat="1" applyFont="1" applyAlignment="1">
      <alignment horizontal="center"/>
    </xf>
    <xf numFmtId="0" fontId="20" fillId="0" borderId="0" xfId="0" applyFont="1" applyAlignment="1">
      <alignment horizontal="center"/>
    </xf>
    <xf numFmtId="0" fontId="21" fillId="0" borderId="0" xfId="0" applyFont="1"/>
    <xf numFmtId="0" fontId="20" fillId="0" borderId="0" xfId="0" applyFont="1"/>
    <xf numFmtId="0" fontId="22" fillId="0" borderId="0" xfId="0" applyFont="1"/>
    <xf numFmtId="0" fontId="10" fillId="0" borderId="0" xfId="0" applyFont="1" applyAlignment="1">
      <alignment horizontal="center"/>
    </xf>
    <xf numFmtId="0" fontId="23" fillId="0" borderId="0" xfId="0" applyFont="1" applyAlignment="1">
      <alignment horizontal="center"/>
    </xf>
    <xf numFmtId="0" fontId="23" fillId="0" borderId="0" xfId="0" applyFont="1"/>
    <xf numFmtId="0" fontId="10" fillId="0" borderId="0" xfId="0" applyFont="1" applyAlignment="1">
      <alignment wrapText="1"/>
    </xf>
    <xf numFmtId="0" fontId="24" fillId="0" borderId="1" xfId="2" applyFont="1" applyBorder="1" applyAlignment="1">
      <alignment horizontal="center"/>
    </xf>
    <xf numFmtId="0" fontId="25" fillId="0" borderId="1" xfId="2" applyFont="1" applyBorder="1" applyAlignment="1">
      <alignment horizontal="left" wrapText="1"/>
    </xf>
    <xf numFmtId="0" fontId="26" fillId="4" borderId="1" xfId="2" applyFont="1" applyFill="1" applyBorder="1" applyAlignment="1">
      <alignment horizontal="center"/>
    </xf>
    <xf numFmtId="0" fontId="25" fillId="0" borderId="1" xfId="2" applyFont="1" applyBorder="1" applyAlignment="1">
      <alignment horizontal="center" vertical="center"/>
    </xf>
    <xf numFmtId="0" fontId="24" fillId="4" borderId="1" xfId="2" applyFont="1" applyFill="1" applyBorder="1" applyAlignment="1">
      <alignment horizontal="center"/>
    </xf>
    <xf numFmtId="0" fontId="27" fillId="5" borderId="1" xfId="5" applyFont="1" applyFill="1" applyBorder="1" applyAlignment="1">
      <alignment horizontal="center" vertical="center"/>
    </xf>
    <xf numFmtId="0" fontId="10" fillId="4" borderId="0" xfId="0" applyFont="1" applyFill="1"/>
    <xf numFmtId="0" fontId="11" fillId="0" borderId="0" xfId="0" applyFont="1" applyAlignment="1">
      <alignment horizontal="center"/>
    </xf>
    <xf numFmtId="0" fontId="11" fillId="0" borderId="0" xfId="0" applyFont="1" applyAlignment="1">
      <alignment vertical="center" wrapText="1"/>
    </xf>
    <xf numFmtId="0" fontId="16" fillId="0" borderId="0" xfId="0" applyFont="1" applyAlignment="1">
      <alignment horizontal="center"/>
    </xf>
    <xf numFmtId="0" fontId="28" fillId="0" borderId="0" xfId="0" applyFont="1"/>
    <xf numFmtId="0" fontId="28" fillId="0" borderId="0" xfId="0" applyFont="1" applyAlignment="1">
      <alignment horizontal="center"/>
    </xf>
    <xf numFmtId="0" fontId="10" fillId="0" borderId="0" xfId="0" applyFont="1" applyAlignment="1"/>
    <xf numFmtId="0" fontId="10" fillId="4" borderId="1" xfId="5" applyFont="1" applyFill="1" applyBorder="1" applyAlignment="1">
      <alignment horizontal="left" vertical="center" wrapText="1"/>
    </xf>
    <xf numFmtId="0" fontId="29" fillId="6" borderId="1" xfId="5" applyFont="1" applyFill="1" applyBorder="1" applyAlignment="1">
      <alignment horizontal="left" vertical="center" wrapText="1"/>
    </xf>
    <xf numFmtId="0" fontId="2" fillId="0" borderId="12" xfId="0" applyFont="1" applyBorder="1"/>
    <xf numFmtId="0" fontId="2" fillId="0" borderId="13" xfId="0" applyFont="1" applyBorder="1"/>
    <xf numFmtId="0" fontId="2" fillId="0" borderId="14" xfId="0" applyFont="1" applyBorder="1"/>
    <xf numFmtId="0" fontId="0" fillId="0" borderId="0" xfId="0" applyFont="1" applyAlignment="1"/>
    <xf numFmtId="0" fontId="29" fillId="4" borderId="1" xfId="5" applyFont="1" applyFill="1" applyBorder="1" applyAlignment="1">
      <alignment horizontal="left" vertical="center" wrapText="1"/>
    </xf>
    <xf numFmtId="0" fontId="10" fillId="6" borderId="1" xfId="5" applyFont="1" applyFill="1" applyBorder="1" applyAlignment="1">
      <alignment horizontal="left" vertical="center" wrapText="1"/>
    </xf>
    <xf numFmtId="0" fontId="0" fillId="0" borderId="0" xfId="0" applyFont="1" applyAlignment="1"/>
    <xf numFmtId="0" fontId="9" fillId="4" borderId="0" xfId="3" applyFill="1" applyBorder="1"/>
    <xf numFmtId="0" fontId="30" fillId="2" borderId="1" xfId="1" applyFont="1" applyBorder="1" applyAlignment="1">
      <alignment horizontal="center"/>
    </xf>
    <xf numFmtId="0" fontId="30" fillId="2" borderId="1" xfId="1" applyFont="1" applyBorder="1" applyAlignment="1">
      <alignment horizontal="center" vertical="center"/>
    </xf>
    <xf numFmtId="0" fontId="31" fillId="3" borderId="1" xfId="4" applyFont="1" applyBorder="1" applyAlignment="1">
      <alignment horizontal="center" vertical="center" wrapText="1"/>
    </xf>
    <xf numFmtId="0" fontId="9" fillId="3" borderId="1" xfId="4" applyFont="1" applyBorder="1" applyAlignment="1">
      <alignment horizontal="center" vertical="center"/>
    </xf>
    <xf numFmtId="0" fontId="32" fillId="3" borderId="1" xfId="4" applyFont="1" applyBorder="1" applyAlignment="1">
      <alignment horizontal="center" vertical="center" wrapText="1"/>
    </xf>
    <xf numFmtId="0" fontId="30" fillId="2" borderId="1" xfId="1" applyFont="1" applyBorder="1" applyAlignment="1"/>
    <xf numFmtId="0" fontId="30" fillId="2" borderId="1" xfId="1" applyFont="1" applyBorder="1" applyAlignment="1">
      <alignment vertical="center"/>
    </xf>
    <xf numFmtId="0" fontId="31" fillId="3" borderId="1" xfId="4" applyFont="1" applyBorder="1" applyAlignment="1">
      <alignment horizontal="center" vertical="center"/>
    </xf>
    <xf numFmtId="0" fontId="5" fillId="3" borderId="1" xfId="4" applyFont="1" applyBorder="1" applyAlignment="1">
      <alignment horizontal="center" vertical="center"/>
    </xf>
    <xf numFmtId="0" fontId="5" fillId="3" borderId="1" xfId="4" applyFont="1" applyBorder="1" applyAlignment="1">
      <alignment horizontal="center" vertical="center" wrapText="1"/>
    </xf>
    <xf numFmtId="0" fontId="33" fillId="3" borderId="1" xfId="4" applyFont="1" applyBorder="1" applyAlignment="1">
      <alignment horizontal="center" vertical="center" wrapText="1"/>
    </xf>
    <xf numFmtId="0" fontId="9" fillId="3" borderId="1" xfId="4" applyFont="1" applyBorder="1" applyAlignment="1">
      <alignment horizontal="center" vertical="center" wrapText="1"/>
    </xf>
    <xf numFmtId="0" fontId="9" fillId="3" borderId="1" xfId="4" applyFont="1" applyBorder="1" applyAlignment="1">
      <alignment horizontal="left" vertical="center" wrapText="1"/>
    </xf>
    <xf numFmtId="0" fontId="31" fillId="3" borderId="1" xfId="4" applyFont="1" applyBorder="1" applyAlignment="1">
      <alignment horizontal="left" vertical="center" wrapText="1"/>
    </xf>
    <xf numFmtId="0" fontId="27" fillId="3" borderId="1" xfId="4" applyFont="1" applyBorder="1" applyAlignment="1">
      <alignment horizontal="center" vertical="center"/>
    </xf>
    <xf numFmtId="0" fontId="33" fillId="3" borderId="1" xfId="4" applyFont="1" applyBorder="1" applyAlignment="1">
      <alignment horizontal="center" vertical="center"/>
    </xf>
    <xf numFmtId="0" fontId="34" fillId="3" borderId="1" xfId="4" applyFont="1" applyBorder="1" applyAlignment="1">
      <alignment horizontal="center" vertical="center"/>
    </xf>
    <xf numFmtId="0" fontId="31" fillId="3" borderId="1" xfId="4" applyFont="1" applyBorder="1" applyAlignment="1">
      <alignment horizontal="left" vertical="center"/>
    </xf>
    <xf numFmtId="0" fontId="32" fillId="3" borderId="1" xfId="4" applyFont="1" applyBorder="1" applyAlignment="1">
      <alignment horizontal="left" vertical="center" wrapText="1"/>
    </xf>
    <xf numFmtId="0" fontId="35" fillId="3" borderId="1" xfId="4" applyFont="1" applyBorder="1" applyAlignment="1">
      <alignment horizontal="center" vertical="center"/>
    </xf>
    <xf numFmtId="0" fontId="30" fillId="2" borderId="1" xfId="1" applyFont="1" applyBorder="1" applyAlignment="1">
      <alignment horizontal="center" wrapText="1"/>
    </xf>
    <xf numFmtId="0" fontId="29" fillId="4" borderId="1" xfId="5" applyFont="1" applyFill="1" applyBorder="1" applyAlignment="1">
      <alignment horizontal="center" vertical="center" wrapText="1"/>
    </xf>
    <xf numFmtId="0" fontId="30" fillId="2" borderId="1" xfId="1" applyFont="1" applyBorder="1" applyAlignment="1">
      <alignment horizontal="center" vertical="center" wrapText="1"/>
    </xf>
    <xf numFmtId="0" fontId="3" fillId="4" borderId="1" xfId="5" applyFont="1" applyFill="1" applyBorder="1" applyAlignment="1">
      <alignment horizontal="left" vertical="center" wrapText="1"/>
    </xf>
    <xf numFmtId="0" fontId="3" fillId="6" borderId="1" xfId="5" applyFont="1" applyFill="1" applyBorder="1" applyAlignment="1">
      <alignment horizontal="left" vertical="center" wrapText="1"/>
    </xf>
    <xf numFmtId="0" fontId="25" fillId="6" borderId="1" xfId="5" applyFont="1" applyFill="1" applyBorder="1" applyAlignment="1">
      <alignment horizontal="left" vertical="center" wrapText="1"/>
    </xf>
    <xf numFmtId="0" fontId="11" fillId="4" borderId="1" xfId="0" applyFont="1" applyFill="1" applyBorder="1" applyAlignment="1">
      <alignment horizontal="center"/>
    </xf>
    <xf numFmtId="0" fontId="10" fillId="4" borderId="1" xfId="0" applyFont="1" applyFill="1" applyBorder="1" applyAlignment="1">
      <alignment horizontal="left" vertical="top" wrapText="1"/>
    </xf>
    <xf numFmtId="0" fontId="10" fillId="4" borderId="1" xfId="0" applyFont="1" applyFill="1" applyBorder="1" applyAlignment="1">
      <alignment horizontal="center" vertical="center"/>
    </xf>
    <xf numFmtId="0" fontId="10"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xf numFmtId="0" fontId="10" fillId="4" borderId="1" xfId="0" applyFont="1" applyFill="1" applyBorder="1" applyAlignment="1">
      <alignment horizontal="left" wrapText="1"/>
    </xf>
    <xf numFmtId="0" fontId="24" fillId="4" borderId="1" xfId="0" applyFont="1" applyFill="1" applyBorder="1" applyAlignment="1">
      <alignment horizontal="center"/>
    </xf>
    <xf numFmtId="0" fontId="25" fillId="4" borderId="1" xfId="0" applyFont="1" applyFill="1" applyBorder="1" applyAlignment="1">
      <alignment horizontal="left" wrapText="1"/>
    </xf>
    <xf numFmtId="0" fontId="29" fillId="7" borderId="1" xfId="0" applyFont="1" applyFill="1" applyBorder="1" applyAlignment="1">
      <alignment horizontal="left" vertical="top" wrapText="1"/>
    </xf>
    <xf numFmtId="0" fontId="10" fillId="7"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0" fillId="4" borderId="1" xfId="0" applyFont="1" applyFill="1" applyBorder="1" applyAlignment="1">
      <alignment horizontal="left" vertical="center" wrapText="1"/>
    </xf>
    <xf numFmtId="0" fontId="32" fillId="3" borderId="1" xfId="4" applyFont="1" applyBorder="1" applyAlignment="1">
      <alignment horizontal="center" vertical="center"/>
    </xf>
    <xf numFmtId="0" fontId="9" fillId="3" borderId="1" xfId="4" applyFont="1" applyBorder="1" applyAlignment="1">
      <alignment vertical="center"/>
    </xf>
    <xf numFmtId="0" fontId="9" fillId="3" borderId="1" xfId="4" applyFont="1" applyBorder="1" applyAlignment="1">
      <alignment horizontal="left" vertical="center"/>
    </xf>
    <xf numFmtId="0" fontId="32" fillId="3" borderId="1" xfId="4" applyFont="1" applyBorder="1" applyAlignment="1">
      <alignment horizontal="left" vertical="center"/>
    </xf>
    <xf numFmtId="0" fontId="36" fillId="3" borderId="1" xfId="4" applyFont="1" applyBorder="1" applyAlignment="1">
      <alignment horizontal="center" vertical="center" wrapText="1"/>
    </xf>
    <xf numFmtId="0" fontId="36" fillId="3" borderId="1" xfId="4" applyFont="1" applyBorder="1" applyAlignment="1">
      <alignment horizontal="left" vertical="center" wrapText="1"/>
    </xf>
    <xf numFmtId="0" fontId="9" fillId="4" borderId="0" xfId="5" applyFont="1" applyFill="1" applyBorder="1" applyAlignment="1">
      <alignment vertical="center"/>
    </xf>
    <xf numFmtId="0" fontId="9" fillId="4" borderId="2" xfId="5" applyFont="1" applyFill="1" applyBorder="1" applyAlignment="1">
      <alignment vertical="center"/>
    </xf>
    <xf numFmtId="0" fontId="11" fillId="0" borderId="15" xfId="0" applyFont="1" applyBorder="1" applyAlignment="1">
      <alignment vertical="center"/>
    </xf>
    <xf numFmtId="0" fontId="2" fillId="0" borderId="16" xfId="0" applyFont="1" applyBorder="1"/>
    <xf numFmtId="0" fontId="0" fillId="4" borderId="3" xfId="0" applyFont="1" applyFill="1" applyBorder="1" applyAlignment="1"/>
    <xf numFmtId="0" fontId="29" fillId="4" borderId="1" xfId="0" applyFont="1" applyFill="1" applyBorder="1" applyAlignment="1">
      <alignment horizontal="left" wrapText="1"/>
    </xf>
    <xf numFmtId="0" fontId="3" fillId="4" borderId="1" xfId="0" applyFont="1" applyFill="1" applyBorder="1" applyAlignment="1">
      <alignment horizontal="left" wrapText="1"/>
    </xf>
    <xf numFmtId="0" fontId="29" fillId="4" borderId="1" xfId="0" applyFont="1" applyFill="1" applyBorder="1" applyAlignment="1">
      <alignment horizontal="left" vertical="center" wrapText="1"/>
    </xf>
    <xf numFmtId="0" fontId="29" fillId="4" borderId="1" xfId="0" applyFont="1" applyFill="1" applyBorder="1" applyAlignment="1">
      <alignment wrapText="1"/>
    </xf>
    <xf numFmtId="0" fontId="29" fillId="7" borderId="1" xfId="0" applyFont="1" applyFill="1" applyBorder="1" applyAlignment="1">
      <alignment horizontal="center" vertical="center" wrapText="1"/>
    </xf>
    <xf numFmtId="0" fontId="29" fillId="7" borderId="1" xfId="0" applyFont="1" applyFill="1" applyBorder="1" applyAlignment="1">
      <alignment vertical="top" wrapText="1"/>
    </xf>
    <xf numFmtId="0" fontId="10" fillId="4" borderId="1" xfId="0" applyFont="1" applyFill="1" applyBorder="1" applyAlignment="1">
      <alignment wrapText="1"/>
    </xf>
    <xf numFmtId="0" fontId="10" fillId="4" borderId="1" xfId="0" applyFont="1" applyFill="1" applyBorder="1" applyAlignment="1">
      <alignment vertical="top" wrapText="1"/>
    </xf>
    <xf numFmtId="0" fontId="10" fillId="7" borderId="1" xfId="0" applyFont="1" applyFill="1" applyBorder="1" applyAlignment="1">
      <alignment vertical="top" wrapText="1"/>
    </xf>
    <xf numFmtId="0" fontId="3" fillId="4" borderId="1" xfId="0" applyFont="1" applyFill="1" applyBorder="1" applyAlignment="1">
      <alignment wrapText="1"/>
    </xf>
    <xf numFmtId="0" fontId="29" fillId="7" borderId="1" xfId="0" applyFont="1" applyFill="1" applyBorder="1" applyAlignment="1">
      <alignment wrapText="1"/>
    </xf>
    <xf numFmtId="0" fontId="10" fillId="7" borderId="1" xfId="0" applyFont="1" applyFill="1" applyBorder="1" applyAlignment="1">
      <alignment horizontal="left"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0" fillId="0" borderId="1" xfId="0" applyFont="1" applyBorder="1" applyAlignment="1">
      <alignment horizontal="center"/>
    </xf>
    <xf numFmtId="0" fontId="11" fillId="0" borderId="1" xfId="0" applyFont="1" applyBorder="1" applyAlignment="1">
      <alignment wrapText="1"/>
    </xf>
    <xf numFmtId="0" fontId="10" fillId="0" borderId="1" xfId="0" applyFont="1" applyBorder="1" applyAlignment="1">
      <alignment wrapText="1"/>
    </xf>
    <xf numFmtId="0" fontId="0" fillId="0" borderId="0" xfId="0" applyFont="1" applyAlignment="1">
      <alignment horizontal="center"/>
    </xf>
    <xf numFmtId="0" fontId="10" fillId="0" borderId="4" xfId="0" applyFont="1" applyBorder="1" applyAlignment="1">
      <alignment wrapText="1"/>
    </xf>
    <xf numFmtId="0" fontId="10" fillId="0" borderId="1" xfId="0" applyFont="1" applyBorder="1" applyAlignment="1">
      <alignment horizontal="center"/>
    </xf>
    <xf numFmtId="0" fontId="10" fillId="0" borderId="1" xfId="0" applyFont="1" applyBorder="1"/>
    <xf numFmtId="0" fontId="15" fillId="0" borderId="1" xfId="0" applyFont="1" applyBorder="1"/>
    <xf numFmtId="0" fontId="18" fillId="0" borderId="1" xfId="0" applyFont="1" applyBorder="1"/>
    <xf numFmtId="0" fontId="0" fillId="0" borderId="0" xfId="0" applyFont="1" applyAlignment="1">
      <alignment wrapText="1"/>
    </xf>
    <xf numFmtId="0" fontId="10" fillId="0" borderId="1" xfId="0" applyFont="1" applyBorder="1" applyAlignment="1">
      <alignment vertical="center" wrapText="1" shrinkToFit="1" readingOrder="1"/>
    </xf>
    <xf numFmtId="0" fontId="30" fillId="2" borderId="1" xfId="1" applyFont="1" applyBorder="1" applyAlignment="1">
      <alignment horizontal="center" wrapText="1" shrinkToFit="1" readingOrder="1"/>
    </xf>
    <xf numFmtId="0" fontId="11" fillId="0" borderId="1" xfId="0" applyFont="1" applyBorder="1" applyAlignment="1">
      <alignment horizontal="center" vertical="center" wrapText="1" shrinkToFit="1"/>
    </xf>
    <xf numFmtId="0" fontId="31" fillId="3" borderId="1" xfId="4" applyFont="1" applyBorder="1" applyAlignment="1">
      <alignment horizontal="center" vertical="center" wrapText="1" shrinkToFit="1"/>
    </xf>
    <xf numFmtId="0" fontId="0" fillId="0" borderId="0" xfId="0" applyFont="1" applyAlignment="1">
      <alignment wrapText="1" shrinkToFit="1"/>
    </xf>
    <xf numFmtId="0" fontId="19" fillId="0" borderId="1" xfId="0" applyFont="1" applyBorder="1" applyAlignment="1">
      <alignment horizontal="center" vertical="center" wrapText="1"/>
    </xf>
    <xf numFmtId="2" fontId="11" fillId="0" borderId="0" xfId="0" applyNumberFormat="1" applyFont="1" applyAlignment="1">
      <alignment horizontal="center"/>
    </xf>
    <xf numFmtId="0" fontId="30" fillId="2" borderId="6" xfId="1" applyFont="1" applyBorder="1" applyAlignment="1">
      <alignment horizontal="center" vertical="center" wrapText="1"/>
    </xf>
    <xf numFmtId="0" fontId="31" fillId="3" borderId="6" xfId="4" applyFont="1" applyBorder="1" applyAlignment="1">
      <alignment horizontal="center" vertical="center" wrapText="1"/>
    </xf>
    <xf numFmtId="0" fontId="11" fillId="0" borderId="1" xfId="0" applyFont="1" applyBorder="1" applyAlignment="1">
      <alignment horizontal="center"/>
    </xf>
    <xf numFmtId="0" fontId="11" fillId="0" borderId="1" xfId="0" applyFont="1" applyBorder="1" applyAlignment="1">
      <alignment horizontal="center" vertical="center"/>
    </xf>
    <xf numFmtId="0" fontId="10" fillId="0" borderId="1" xfId="0" applyFont="1" applyBorder="1" applyAlignment="1">
      <alignment vertical="center" wrapText="1"/>
    </xf>
    <xf numFmtId="0" fontId="29" fillId="4" borderId="1" xfId="0" applyFont="1" applyFill="1" applyBorder="1" applyAlignment="1">
      <alignment vertical="center" wrapText="1"/>
    </xf>
    <xf numFmtId="0" fontId="11" fillId="9" borderId="4" xfId="0" applyFont="1" applyFill="1" applyBorder="1" applyAlignment="1">
      <alignment vertical="center"/>
    </xf>
    <xf numFmtId="0" fontId="11" fillId="9" borderId="5" xfId="0" applyFont="1" applyFill="1" applyBorder="1" applyAlignment="1">
      <alignment vertical="center"/>
    </xf>
    <xf numFmtId="0" fontId="11" fillId="9" borderId="6" xfId="0" applyFont="1" applyFill="1" applyBorder="1" applyAlignment="1">
      <alignment vertical="center"/>
    </xf>
    <xf numFmtId="0" fontId="11" fillId="0" borderId="1" xfId="0" applyFont="1" applyBorder="1"/>
    <xf numFmtId="0" fontId="10" fillId="8" borderId="1" xfId="0" applyFont="1" applyFill="1" applyBorder="1" applyAlignment="1">
      <alignment horizontal="left" vertical="center" wrapText="1"/>
    </xf>
    <xf numFmtId="0" fontId="10" fillId="0" borderId="1" xfId="0" applyFont="1" applyBorder="1" applyAlignment="1">
      <alignment horizontal="left" wrapText="1"/>
    </xf>
    <xf numFmtId="0" fontId="3" fillId="0" borderId="1" xfId="0" applyFont="1" applyBorder="1" applyAlignment="1">
      <alignment horizontal="left" wrapText="1"/>
    </xf>
    <xf numFmtId="0" fontId="23" fillId="4" borderId="0" xfId="0" applyFont="1" applyFill="1"/>
    <xf numFmtId="0" fontId="41" fillId="11" borderId="0" xfId="0" applyFont="1" applyFill="1" applyBorder="1"/>
    <xf numFmtId="0" fontId="23" fillId="4" borderId="0" xfId="0" applyFont="1" applyFill="1" applyAlignment="1">
      <alignment horizontal="center"/>
    </xf>
    <xf numFmtId="0" fontId="0" fillId="4" borderId="0" xfId="0" applyFont="1" applyFill="1" applyAlignment="1"/>
    <xf numFmtId="0" fontId="40" fillId="0" borderId="0" xfId="0" applyFont="1" applyBorder="1" applyAlignment="1"/>
    <xf numFmtId="0" fontId="26" fillId="4" borderId="0" xfId="2" applyFont="1" applyFill="1" applyBorder="1"/>
    <xf numFmtId="0" fontId="25" fillId="0" borderId="0" xfId="2" applyFont="1" applyBorder="1"/>
    <xf numFmtId="0" fontId="25" fillId="0" borderId="0" xfId="2" applyFont="1" applyBorder="1" applyAlignment="1"/>
    <xf numFmtId="0" fontId="25" fillId="0" borderId="0" xfId="2" applyFont="1" applyBorder="1" applyAlignment="1">
      <alignment horizontal="left" wrapText="1"/>
    </xf>
    <xf numFmtId="0" fontId="24" fillId="0" borderId="0" xfId="2" applyFont="1" applyBorder="1" applyAlignment="1">
      <alignment horizontal="center" vertical="center" wrapText="1"/>
    </xf>
    <xf numFmtId="0" fontId="25" fillId="0" borderId="0" xfId="2" applyFont="1" applyBorder="1" applyAlignment="1">
      <alignment horizontal="center"/>
    </xf>
    <xf numFmtId="0" fontId="25" fillId="4" borderId="0" xfId="2" applyFont="1" applyFill="1" applyBorder="1"/>
    <xf numFmtId="0" fontId="25" fillId="0" borderId="0" xfId="2" applyFont="1" applyBorder="1" applyAlignment="1">
      <alignment horizontal="center" vertical="center"/>
    </xf>
    <xf numFmtId="0" fontId="25" fillId="0" borderId="0" xfId="2" applyFont="1" applyBorder="1" applyAlignment="1">
      <alignment vertical="top"/>
    </xf>
    <xf numFmtId="0" fontId="11" fillId="4" borderId="9" xfId="0" applyFont="1" applyFill="1" applyBorder="1" applyAlignment="1">
      <alignment horizontal="center"/>
    </xf>
    <xf numFmtId="0" fontId="29" fillId="4" borderId="9" xfId="0" applyFont="1" applyFill="1" applyBorder="1" applyAlignment="1">
      <alignment wrapText="1"/>
    </xf>
    <xf numFmtId="0" fontId="39" fillId="3" borderId="10" xfId="4" applyFont="1" applyAlignment="1">
      <alignment horizontal="center"/>
    </xf>
    <xf numFmtId="0" fontId="9" fillId="9" borderId="5" xfId="3" applyFill="1" applyBorder="1" applyAlignment="1">
      <alignment horizontal="center" vertical="center"/>
    </xf>
    <xf numFmtId="0" fontId="9" fillId="9" borderId="6" xfId="3" applyFill="1" applyBorder="1" applyAlignment="1">
      <alignment horizontal="center" vertical="center"/>
    </xf>
    <xf numFmtId="0" fontId="33" fillId="10" borderId="4" xfId="5" applyFont="1" applyFill="1" applyBorder="1" applyAlignment="1">
      <alignment horizontal="center" vertical="center"/>
    </xf>
    <xf numFmtId="0" fontId="33" fillId="10" borderId="5" xfId="5" applyFont="1" applyFill="1" applyBorder="1" applyAlignment="1">
      <alignment horizontal="center" vertical="center"/>
    </xf>
    <xf numFmtId="0" fontId="33" fillId="10" borderId="6" xfId="5" applyFont="1" applyFill="1" applyBorder="1" applyAlignment="1">
      <alignment horizontal="center" vertical="center"/>
    </xf>
    <xf numFmtId="0" fontId="37" fillId="9" borderId="1" xfId="1" applyFont="1" applyFill="1" applyBorder="1" applyAlignment="1">
      <alignment horizontal="center" vertical="center"/>
    </xf>
    <xf numFmtId="0" fontId="37" fillId="9" borderId="4" xfId="1" applyFont="1" applyFill="1" applyBorder="1" applyAlignment="1">
      <alignment horizontal="center" vertical="center"/>
    </xf>
    <xf numFmtId="0" fontId="37" fillId="9" borderId="5" xfId="1" applyFont="1" applyFill="1" applyBorder="1" applyAlignment="1">
      <alignment horizontal="center" vertical="center"/>
    </xf>
    <xf numFmtId="0" fontId="37" fillId="9" borderId="6" xfId="1" applyFont="1" applyFill="1" applyBorder="1" applyAlignment="1">
      <alignment horizontal="center" vertical="center"/>
    </xf>
    <xf numFmtId="0" fontId="31" fillId="9" borderId="5" xfId="4" applyFont="1" applyFill="1" applyBorder="1" applyAlignment="1">
      <alignment horizontal="center" vertical="center"/>
    </xf>
    <xf numFmtId="0" fontId="31" fillId="9" borderId="6" xfId="4" applyFont="1" applyFill="1" applyBorder="1" applyAlignment="1">
      <alignment horizontal="center" vertical="center"/>
    </xf>
    <xf numFmtId="0" fontId="38" fillId="4" borderId="1" xfId="5" applyFont="1" applyFill="1" applyBorder="1" applyAlignment="1">
      <alignment horizontal="center" vertical="center"/>
    </xf>
    <xf numFmtId="0" fontId="11" fillId="0" borderId="1" xfId="0" applyFont="1" applyBorder="1" applyAlignment="1">
      <alignment horizontal="center"/>
    </xf>
    <xf numFmtId="0" fontId="11" fillId="0" borderId="20" xfId="0" applyFont="1" applyBorder="1" applyAlignment="1">
      <alignment horizontal="center" vertical="center" wrapText="1"/>
    </xf>
    <xf numFmtId="0" fontId="2" fillId="0" borderId="21" xfId="0" applyFont="1" applyBorder="1"/>
    <xf numFmtId="0" fontId="2" fillId="0" borderId="16" xfId="0" applyFont="1" applyBorder="1"/>
    <xf numFmtId="0" fontId="11" fillId="0" borderId="18" xfId="0" applyFont="1" applyBorder="1" applyAlignment="1">
      <alignment horizontal="center" vertical="center"/>
    </xf>
    <xf numFmtId="0" fontId="2" fillId="0" borderId="19" xfId="0" applyFont="1" applyBorder="1"/>
    <xf numFmtId="0" fontId="11" fillId="0" borderId="22" xfId="0" applyFont="1" applyBorder="1" applyAlignment="1">
      <alignment horizontal="center" vertical="center"/>
    </xf>
    <xf numFmtId="0" fontId="2" fillId="0" borderId="13" xfId="0" applyFont="1" applyBorder="1"/>
    <xf numFmtId="0" fontId="2" fillId="0" borderId="14" xfId="0" applyFont="1" applyBorder="1"/>
    <xf numFmtId="0" fontId="11" fillId="0" borderId="21" xfId="0" applyFont="1" applyBorder="1" applyAlignment="1">
      <alignment horizontal="center" vertical="center" wrapText="1"/>
    </xf>
    <xf numFmtId="0" fontId="2" fillId="0" borderId="12" xfId="0" applyFont="1" applyBorder="1"/>
    <xf numFmtId="0" fontId="37" fillId="9" borderId="17" xfId="1" applyFont="1" applyFill="1" applyBorder="1" applyAlignment="1">
      <alignment horizontal="center" vertical="center"/>
    </xf>
    <xf numFmtId="0" fontId="37" fillId="9" borderId="8" xfId="1" applyFont="1" applyFill="1" applyBorder="1" applyAlignment="1">
      <alignment horizontal="center" vertical="center"/>
    </xf>
    <xf numFmtId="0" fontId="37" fillId="9" borderId="7" xfId="1" applyFont="1" applyFill="1" applyBorder="1" applyAlignment="1">
      <alignment horizontal="center" vertical="center"/>
    </xf>
    <xf numFmtId="16" fontId="11" fillId="0" borderId="18" xfId="0" applyNumberFormat="1" applyFont="1" applyBorder="1" applyAlignment="1">
      <alignment horizontal="center" vertical="center"/>
    </xf>
    <xf numFmtId="0" fontId="11" fillId="9" borderId="1" xfId="0" applyFont="1" applyFill="1" applyBorder="1" applyAlignment="1">
      <alignment horizontal="center"/>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0" fillId="3" borderId="10" xfId="4" applyFont="1" applyAlignment="1">
      <alignment horizontal="center"/>
    </xf>
    <xf numFmtId="0" fontId="0" fillId="9" borderId="4" xfId="0" applyFont="1" applyFill="1" applyBorder="1" applyAlignment="1">
      <alignment horizontal="center" vertical="center"/>
    </xf>
    <xf numFmtId="0" fontId="0" fillId="9" borderId="5" xfId="0" applyFont="1" applyFill="1" applyBorder="1" applyAlignment="1">
      <alignment horizontal="center" vertical="center"/>
    </xf>
    <xf numFmtId="0" fontId="0" fillId="9" borderId="6" xfId="0" applyFont="1" applyFill="1" applyBorder="1" applyAlignment="1">
      <alignment horizontal="center" vertical="center"/>
    </xf>
    <xf numFmtId="0" fontId="0" fillId="9" borderId="5" xfId="0" applyFont="1" applyFill="1" applyBorder="1" applyAlignment="1">
      <alignment horizontal="center"/>
    </xf>
    <xf numFmtId="0" fontId="0" fillId="9" borderId="6" xfId="0" applyFont="1" applyFill="1" applyBorder="1" applyAlignment="1">
      <alignment horizontal="center"/>
    </xf>
    <xf numFmtId="0" fontId="40" fillId="0" borderId="0" xfId="0" applyFont="1" applyBorder="1" applyAlignment="1">
      <alignment horizontal="center"/>
    </xf>
    <xf numFmtId="0" fontId="0" fillId="0" borderId="0" xfId="0" applyFont="1" applyAlignment="1">
      <alignment horizontal="center"/>
    </xf>
    <xf numFmtId="0" fontId="11" fillId="9" borderId="4" xfId="0" applyFont="1" applyFill="1" applyBorder="1" applyAlignment="1">
      <alignment horizontal="center" vertical="center"/>
    </xf>
    <xf numFmtId="0" fontId="11" fillId="9" borderId="5" xfId="0" applyFont="1" applyFill="1" applyBorder="1" applyAlignment="1">
      <alignment horizontal="center" vertical="center"/>
    </xf>
    <xf numFmtId="0" fontId="11" fillId="9" borderId="6" xfId="0" applyFont="1" applyFill="1" applyBorder="1" applyAlignment="1">
      <alignment horizontal="center" vertical="center"/>
    </xf>
    <xf numFmtId="0" fontId="10" fillId="0" borderId="4" xfId="0" applyFont="1" applyBorder="1" applyAlignment="1">
      <alignment horizontal="center"/>
    </xf>
    <xf numFmtId="0" fontId="10" fillId="0" borderId="6" xfId="0" applyFont="1" applyBorder="1" applyAlignment="1">
      <alignment horizontal="center"/>
    </xf>
  </cellXfs>
  <cellStyles count="6">
    <cellStyle name="Bad" xfId="1" builtinId="27"/>
    <cellStyle name="Normal" xfId="0" builtinId="0"/>
    <cellStyle name="Normal 2" xfId="2" xr:uid="{00000000-0005-0000-0000-000002000000}"/>
    <cellStyle name="Normal 3" xfId="3" xr:uid="{00000000-0005-0000-0000-000003000000}"/>
    <cellStyle name="Note" xfId="4" builtinId="10"/>
    <cellStyle name="TableStyleLight1"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6524625</xdr:colOff>
      <xdr:row>0</xdr:row>
      <xdr:rowOff>892969</xdr:rowOff>
    </xdr:to>
    <xdr:pic>
      <xdr:nvPicPr>
        <xdr:cNvPr id="2" name="Picture 1">
          <a:extLst>
            <a:ext uri="{FF2B5EF4-FFF2-40B4-BE49-F238E27FC236}">
              <a16:creationId xmlns:a16="http://schemas.microsoft.com/office/drawing/2014/main" id="{51AC2624-CC19-4A1F-A958-29DDC91407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084219" cy="89296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11906</xdr:colOff>
      <xdr:row>0</xdr:row>
      <xdr:rowOff>35719</xdr:rowOff>
    </xdr:from>
    <xdr:to>
      <xdr:col>15</xdr:col>
      <xdr:colOff>238125</xdr:colOff>
      <xdr:row>1</xdr:row>
      <xdr:rowOff>107156</xdr:rowOff>
    </xdr:to>
    <xdr:pic>
      <xdr:nvPicPr>
        <xdr:cNvPr id="3" name="Picture 2">
          <a:extLst>
            <a:ext uri="{FF2B5EF4-FFF2-40B4-BE49-F238E27FC236}">
              <a16:creationId xmlns:a16="http://schemas.microsoft.com/office/drawing/2014/main" id="{7F032267-B2AD-460B-8FE9-E405EFB0A4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 y="35719"/>
          <a:ext cx="14716125" cy="1095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11906</xdr:rowOff>
    </xdr:from>
    <xdr:to>
      <xdr:col>2</xdr:col>
      <xdr:colOff>-1</xdr:colOff>
      <xdr:row>0</xdr:row>
      <xdr:rowOff>940594</xdr:rowOff>
    </xdr:to>
    <xdr:pic>
      <xdr:nvPicPr>
        <xdr:cNvPr id="2" name="Picture 1">
          <a:extLst>
            <a:ext uri="{FF2B5EF4-FFF2-40B4-BE49-F238E27FC236}">
              <a16:creationId xmlns:a16="http://schemas.microsoft.com/office/drawing/2014/main" id="{96720E30-BCBA-452E-9BD3-46E04EEE9B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906"/>
          <a:ext cx="8358187" cy="928688"/>
        </a:xfrm>
        <a:prstGeom prst="rect">
          <a:avLst/>
        </a:prstGeom>
        <a:noFill/>
        <a:ln>
          <a:noFill/>
        </a:ln>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S1 text modifid" connectionId="2" xr16:uid="{00000000-0016-0000-0600-000000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COS1 text modifid_1" connectionId="1" xr16:uid="{00000000-0016-0000-0600-000001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24"/>
  <sheetViews>
    <sheetView topLeftCell="A10" zoomScale="80" zoomScaleNormal="80" workbookViewId="0">
      <selection sqref="A1:AC1"/>
    </sheetView>
  </sheetViews>
  <sheetFormatPr defaultColWidth="8.42578125" defaultRowHeight="15" customHeight="1" x14ac:dyDescent="0.25"/>
  <cols>
    <col min="1" max="1" width="8.42578125" style="58"/>
    <col min="2" max="2" width="98.42578125" style="58" customWidth="1"/>
    <col min="3" max="16384" width="8.42578125" style="58"/>
  </cols>
  <sheetData>
    <row r="1" spans="1:29" ht="71.25" customHeight="1" x14ac:dyDescent="0.25">
      <c r="A1" s="171"/>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row>
    <row r="2" spans="1:29" ht="15" customHeight="1" x14ac:dyDescent="0.25">
      <c r="A2" s="177" t="s">
        <v>2569</v>
      </c>
      <c r="B2" s="177"/>
      <c r="C2" s="178" t="s">
        <v>2554</v>
      </c>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80"/>
    </row>
    <row r="3" spans="1:29" ht="15" customHeight="1" x14ac:dyDescent="0.25">
      <c r="A3" s="59" t="s">
        <v>436</v>
      </c>
      <c r="B3" s="59" t="s">
        <v>2455</v>
      </c>
      <c r="C3" s="59" t="s">
        <v>14</v>
      </c>
      <c r="D3" s="59"/>
      <c r="E3" s="60" t="s">
        <v>2</v>
      </c>
      <c r="F3" s="60" t="s">
        <v>3</v>
      </c>
      <c r="G3" s="60" t="s">
        <v>4</v>
      </c>
      <c r="H3" s="60" t="s">
        <v>5</v>
      </c>
      <c r="I3" s="60" t="s">
        <v>6</v>
      </c>
      <c r="J3" s="60" t="s">
        <v>7</v>
      </c>
      <c r="K3" s="60" t="s">
        <v>8</v>
      </c>
      <c r="L3" s="60" t="s">
        <v>9</v>
      </c>
      <c r="M3" s="60" t="s">
        <v>10</v>
      </c>
      <c r="N3" s="60" t="s">
        <v>11</v>
      </c>
      <c r="O3" s="60" t="s">
        <v>12</v>
      </c>
      <c r="P3" s="60" t="s">
        <v>13</v>
      </c>
      <c r="Q3" s="60"/>
      <c r="R3" s="60" t="s">
        <v>15</v>
      </c>
      <c r="S3" s="60" t="s">
        <v>16</v>
      </c>
      <c r="T3" s="60" t="s">
        <v>17</v>
      </c>
      <c r="U3" s="60" t="s">
        <v>18</v>
      </c>
      <c r="V3" s="60" t="s">
        <v>19</v>
      </c>
      <c r="W3" s="60" t="s">
        <v>20</v>
      </c>
      <c r="X3" s="60" t="s">
        <v>21</v>
      </c>
      <c r="Y3" s="60" t="s">
        <v>22</v>
      </c>
      <c r="Z3" s="60" t="s">
        <v>23</v>
      </c>
      <c r="AA3" s="60" t="s">
        <v>24</v>
      </c>
      <c r="AB3" s="60" t="s">
        <v>25</v>
      </c>
      <c r="AC3" s="60" t="s">
        <v>26</v>
      </c>
    </row>
    <row r="4" spans="1:29" ht="51" customHeight="1" x14ac:dyDescent="0.25">
      <c r="A4" s="41" t="s">
        <v>27</v>
      </c>
      <c r="B4" s="80" t="s">
        <v>28</v>
      </c>
      <c r="C4" s="100">
        <v>4.2</v>
      </c>
      <c r="D4" s="100"/>
      <c r="E4" s="61">
        <v>1</v>
      </c>
      <c r="F4" s="61"/>
      <c r="G4" s="61"/>
      <c r="H4" s="61"/>
      <c r="I4" s="61">
        <v>2</v>
      </c>
      <c r="J4" s="61">
        <v>2</v>
      </c>
      <c r="K4" s="61"/>
      <c r="L4" s="61">
        <v>3</v>
      </c>
      <c r="M4" s="61">
        <v>3</v>
      </c>
      <c r="N4" s="61"/>
      <c r="O4" s="61"/>
      <c r="P4" s="61">
        <v>3</v>
      </c>
      <c r="Q4" s="61"/>
      <c r="R4" s="62">
        <v>4.2</v>
      </c>
      <c r="S4" s="62"/>
      <c r="T4" s="62"/>
      <c r="U4" s="62"/>
      <c r="V4" s="62">
        <v>8.4</v>
      </c>
      <c r="W4" s="62">
        <v>8.4</v>
      </c>
      <c r="X4" s="62"/>
      <c r="Y4" s="62">
        <v>12.6</v>
      </c>
      <c r="Z4" s="62">
        <v>12.6</v>
      </c>
      <c r="AA4" s="62"/>
      <c r="AB4" s="62"/>
      <c r="AC4" s="62">
        <v>12.6</v>
      </c>
    </row>
    <row r="5" spans="1:29" ht="35.25" customHeight="1" x14ac:dyDescent="0.25">
      <c r="A5" s="41" t="s">
        <v>31</v>
      </c>
      <c r="B5" s="50" t="s">
        <v>32</v>
      </c>
      <c r="C5" s="100">
        <v>4.2</v>
      </c>
      <c r="D5" s="100"/>
      <c r="E5" s="61">
        <v>1</v>
      </c>
      <c r="F5" s="61">
        <v>3</v>
      </c>
      <c r="G5" s="61"/>
      <c r="H5" s="61"/>
      <c r="I5" s="61"/>
      <c r="J5" s="61">
        <v>3</v>
      </c>
      <c r="K5" s="61">
        <v>3</v>
      </c>
      <c r="L5" s="61"/>
      <c r="M5" s="61"/>
      <c r="N5" s="61"/>
      <c r="O5" s="61"/>
      <c r="P5" s="61">
        <v>3</v>
      </c>
      <c r="Q5" s="61"/>
      <c r="R5" s="62">
        <v>4.2</v>
      </c>
      <c r="S5" s="62">
        <v>12.6</v>
      </c>
      <c r="T5" s="62"/>
      <c r="U5" s="62"/>
      <c r="V5" s="62"/>
      <c r="W5" s="62">
        <v>12.6</v>
      </c>
      <c r="X5" s="62">
        <v>12.6</v>
      </c>
      <c r="Y5" s="62"/>
      <c r="Z5" s="62"/>
      <c r="AA5" s="62"/>
      <c r="AB5" s="62"/>
      <c r="AC5" s="62">
        <v>12.6</v>
      </c>
    </row>
    <row r="6" spans="1:29" ht="28.5" customHeight="1" x14ac:dyDescent="0.25">
      <c r="A6" s="41" t="s">
        <v>33</v>
      </c>
      <c r="B6" s="55" t="s">
        <v>34</v>
      </c>
      <c r="C6" s="100">
        <v>4.2</v>
      </c>
      <c r="D6" s="100"/>
      <c r="E6" s="61"/>
      <c r="F6" s="61"/>
      <c r="G6" s="61"/>
      <c r="H6" s="61"/>
      <c r="I6" s="61">
        <v>3</v>
      </c>
      <c r="J6" s="61">
        <v>3</v>
      </c>
      <c r="K6" s="61"/>
      <c r="L6" s="61">
        <v>3</v>
      </c>
      <c r="M6" s="61">
        <v>3</v>
      </c>
      <c r="N6" s="61"/>
      <c r="O6" s="61"/>
      <c r="P6" s="61"/>
      <c r="Q6" s="61"/>
      <c r="R6" s="62"/>
      <c r="S6" s="62"/>
      <c r="T6" s="62"/>
      <c r="U6" s="62"/>
      <c r="V6" s="62">
        <v>12.6</v>
      </c>
      <c r="W6" s="62">
        <v>12.6</v>
      </c>
      <c r="X6" s="62"/>
      <c r="Y6" s="62">
        <v>12.6</v>
      </c>
      <c r="Z6" s="62">
        <v>12.6</v>
      </c>
      <c r="AA6" s="62"/>
      <c r="AB6" s="62"/>
      <c r="AC6" s="62"/>
    </row>
    <row r="7" spans="1:29" ht="38.25" customHeight="1" x14ac:dyDescent="0.25">
      <c r="A7" s="41" t="s">
        <v>35</v>
      </c>
      <c r="B7" s="49" t="s">
        <v>36</v>
      </c>
      <c r="C7" s="100">
        <v>4.2</v>
      </c>
      <c r="D7" s="100"/>
      <c r="E7" s="61"/>
      <c r="F7" s="61"/>
      <c r="G7" s="61"/>
      <c r="H7" s="61">
        <v>3</v>
      </c>
      <c r="I7" s="61">
        <v>2</v>
      </c>
      <c r="J7" s="61">
        <v>3</v>
      </c>
      <c r="K7" s="61">
        <v>3</v>
      </c>
      <c r="L7" s="61"/>
      <c r="M7" s="61"/>
      <c r="N7" s="61"/>
      <c r="O7" s="61"/>
      <c r="P7" s="61"/>
      <c r="Q7" s="61"/>
      <c r="R7" s="62"/>
      <c r="S7" s="62"/>
      <c r="T7" s="62"/>
      <c r="U7" s="62">
        <v>12.6</v>
      </c>
      <c r="V7" s="62">
        <v>8.4</v>
      </c>
      <c r="W7" s="62">
        <v>12.6</v>
      </c>
      <c r="X7" s="62">
        <v>12.6</v>
      </c>
      <c r="Y7" s="62"/>
      <c r="Z7" s="62"/>
      <c r="AA7" s="62"/>
      <c r="AB7" s="62"/>
      <c r="AC7" s="62"/>
    </row>
    <row r="8" spans="1:29" ht="36" customHeight="1" x14ac:dyDescent="0.25">
      <c r="A8" s="41" t="s">
        <v>37</v>
      </c>
      <c r="B8" s="55" t="s">
        <v>38</v>
      </c>
      <c r="C8" s="100">
        <v>4.2</v>
      </c>
      <c r="D8" s="100"/>
      <c r="E8" s="61"/>
      <c r="F8" s="61"/>
      <c r="G8" s="61"/>
      <c r="H8" s="61"/>
      <c r="I8" s="61">
        <v>3</v>
      </c>
      <c r="J8" s="61"/>
      <c r="K8" s="61"/>
      <c r="L8" s="61"/>
      <c r="M8" s="61">
        <v>3</v>
      </c>
      <c r="N8" s="61"/>
      <c r="O8" s="61">
        <v>3</v>
      </c>
      <c r="P8" s="61">
        <v>3</v>
      </c>
      <c r="Q8" s="61"/>
      <c r="R8" s="62"/>
      <c r="S8" s="62"/>
      <c r="T8" s="62"/>
      <c r="U8" s="62"/>
      <c r="V8" s="62">
        <v>12.6</v>
      </c>
      <c r="W8" s="62"/>
      <c r="X8" s="62"/>
      <c r="Y8" s="62"/>
      <c r="Z8" s="62">
        <v>12.6</v>
      </c>
      <c r="AA8" s="62"/>
      <c r="AB8" s="62">
        <v>12.6</v>
      </c>
      <c r="AC8" s="62">
        <v>12.6</v>
      </c>
    </row>
    <row r="9" spans="1:29" ht="31.5" customHeight="1" x14ac:dyDescent="0.25">
      <c r="A9" s="41" t="s">
        <v>39</v>
      </c>
      <c r="B9" s="55" t="s">
        <v>40</v>
      </c>
      <c r="C9" s="100">
        <v>4.2</v>
      </c>
      <c r="D9" s="100"/>
      <c r="E9" s="61"/>
      <c r="F9" s="61"/>
      <c r="G9" s="61"/>
      <c r="H9" s="61"/>
      <c r="I9" s="61"/>
      <c r="J9" s="61"/>
      <c r="K9" s="61"/>
      <c r="L9" s="61"/>
      <c r="M9" s="61">
        <v>3</v>
      </c>
      <c r="N9" s="61"/>
      <c r="O9" s="61">
        <v>3</v>
      </c>
      <c r="P9" s="61">
        <v>3</v>
      </c>
      <c r="Q9" s="61"/>
      <c r="R9" s="62"/>
      <c r="S9" s="62"/>
      <c r="T9" s="62"/>
      <c r="U9" s="62"/>
      <c r="V9" s="62"/>
      <c r="W9" s="62"/>
      <c r="X9" s="62"/>
      <c r="Y9" s="62"/>
      <c r="Z9" s="62">
        <v>12.6</v>
      </c>
      <c r="AA9" s="62"/>
      <c r="AB9" s="62">
        <v>12.6</v>
      </c>
      <c r="AC9" s="62">
        <v>12.6</v>
      </c>
    </row>
    <row r="10" spans="1:29" ht="15" customHeight="1" x14ac:dyDescent="0.25">
      <c r="A10" s="60" t="s">
        <v>436</v>
      </c>
      <c r="B10" s="81" t="s">
        <v>2454</v>
      </c>
      <c r="C10" s="60" t="s">
        <v>14</v>
      </c>
      <c r="D10" s="60"/>
      <c r="E10" s="60" t="s">
        <v>2</v>
      </c>
      <c r="F10" s="60" t="s">
        <v>3</v>
      </c>
      <c r="G10" s="60" t="s">
        <v>4</v>
      </c>
      <c r="H10" s="60" t="s">
        <v>5</v>
      </c>
      <c r="I10" s="60" t="s">
        <v>6</v>
      </c>
      <c r="J10" s="60" t="s">
        <v>7</v>
      </c>
      <c r="K10" s="60" t="s">
        <v>8</v>
      </c>
      <c r="L10" s="60" t="s">
        <v>9</v>
      </c>
      <c r="M10" s="60" t="s">
        <v>10</v>
      </c>
      <c r="N10" s="60" t="s">
        <v>11</v>
      </c>
      <c r="O10" s="60" t="s">
        <v>12</v>
      </c>
      <c r="P10" s="60" t="s">
        <v>13</v>
      </c>
      <c r="Q10" s="60"/>
      <c r="R10" s="60" t="s">
        <v>15</v>
      </c>
      <c r="S10" s="60" t="s">
        <v>16</v>
      </c>
      <c r="T10" s="60" t="s">
        <v>17</v>
      </c>
      <c r="U10" s="60" t="s">
        <v>18</v>
      </c>
      <c r="V10" s="60" t="s">
        <v>19</v>
      </c>
      <c r="W10" s="60" t="s">
        <v>20</v>
      </c>
      <c r="X10" s="60" t="s">
        <v>21</v>
      </c>
      <c r="Y10" s="60" t="s">
        <v>22</v>
      </c>
      <c r="Z10" s="60" t="s">
        <v>23</v>
      </c>
      <c r="AA10" s="60" t="s">
        <v>24</v>
      </c>
      <c r="AB10" s="60" t="s">
        <v>25</v>
      </c>
      <c r="AC10" s="60" t="s">
        <v>26</v>
      </c>
    </row>
    <row r="11" spans="1:29" ht="31.5" x14ac:dyDescent="0.25">
      <c r="A11" s="41" t="s">
        <v>27</v>
      </c>
      <c r="B11" s="82" t="s">
        <v>42</v>
      </c>
      <c r="C11" s="62">
        <v>1</v>
      </c>
      <c r="D11" s="62"/>
      <c r="E11" s="63">
        <v>3</v>
      </c>
      <c r="F11" s="63">
        <v>2</v>
      </c>
      <c r="G11" s="63">
        <v>3</v>
      </c>
      <c r="H11" s="62"/>
      <c r="I11" s="62"/>
      <c r="J11" s="62"/>
      <c r="K11" s="62"/>
      <c r="L11" s="62"/>
      <c r="M11" s="62"/>
      <c r="N11" s="62"/>
      <c r="O11" s="62"/>
      <c r="P11" s="62"/>
      <c r="Q11" s="62"/>
      <c r="R11" s="101">
        <v>3</v>
      </c>
      <c r="S11" s="101">
        <v>2</v>
      </c>
      <c r="T11" s="101">
        <v>3</v>
      </c>
      <c r="U11" s="101"/>
      <c r="V11" s="101"/>
      <c r="W11" s="101"/>
      <c r="X11" s="101"/>
      <c r="Y11" s="62"/>
      <c r="Z11" s="62"/>
      <c r="AA11" s="62"/>
      <c r="AB11" s="62"/>
      <c r="AC11" s="62"/>
    </row>
    <row r="12" spans="1:29" ht="31.5" x14ac:dyDescent="0.25">
      <c r="A12" s="41" t="s">
        <v>31</v>
      </c>
      <c r="B12" s="82" t="s">
        <v>43</v>
      </c>
      <c r="C12" s="62">
        <v>1</v>
      </c>
      <c r="D12" s="62"/>
      <c r="E12" s="63">
        <v>2</v>
      </c>
      <c r="F12" s="63">
        <v>3</v>
      </c>
      <c r="G12" s="63">
        <v>3</v>
      </c>
      <c r="H12" s="62"/>
      <c r="I12" s="62"/>
      <c r="J12" s="62"/>
      <c r="K12" s="62"/>
      <c r="L12" s="62"/>
      <c r="M12" s="62"/>
      <c r="N12" s="62"/>
      <c r="O12" s="62"/>
      <c r="P12" s="62"/>
      <c r="Q12" s="62"/>
      <c r="R12" s="101">
        <v>2</v>
      </c>
      <c r="S12" s="101">
        <v>3</v>
      </c>
      <c r="T12" s="101">
        <v>3</v>
      </c>
      <c r="U12" s="101"/>
      <c r="V12" s="101"/>
      <c r="W12" s="101"/>
      <c r="X12" s="101"/>
      <c r="Y12" s="62"/>
      <c r="Z12" s="62"/>
      <c r="AA12" s="62"/>
      <c r="AB12" s="62"/>
      <c r="AC12" s="62"/>
    </row>
    <row r="13" spans="1:29" ht="15.75" x14ac:dyDescent="0.25">
      <c r="A13" s="41" t="s">
        <v>33</v>
      </c>
      <c r="B13" s="82" t="s">
        <v>44</v>
      </c>
      <c r="C13" s="62">
        <v>1</v>
      </c>
      <c r="D13" s="62"/>
      <c r="E13" s="63">
        <v>3</v>
      </c>
      <c r="F13" s="63">
        <v>3</v>
      </c>
      <c r="G13" s="63">
        <v>3</v>
      </c>
      <c r="H13" s="62"/>
      <c r="I13" s="62"/>
      <c r="J13" s="62"/>
      <c r="K13" s="62"/>
      <c r="L13" s="62"/>
      <c r="M13" s="62"/>
      <c r="N13" s="62"/>
      <c r="O13" s="62"/>
      <c r="P13" s="62"/>
      <c r="Q13" s="62"/>
      <c r="R13" s="101">
        <v>3</v>
      </c>
      <c r="S13" s="101">
        <v>3</v>
      </c>
      <c r="T13" s="101">
        <v>3</v>
      </c>
      <c r="U13" s="101"/>
      <c r="V13" s="101"/>
      <c r="W13" s="101"/>
      <c r="X13" s="101"/>
      <c r="Y13" s="62"/>
      <c r="Z13" s="62"/>
      <c r="AA13" s="62"/>
      <c r="AB13" s="62"/>
      <c r="AC13" s="62"/>
    </row>
    <row r="14" spans="1:29" ht="31.5" x14ac:dyDescent="0.25">
      <c r="A14" s="41" t="s">
        <v>35</v>
      </c>
      <c r="B14" s="82" t="s">
        <v>45</v>
      </c>
      <c r="C14" s="62">
        <v>1</v>
      </c>
      <c r="D14" s="62"/>
      <c r="E14" s="63">
        <v>2</v>
      </c>
      <c r="F14" s="63">
        <v>2</v>
      </c>
      <c r="G14" s="63">
        <v>1</v>
      </c>
      <c r="H14" s="62"/>
      <c r="I14" s="62"/>
      <c r="J14" s="62"/>
      <c r="K14" s="62"/>
      <c r="L14" s="62"/>
      <c r="M14" s="62"/>
      <c r="N14" s="62"/>
      <c r="O14" s="62"/>
      <c r="P14" s="62"/>
      <c r="Q14" s="62"/>
      <c r="R14" s="101">
        <v>2</v>
      </c>
      <c r="S14" s="101">
        <v>2</v>
      </c>
      <c r="T14" s="101">
        <v>1</v>
      </c>
      <c r="U14" s="101"/>
      <c r="V14" s="101"/>
      <c r="W14" s="101"/>
      <c r="X14" s="101"/>
      <c r="Y14" s="62"/>
      <c r="Z14" s="62"/>
      <c r="AA14" s="62"/>
      <c r="AB14" s="62"/>
      <c r="AC14" s="62"/>
    </row>
    <row r="15" spans="1:29" ht="15.75" x14ac:dyDescent="0.25">
      <c r="A15" s="41" t="s">
        <v>37</v>
      </c>
      <c r="B15" s="82" t="s">
        <v>46</v>
      </c>
      <c r="C15" s="62">
        <v>1</v>
      </c>
      <c r="D15" s="62"/>
      <c r="E15" s="63">
        <v>2</v>
      </c>
      <c r="F15" s="63">
        <v>2</v>
      </c>
      <c r="G15" s="63">
        <v>3</v>
      </c>
      <c r="H15" s="62"/>
      <c r="I15" s="62"/>
      <c r="J15" s="62"/>
      <c r="K15" s="62"/>
      <c r="L15" s="62"/>
      <c r="M15" s="62"/>
      <c r="N15" s="62"/>
      <c r="O15" s="62"/>
      <c r="P15" s="62"/>
      <c r="Q15" s="62"/>
      <c r="R15" s="101">
        <v>2</v>
      </c>
      <c r="S15" s="101">
        <v>2</v>
      </c>
      <c r="T15" s="101">
        <v>3</v>
      </c>
      <c r="U15" s="101"/>
      <c r="V15" s="101"/>
      <c r="W15" s="101"/>
      <c r="X15" s="101"/>
      <c r="Y15" s="62"/>
      <c r="Z15" s="62"/>
      <c r="AA15" s="62"/>
      <c r="AB15" s="62"/>
      <c r="AC15" s="62"/>
    </row>
    <row r="16" spans="1:29" ht="31.5" x14ac:dyDescent="0.25">
      <c r="A16" s="41" t="s">
        <v>39</v>
      </c>
      <c r="B16" s="82" t="s">
        <v>47</v>
      </c>
      <c r="C16" s="62">
        <v>1</v>
      </c>
      <c r="D16" s="62"/>
      <c r="E16" s="63">
        <v>3</v>
      </c>
      <c r="F16" s="63">
        <v>2</v>
      </c>
      <c r="G16" s="63">
        <v>2</v>
      </c>
      <c r="H16" s="62"/>
      <c r="I16" s="62"/>
      <c r="J16" s="62"/>
      <c r="K16" s="62"/>
      <c r="L16" s="62"/>
      <c r="M16" s="62"/>
      <c r="N16" s="62"/>
      <c r="O16" s="62"/>
      <c r="P16" s="62"/>
      <c r="Q16" s="62"/>
      <c r="R16" s="101">
        <v>3</v>
      </c>
      <c r="S16" s="101">
        <v>2</v>
      </c>
      <c r="T16" s="101">
        <v>2</v>
      </c>
      <c r="U16" s="101"/>
      <c r="V16" s="101"/>
      <c r="W16" s="101"/>
      <c r="X16" s="101"/>
      <c r="Y16" s="62"/>
      <c r="Z16" s="62"/>
      <c r="AA16" s="62"/>
      <c r="AB16" s="62"/>
      <c r="AC16" s="62"/>
    </row>
    <row r="17" spans="1:29" ht="15.75" customHeight="1" x14ac:dyDescent="0.25">
      <c r="A17" s="60" t="s">
        <v>436</v>
      </c>
      <c r="B17" s="81" t="s">
        <v>2453</v>
      </c>
      <c r="C17" s="60" t="s">
        <v>14</v>
      </c>
      <c r="D17" s="60"/>
      <c r="E17" s="60" t="s">
        <v>2</v>
      </c>
      <c r="F17" s="60" t="s">
        <v>3</v>
      </c>
      <c r="G17" s="60" t="s">
        <v>4</v>
      </c>
      <c r="H17" s="60" t="s">
        <v>5</v>
      </c>
      <c r="I17" s="60" t="s">
        <v>6</v>
      </c>
      <c r="J17" s="60" t="s">
        <v>7</v>
      </c>
      <c r="K17" s="60" t="s">
        <v>8</v>
      </c>
      <c r="L17" s="60" t="s">
        <v>9</v>
      </c>
      <c r="M17" s="60" t="s">
        <v>10</v>
      </c>
      <c r="N17" s="60" t="s">
        <v>11</v>
      </c>
      <c r="O17" s="60" t="s">
        <v>12</v>
      </c>
      <c r="P17" s="60" t="s">
        <v>13</v>
      </c>
      <c r="Q17" s="60"/>
      <c r="R17" s="60" t="s">
        <v>15</v>
      </c>
      <c r="S17" s="60" t="s">
        <v>16</v>
      </c>
      <c r="T17" s="60" t="s">
        <v>17</v>
      </c>
      <c r="U17" s="60" t="s">
        <v>18</v>
      </c>
      <c r="V17" s="60" t="s">
        <v>19</v>
      </c>
      <c r="W17" s="60" t="s">
        <v>20</v>
      </c>
      <c r="X17" s="60" t="s">
        <v>21</v>
      </c>
      <c r="Y17" s="60" t="s">
        <v>22</v>
      </c>
      <c r="Z17" s="60" t="s">
        <v>23</v>
      </c>
      <c r="AA17" s="60" t="s">
        <v>24</v>
      </c>
      <c r="AB17" s="60" t="s">
        <v>25</v>
      </c>
      <c r="AC17" s="60" t="s">
        <v>26</v>
      </c>
    </row>
    <row r="18" spans="1:29" ht="15.75" x14ac:dyDescent="0.25">
      <c r="A18" s="41" t="s">
        <v>27</v>
      </c>
      <c r="B18" s="49" t="s">
        <v>49</v>
      </c>
      <c r="C18" s="67">
        <v>1.8</v>
      </c>
      <c r="D18" s="67"/>
      <c r="E18" s="62">
        <v>3</v>
      </c>
      <c r="F18" s="62"/>
      <c r="G18" s="62"/>
      <c r="H18" s="62"/>
      <c r="I18" s="62"/>
      <c r="J18" s="62">
        <v>1</v>
      </c>
      <c r="K18" s="62">
        <v>2</v>
      </c>
      <c r="L18" s="62"/>
      <c r="M18" s="62"/>
      <c r="N18" s="62"/>
      <c r="O18" s="62"/>
      <c r="P18" s="62">
        <v>3</v>
      </c>
      <c r="Q18" s="62"/>
      <c r="R18" s="62">
        <v>5.4</v>
      </c>
      <c r="S18" s="62"/>
      <c r="T18" s="62"/>
      <c r="U18" s="62"/>
      <c r="V18" s="62"/>
      <c r="W18" s="62">
        <v>1.8</v>
      </c>
      <c r="X18" s="62">
        <v>3.6</v>
      </c>
      <c r="Y18" s="62"/>
      <c r="Z18" s="62"/>
      <c r="AA18" s="62"/>
      <c r="AB18" s="62"/>
      <c r="AC18" s="62">
        <v>5.4</v>
      </c>
    </row>
    <row r="19" spans="1:29" ht="31.5" x14ac:dyDescent="0.25">
      <c r="A19" s="41" t="s">
        <v>31</v>
      </c>
      <c r="B19" s="49" t="s">
        <v>50</v>
      </c>
      <c r="C19" s="67">
        <v>1.8</v>
      </c>
      <c r="D19" s="67"/>
      <c r="E19" s="62">
        <v>3</v>
      </c>
      <c r="F19" s="62"/>
      <c r="G19" s="62"/>
      <c r="H19" s="62"/>
      <c r="I19" s="62"/>
      <c r="J19" s="62">
        <v>1</v>
      </c>
      <c r="K19" s="62">
        <v>2</v>
      </c>
      <c r="L19" s="62"/>
      <c r="M19" s="62"/>
      <c r="N19" s="62"/>
      <c r="O19" s="62"/>
      <c r="P19" s="62">
        <v>3</v>
      </c>
      <c r="Q19" s="62"/>
      <c r="R19" s="62">
        <v>5.4</v>
      </c>
      <c r="S19" s="62"/>
      <c r="T19" s="62"/>
      <c r="U19" s="62"/>
      <c r="V19" s="62"/>
      <c r="W19" s="62">
        <v>1.8</v>
      </c>
      <c r="X19" s="62">
        <v>3.6</v>
      </c>
      <c r="Y19" s="62"/>
      <c r="Z19" s="62"/>
      <c r="AA19" s="62"/>
      <c r="AB19" s="62"/>
      <c r="AC19" s="62">
        <v>5.4</v>
      </c>
    </row>
    <row r="20" spans="1:29" ht="15.75" x14ac:dyDescent="0.25">
      <c r="A20" s="41" t="s">
        <v>33</v>
      </c>
      <c r="B20" s="49" t="s">
        <v>51</v>
      </c>
      <c r="C20" s="67">
        <v>1.8</v>
      </c>
      <c r="D20" s="67"/>
      <c r="E20" s="62">
        <v>3</v>
      </c>
      <c r="F20" s="62">
        <v>2</v>
      </c>
      <c r="G20" s="62"/>
      <c r="H20" s="62"/>
      <c r="I20" s="62"/>
      <c r="J20" s="62">
        <v>1</v>
      </c>
      <c r="K20" s="62">
        <v>2</v>
      </c>
      <c r="L20" s="62"/>
      <c r="M20" s="62"/>
      <c r="N20" s="62"/>
      <c r="O20" s="62"/>
      <c r="P20" s="62">
        <v>3</v>
      </c>
      <c r="Q20" s="62"/>
      <c r="R20" s="62">
        <v>5.4</v>
      </c>
      <c r="S20" s="62">
        <v>3.6</v>
      </c>
      <c r="T20" s="62"/>
      <c r="U20" s="62"/>
      <c r="V20" s="62"/>
      <c r="W20" s="62">
        <v>1.8</v>
      </c>
      <c r="X20" s="62">
        <v>3.6</v>
      </c>
      <c r="Y20" s="62"/>
      <c r="Z20" s="62"/>
      <c r="AA20" s="62"/>
      <c r="AB20" s="62"/>
      <c r="AC20" s="62">
        <v>5.4</v>
      </c>
    </row>
    <row r="21" spans="1:29" ht="15.75" x14ac:dyDescent="0.25">
      <c r="A21" s="41" t="s">
        <v>35</v>
      </c>
      <c r="B21" s="49" t="s">
        <v>52</v>
      </c>
      <c r="C21" s="67">
        <v>1.8</v>
      </c>
      <c r="D21" s="67"/>
      <c r="E21" s="62">
        <v>3</v>
      </c>
      <c r="F21" s="62">
        <v>2</v>
      </c>
      <c r="G21" s="62"/>
      <c r="H21" s="62"/>
      <c r="I21" s="62"/>
      <c r="J21" s="62"/>
      <c r="K21" s="62">
        <v>1</v>
      </c>
      <c r="L21" s="62"/>
      <c r="M21" s="62"/>
      <c r="N21" s="62"/>
      <c r="O21" s="62"/>
      <c r="P21" s="62">
        <v>3</v>
      </c>
      <c r="Q21" s="62"/>
      <c r="R21" s="62">
        <v>5.4</v>
      </c>
      <c r="S21" s="62">
        <v>3.6</v>
      </c>
      <c r="T21" s="62"/>
      <c r="U21" s="62"/>
      <c r="V21" s="62"/>
      <c r="W21" s="62"/>
      <c r="X21" s="62">
        <v>1.8</v>
      </c>
      <c r="Y21" s="62"/>
      <c r="Z21" s="62"/>
      <c r="AA21" s="62"/>
      <c r="AB21" s="62"/>
      <c r="AC21" s="62">
        <v>5.4</v>
      </c>
    </row>
    <row r="22" spans="1:29" ht="15.75" x14ac:dyDescent="0.25">
      <c r="A22" s="41" t="s">
        <v>37</v>
      </c>
      <c r="B22" s="49" t="s">
        <v>53</v>
      </c>
      <c r="C22" s="67">
        <v>1.8</v>
      </c>
      <c r="D22" s="67"/>
      <c r="E22" s="62">
        <v>3</v>
      </c>
      <c r="F22" s="62"/>
      <c r="G22" s="62"/>
      <c r="H22" s="62"/>
      <c r="I22" s="62"/>
      <c r="J22" s="62">
        <v>1</v>
      </c>
      <c r="K22" s="62">
        <v>2</v>
      </c>
      <c r="L22" s="62"/>
      <c r="M22" s="62"/>
      <c r="N22" s="62"/>
      <c r="O22" s="62"/>
      <c r="P22" s="62">
        <v>3</v>
      </c>
      <c r="Q22" s="62"/>
      <c r="R22" s="62">
        <v>5.4</v>
      </c>
      <c r="S22" s="62"/>
      <c r="T22" s="62"/>
      <c r="U22" s="62"/>
      <c r="V22" s="62"/>
      <c r="W22" s="62">
        <v>1.8</v>
      </c>
      <c r="X22" s="62">
        <v>3.6</v>
      </c>
      <c r="Y22" s="62"/>
      <c r="Z22" s="62"/>
      <c r="AA22" s="62"/>
      <c r="AB22" s="62"/>
      <c r="AC22" s="62">
        <v>5.4</v>
      </c>
    </row>
    <row r="23" spans="1:29" ht="15.75" x14ac:dyDescent="0.25">
      <c r="A23" s="60" t="s">
        <v>436</v>
      </c>
      <c r="B23" s="81" t="s">
        <v>2452</v>
      </c>
      <c r="C23" s="65" t="s">
        <v>14</v>
      </c>
      <c r="D23" s="65"/>
      <c r="E23" s="65" t="s">
        <v>2</v>
      </c>
      <c r="F23" s="65" t="s">
        <v>3</v>
      </c>
      <c r="G23" s="65" t="s">
        <v>4</v>
      </c>
      <c r="H23" s="65" t="s">
        <v>5</v>
      </c>
      <c r="I23" s="65" t="s">
        <v>6</v>
      </c>
      <c r="J23" s="65" t="s">
        <v>7</v>
      </c>
      <c r="K23" s="65" t="s">
        <v>8</v>
      </c>
      <c r="L23" s="65" t="s">
        <v>9</v>
      </c>
      <c r="M23" s="65" t="s">
        <v>10</v>
      </c>
      <c r="N23" s="65" t="s">
        <v>11</v>
      </c>
      <c r="O23" s="65" t="s">
        <v>12</v>
      </c>
      <c r="P23" s="65" t="s">
        <v>13</v>
      </c>
      <c r="Q23" s="65"/>
      <c r="R23" s="65" t="s">
        <v>15</v>
      </c>
      <c r="S23" s="65" t="s">
        <v>16</v>
      </c>
      <c r="T23" s="65" t="s">
        <v>17</v>
      </c>
      <c r="U23" s="65" t="s">
        <v>18</v>
      </c>
      <c r="V23" s="65" t="s">
        <v>19</v>
      </c>
      <c r="W23" s="65" t="s">
        <v>20</v>
      </c>
      <c r="X23" s="65" t="s">
        <v>21</v>
      </c>
      <c r="Y23" s="65" t="s">
        <v>22</v>
      </c>
      <c r="Z23" s="65" t="s">
        <v>23</v>
      </c>
      <c r="AA23" s="65" t="s">
        <v>24</v>
      </c>
      <c r="AB23" s="65" t="s">
        <v>25</v>
      </c>
      <c r="AC23" s="65" t="s">
        <v>26</v>
      </c>
    </row>
    <row r="24" spans="1:29" ht="31.5" x14ac:dyDescent="0.25">
      <c r="A24" s="41" t="s">
        <v>27</v>
      </c>
      <c r="B24" s="82" t="s">
        <v>2451</v>
      </c>
      <c r="C24" s="66">
        <v>1</v>
      </c>
      <c r="D24" s="66"/>
      <c r="E24" s="67">
        <v>3</v>
      </c>
      <c r="F24" s="67">
        <v>3</v>
      </c>
      <c r="G24" s="67">
        <v>2</v>
      </c>
      <c r="H24" s="67">
        <v>1</v>
      </c>
      <c r="I24" s="62"/>
      <c r="J24" s="62"/>
      <c r="K24" s="62"/>
      <c r="L24" s="62"/>
      <c r="M24" s="62"/>
      <c r="N24" s="62"/>
      <c r="O24" s="62"/>
      <c r="P24" s="62"/>
      <c r="Q24" s="62"/>
      <c r="R24" s="62">
        <v>3</v>
      </c>
      <c r="S24" s="62">
        <v>3</v>
      </c>
      <c r="T24" s="62">
        <v>2</v>
      </c>
      <c r="U24" s="62">
        <v>1</v>
      </c>
      <c r="V24" s="101"/>
      <c r="W24" s="101"/>
      <c r="X24" s="101"/>
      <c r="Y24" s="101"/>
      <c r="Z24" s="101"/>
      <c r="AA24" s="101"/>
      <c r="AB24" s="101"/>
      <c r="AC24" s="101"/>
    </row>
    <row r="25" spans="1:29" ht="31.5" x14ac:dyDescent="0.25">
      <c r="A25" s="41" t="s">
        <v>31</v>
      </c>
      <c r="B25" s="82" t="s">
        <v>2450</v>
      </c>
      <c r="C25" s="66">
        <v>1</v>
      </c>
      <c r="D25" s="66"/>
      <c r="E25" s="67">
        <v>3</v>
      </c>
      <c r="F25" s="67">
        <v>3</v>
      </c>
      <c r="G25" s="67">
        <v>2</v>
      </c>
      <c r="H25" s="67">
        <v>1</v>
      </c>
      <c r="I25" s="62"/>
      <c r="J25" s="62"/>
      <c r="K25" s="62"/>
      <c r="L25" s="62"/>
      <c r="M25" s="62"/>
      <c r="N25" s="62"/>
      <c r="O25" s="62"/>
      <c r="P25" s="62"/>
      <c r="Q25" s="62"/>
      <c r="R25" s="62">
        <v>3</v>
      </c>
      <c r="S25" s="62">
        <v>3</v>
      </c>
      <c r="T25" s="62">
        <v>2</v>
      </c>
      <c r="U25" s="62">
        <v>1</v>
      </c>
      <c r="V25" s="101"/>
      <c r="W25" s="101"/>
      <c r="X25" s="101"/>
      <c r="Y25" s="101"/>
      <c r="Z25" s="101"/>
      <c r="AA25" s="101"/>
      <c r="AB25" s="101"/>
      <c r="AC25" s="101"/>
    </row>
    <row r="26" spans="1:29" ht="15.75" x14ac:dyDescent="0.25">
      <c r="A26" s="41" t="s">
        <v>33</v>
      </c>
      <c r="B26" s="82" t="s">
        <v>2449</v>
      </c>
      <c r="C26" s="66">
        <v>1</v>
      </c>
      <c r="D26" s="66"/>
      <c r="E26" s="67">
        <v>3</v>
      </c>
      <c r="F26" s="67">
        <v>3</v>
      </c>
      <c r="G26" s="67">
        <v>2</v>
      </c>
      <c r="H26" s="67">
        <v>1</v>
      </c>
      <c r="I26" s="62"/>
      <c r="J26" s="62"/>
      <c r="K26" s="62"/>
      <c r="L26" s="62"/>
      <c r="M26" s="62"/>
      <c r="N26" s="62"/>
      <c r="O26" s="62"/>
      <c r="P26" s="62"/>
      <c r="Q26" s="62"/>
      <c r="R26" s="62">
        <v>3</v>
      </c>
      <c r="S26" s="62">
        <v>3</v>
      </c>
      <c r="T26" s="62">
        <v>2</v>
      </c>
      <c r="U26" s="62">
        <v>1</v>
      </c>
      <c r="V26" s="101"/>
      <c r="W26" s="101"/>
      <c r="X26" s="101"/>
      <c r="Y26" s="101"/>
      <c r="Z26" s="101"/>
      <c r="AA26" s="101"/>
      <c r="AB26" s="101"/>
      <c r="AC26" s="101"/>
    </row>
    <row r="27" spans="1:29" ht="31.5" x14ac:dyDescent="0.25">
      <c r="A27" s="41" t="s">
        <v>35</v>
      </c>
      <c r="B27" s="82" t="s">
        <v>2448</v>
      </c>
      <c r="C27" s="66">
        <v>1</v>
      </c>
      <c r="D27" s="66"/>
      <c r="E27" s="67">
        <v>3</v>
      </c>
      <c r="F27" s="67">
        <v>3</v>
      </c>
      <c r="G27" s="67">
        <v>2</v>
      </c>
      <c r="H27" s="67">
        <v>1</v>
      </c>
      <c r="I27" s="62"/>
      <c r="J27" s="62"/>
      <c r="K27" s="62"/>
      <c r="L27" s="62"/>
      <c r="M27" s="62"/>
      <c r="N27" s="62"/>
      <c r="O27" s="62"/>
      <c r="P27" s="62"/>
      <c r="Q27" s="62"/>
      <c r="R27" s="62">
        <v>3</v>
      </c>
      <c r="S27" s="62">
        <v>3</v>
      </c>
      <c r="T27" s="62">
        <v>2</v>
      </c>
      <c r="U27" s="62">
        <v>1</v>
      </c>
      <c r="V27" s="101"/>
      <c r="W27" s="101"/>
      <c r="X27" s="101"/>
      <c r="Y27" s="101"/>
      <c r="Z27" s="101"/>
      <c r="AA27" s="101"/>
      <c r="AB27" s="101"/>
      <c r="AC27" s="101"/>
    </row>
    <row r="28" spans="1:29" ht="31.5" x14ac:dyDescent="0.25">
      <c r="A28" s="41" t="s">
        <v>37</v>
      </c>
      <c r="B28" s="82" t="s">
        <v>2447</v>
      </c>
      <c r="C28" s="66">
        <v>1</v>
      </c>
      <c r="D28" s="66"/>
      <c r="E28" s="68">
        <v>3</v>
      </c>
      <c r="F28" s="67">
        <v>3</v>
      </c>
      <c r="G28" s="67">
        <v>2</v>
      </c>
      <c r="H28" s="67">
        <v>1</v>
      </c>
      <c r="I28" s="62"/>
      <c r="J28" s="62"/>
      <c r="K28" s="62"/>
      <c r="L28" s="62"/>
      <c r="M28" s="62"/>
      <c r="N28" s="62"/>
      <c r="O28" s="62"/>
      <c r="P28" s="62"/>
      <c r="Q28" s="62"/>
      <c r="R28" s="62">
        <v>3</v>
      </c>
      <c r="S28" s="62">
        <v>3</v>
      </c>
      <c r="T28" s="62">
        <v>2</v>
      </c>
      <c r="U28" s="62">
        <v>1</v>
      </c>
      <c r="V28" s="101"/>
      <c r="W28" s="101"/>
      <c r="X28" s="101"/>
      <c r="Y28" s="101"/>
      <c r="Z28" s="101"/>
      <c r="AA28" s="101"/>
      <c r="AB28" s="101"/>
      <c r="AC28" s="101"/>
    </row>
    <row r="29" spans="1:29" ht="15.75" x14ac:dyDescent="0.25">
      <c r="A29" s="41" t="s">
        <v>39</v>
      </c>
      <c r="B29" s="82" t="s">
        <v>1450</v>
      </c>
      <c r="C29" s="66">
        <v>1</v>
      </c>
      <c r="D29" s="66"/>
      <c r="E29" s="68">
        <v>3</v>
      </c>
      <c r="F29" s="67">
        <v>3</v>
      </c>
      <c r="G29" s="67">
        <v>2</v>
      </c>
      <c r="H29" s="67">
        <v>1</v>
      </c>
      <c r="I29" s="62"/>
      <c r="J29" s="62"/>
      <c r="K29" s="62"/>
      <c r="L29" s="62"/>
      <c r="M29" s="62"/>
      <c r="N29" s="62"/>
      <c r="O29" s="62"/>
      <c r="P29" s="62"/>
      <c r="Q29" s="62"/>
      <c r="R29" s="62">
        <v>3</v>
      </c>
      <c r="S29" s="62">
        <v>3</v>
      </c>
      <c r="T29" s="62">
        <v>2</v>
      </c>
      <c r="U29" s="62">
        <v>1</v>
      </c>
      <c r="V29" s="101"/>
      <c r="W29" s="101"/>
      <c r="X29" s="101"/>
      <c r="Y29" s="101"/>
      <c r="Z29" s="101"/>
      <c r="AA29" s="101"/>
      <c r="AB29" s="101"/>
      <c r="AC29" s="101"/>
    </row>
    <row r="30" spans="1:29" ht="15.75" x14ac:dyDescent="0.25">
      <c r="A30" s="60" t="s">
        <v>436</v>
      </c>
      <c r="B30" s="81" t="s">
        <v>2446</v>
      </c>
      <c r="C30" s="60" t="s">
        <v>14</v>
      </c>
      <c r="D30" s="65"/>
      <c r="E30" s="65" t="s">
        <v>2</v>
      </c>
      <c r="F30" s="65" t="s">
        <v>3</v>
      </c>
      <c r="G30" s="65" t="s">
        <v>4</v>
      </c>
      <c r="H30" s="65" t="s">
        <v>5</v>
      </c>
      <c r="I30" s="65" t="s">
        <v>6</v>
      </c>
      <c r="J30" s="65" t="s">
        <v>7</v>
      </c>
      <c r="K30" s="65" t="s">
        <v>8</v>
      </c>
      <c r="L30" s="65" t="s">
        <v>9</v>
      </c>
      <c r="M30" s="65" t="s">
        <v>10</v>
      </c>
      <c r="N30" s="65" t="s">
        <v>11</v>
      </c>
      <c r="O30" s="65" t="s">
        <v>12</v>
      </c>
      <c r="P30" s="65" t="s">
        <v>13</v>
      </c>
      <c r="Q30" s="65"/>
      <c r="R30" s="65" t="s">
        <v>15</v>
      </c>
      <c r="S30" s="65" t="s">
        <v>16</v>
      </c>
      <c r="T30" s="65" t="s">
        <v>17</v>
      </c>
      <c r="U30" s="65" t="s">
        <v>18</v>
      </c>
      <c r="V30" s="65" t="s">
        <v>19</v>
      </c>
      <c r="W30" s="65" t="s">
        <v>20</v>
      </c>
      <c r="X30" s="65" t="s">
        <v>21</v>
      </c>
      <c r="Y30" s="65" t="s">
        <v>22</v>
      </c>
      <c r="Z30" s="65" t="s">
        <v>23</v>
      </c>
      <c r="AA30" s="65" t="s">
        <v>24</v>
      </c>
      <c r="AB30" s="65" t="s">
        <v>25</v>
      </c>
      <c r="AC30" s="65" t="s">
        <v>26</v>
      </c>
    </row>
    <row r="31" spans="1:29" ht="15.75" x14ac:dyDescent="0.25">
      <c r="A31" s="41" t="s">
        <v>27</v>
      </c>
      <c r="B31" s="50" t="s">
        <v>62</v>
      </c>
      <c r="C31" s="66">
        <v>1.6</v>
      </c>
      <c r="D31" s="66"/>
      <c r="E31" s="63">
        <v>2</v>
      </c>
      <c r="F31" s="63">
        <v>2</v>
      </c>
      <c r="G31" s="62"/>
      <c r="H31" s="62"/>
      <c r="I31" s="62"/>
      <c r="J31" s="62"/>
      <c r="K31" s="62"/>
      <c r="L31" s="62"/>
      <c r="M31" s="62"/>
      <c r="N31" s="62"/>
      <c r="O31" s="62"/>
      <c r="P31" s="62"/>
      <c r="Q31" s="62"/>
      <c r="R31" s="62">
        <v>3.2</v>
      </c>
      <c r="S31" s="62">
        <v>3.2</v>
      </c>
      <c r="T31" s="62"/>
      <c r="U31" s="62"/>
      <c r="V31" s="62"/>
      <c r="W31" s="62"/>
      <c r="X31" s="62"/>
      <c r="Y31" s="62"/>
      <c r="Z31" s="62"/>
      <c r="AA31" s="62"/>
      <c r="AB31" s="62"/>
      <c r="AC31" s="62"/>
    </row>
    <row r="32" spans="1:29" ht="15.75" x14ac:dyDescent="0.25">
      <c r="A32" s="41" t="s">
        <v>31</v>
      </c>
      <c r="B32" s="50" t="s">
        <v>63</v>
      </c>
      <c r="C32" s="66">
        <v>1.6</v>
      </c>
      <c r="D32" s="66"/>
      <c r="E32" s="63">
        <v>2</v>
      </c>
      <c r="F32" s="63">
        <v>1</v>
      </c>
      <c r="G32" s="62"/>
      <c r="H32" s="62"/>
      <c r="I32" s="62"/>
      <c r="J32" s="62"/>
      <c r="K32" s="62"/>
      <c r="L32" s="62"/>
      <c r="M32" s="62"/>
      <c r="N32" s="62"/>
      <c r="O32" s="62"/>
      <c r="P32" s="62"/>
      <c r="Q32" s="62"/>
      <c r="R32" s="62">
        <v>3.2</v>
      </c>
      <c r="S32" s="62">
        <v>1.6</v>
      </c>
      <c r="T32" s="62"/>
      <c r="U32" s="62"/>
      <c r="V32" s="62"/>
      <c r="W32" s="62"/>
      <c r="X32" s="62"/>
      <c r="Y32" s="62"/>
      <c r="Z32" s="62"/>
      <c r="AA32" s="62"/>
      <c r="AB32" s="62"/>
      <c r="AC32" s="62"/>
    </row>
    <row r="33" spans="1:29" ht="15.75" x14ac:dyDescent="0.25">
      <c r="A33" s="41" t="s">
        <v>33</v>
      </c>
      <c r="B33" s="50" t="s">
        <v>64</v>
      </c>
      <c r="C33" s="66">
        <v>1.6</v>
      </c>
      <c r="D33" s="66"/>
      <c r="E33" s="63">
        <v>2</v>
      </c>
      <c r="F33" s="63">
        <v>1</v>
      </c>
      <c r="G33" s="62"/>
      <c r="H33" s="62"/>
      <c r="I33" s="62"/>
      <c r="J33" s="62"/>
      <c r="K33" s="62"/>
      <c r="L33" s="62"/>
      <c r="M33" s="62"/>
      <c r="N33" s="62"/>
      <c r="O33" s="62"/>
      <c r="P33" s="62"/>
      <c r="Q33" s="62"/>
      <c r="R33" s="62">
        <v>3.2</v>
      </c>
      <c r="S33" s="62">
        <v>1.6</v>
      </c>
      <c r="T33" s="62"/>
      <c r="U33" s="62"/>
      <c r="V33" s="62"/>
      <c r="W33" s="62"/>
      <c r="X33" s="62"/>
      <c r="Y33" s="62"/>
      <c r="Z33" s="62"/>
      <c r="AA33" s="62"/>
      <c r="AB33" s="62"/>
      <c r="AC33" s="62"/>
    </row>
    <row r="34" spans="1:29" ht="15.75" x14ac:dyDescent="0.25">
      <c r="A34" s="41" t="s">
        <v>35</v>
      </c>
      <c r="B34" s="50" t="s">
        <v>65</v>
      </c>
      <c r="C34" s="66">
        <v>1.6</v>
      </c>
      <c r="D34" s="66"/>
      <c r="E34" s="63">
        <v>2</v>
      </c>
      <c r="F34" s="63">
        <v>1</v>
      </c>
      <c r="G34" s="62"/>
      <c r="H34" s="62"/>
      <c r="I34" s="62"/>
      <c r="J34" s="62"/>
      <c r="K34" s="62"/>
      <c r="L34" s="62"/>
      <c r="M34" s="62"/>
      <c r="N34" s="62"/>
      <c r="O34" s="62"/>
      <c r="P34" s="62"/>
      <c r="Q34" s="62"/>
      <c r="R34" s="62">
        <v>3.2</v>
      </c>
      <c r="S34" s="62">
        <v>1.6</v>
      </c>
      <c r="T34" s="62"/>
      <c r="U34" s="62"/>
      <c r="V34" s="62"/>
      <c r="W34" s="62"/>
      <c r="X34" s="62"/>
      <c r="Y34" s="62"/>
      <c r="Z34" s="62"/>
      <c r="AA34" s="62"/>
      <c r="AB34" s="62"/>
      <c r="AC34" s="62"/>
    </row>
    <row r="35" spans="1:29" ht="15.75" x14ac:dyDescent="0.25">
      <c r="A35" s="41" t="s">
        <v>37</v>
      </c>
      <c r="B35" s="50" t="s">
        <v>66</v>
      </c>
      <c r="C35" s="66">
        <v>1.6</v>
      </c>
      <c r="D35" s="66"/>
      <c r="E35" s="63">
        <v>2</v>
      </c>
      <c r="F35" s="63">
        <v>1</v>
      </c>
      <c r="G35" s="62"/>
      <c r="H35" s="62"/>
      <c r="I35" s="62"/>
      <c r="J35" s="62"/>
      <c r="K35" s="62"/>
      <c r="L35" s="62"/>
      <c r="M35" s="62"/>
      <c r="N35" s="62"/>
      <c r="O35" s="62"/>
      <c r="P35" s="62"/>
      <c r="Q35" s="62"/>
      <c r="R35" s="62">
        <v>3.2</v>
      </c>
      <c r="S35" s="62">
        <v>1.6</v>
      </c>
      <c r="T35" s="62"/>
      <c r="U35" s="62"/>
      <c r="V35" s="62"/>
      <c r="W35" s="62"/>
      <c r="X35" s="62"/>
      <c r="Y35" s="62"/>
      <c r="Z35" s="62"/>
      <c r="AA35" s="62"/>
      <c r="AB35" s="62"/>
      <c r="AC35" s="62"/>
    </row>
    <row r="36" spans="1:29" ht="15.75" x14ac:dyDescent="0.25">
      <c r="A36" s="41" t="s">
        <v>39</v>
      </c>
      <c r="B36" s="50" t="s">
        <v>67</v>
      </c>
      <c r="C36" s="66">
        <v>1.6</v>
      </c>
      <c r="D36" s="66"/>
      <c r="E36" s="63">
        <v>2</v>
      </c>
      <c r="F36" s="63">
        <v>1</v>
      </c>
      <c r="G36" s="62"/>
      <c r="H36" s="62"/>
      <c r="I36" s="62"/>
      <c r="J36" s="62"/>
      <c r="K36" s="62"/>
      <c r="L36" s="62"/>
      <c r="M36" s="62"/>
      <c r="N36" s="62"/>
      <c r="O36" s="62"/>
      <c r="P36" s="62"/>
      <c r="Q36" s="62"/>
      <c r="R36" s="62">
        <v>3.2</v>
      </c>
      <c r="S36" s="62">
        <v>1.6</v>
      </c>
      <c r="T36" s="62"/>
      <c r="U36" s="62"/>
      <c r="V36" s="62"/>
      <c r="W36" s="62"/>
      <c r="X36" s="62"/>
      <c r="Y36" s="62"/>
      <c r="Z36" s="62"/>
      <c r="AA36" s="62"/>
      <c r="AB36" s="62"/>
      <c r="AC36" s="62"/>
    </row>
    <row r="37" spans="1:29" ht="15.75" x14ac:dyDescent="0.25">
      <c r="A37" s="60" t="s">
        <v>436</v>
      </c>
      <c r="B37" s="81" t="s">
        <v>2445</v>
      </c>
      <c r="C37" s="60" t="s">
        <v>14</v>
      </c>
      <c r="D37" s="60"/>
      <c r="E37" s="60" t="s">
        <v>2</v>
      </c>
      <c r="F37" s="60" t="s">
        <v>3</v>
      </c>
      <c r="G37" s="60" t="s">
        <v>4</v>
      </c>
      <c r="H37" s="60" t="s">
        <v>5</v>
      </c>
      <c r="I37" s="60" t="s">
        <v>6</v>
      </c>
      <c r="J37" s="60" t="s">
        <v>7</v>
      </c>
      <c r="K37" s="60" t="s">
        <v>8</v>
      </c>
      <c r="L37" s="60" t="s">
        <v>9</v>
      </c>
      <c r="M37" s="60" t="s">
        <v>10</v>
      </c>
      <c r="N37" s="60" t="s">
        <v>11</v>
      </c>
      <c r="O37" s="60" t="s">
        <v>12</v>
      </c>
      <c r="P37" s="60" t="s">
        <v>13</v>
      </c>
      <c r="Q37" s="60"/>
      <c r="R37" s="60" t="s">
        <v>15</v>
      </c>
      <c r="S37" s="60" t="s">
        <v>16</v>
      </c>
      <c r="T37" s="60" t="s">
        <v>17</v>
      </c>
      <c r="U37" s="60" t="s">
        <v>18</v>
      </c>
      <c r="V37" s="60" t="s">
        <v>19</v>
      </c>
      <c r="W37" s="60" t="s">
        <v>20</v>
      </c>
      <c r="X37" s="60" t="s">
        <v>21</v>
      </c>
      <c r="Y37" s="60" t="s">
        <v>22</v>
      </c>
      <c r="Z37" s="60" t="s">
        <v>23</v>
      </c>
      <c r="AA37" s="60" t="s">
        <v>24</v>
      </c>
      <c r="AB37" s="60" t="s">
        <v>25</v>
      </c>
      <c r="AC37" s="60" t="s">
        <v>26</v>
      </c>
    </row>
    <row r="38" spans="1:29" ht="31.5" x14ac:dyDescent="0.25">
      <c r="A38" s="41" t="s">
        <v>27</v>
      </c>
      <c r="B38" s="55" t="s">
        <v>69</v>
      </c>
      <c r="C38" s="66">
        <v>3.2</v>
      </c>
      <c r="D38" s="66"/>
      <c r="E38" s="62"/>
      <c r="F38" s="62"/>
      <c r="G38" s="62"/>
      <c r="H38" s="62"/>
      <c r="I38" s="63">
        <v>2</v>
      </c>
      <c r="J38" s="63">
        <v>2</v>
      </c>
      <c r="K38" s="63">
        <v>3</v>
      </c>
      <c r="L38" s="62"/>
      <c r="M38" s="62"/>
      <c r="N38" s="62"/>
      <c r="O38" s="62"/>
      <c r="P38" s="62"/>
      <c r="Q38" s="62"/>
      <c r="R38" s="62"/>
      <c r="S38" s="62"/>
      <c r="T38" s="62"/>
      <c r="U38" s="62"/>
      <c r="V38" s="62">
        <v>6.4</v>
      </c>
      <c r="W38" s="62">
        <v>6.4</v>
      </c>
      <c r="X38" s="62">
        <v>9.6</v>
      </c>
      <c r="Y38" s="62"/>
      <c r="Z38" s="62"/>
      <c r="AA38" s="62"/>
      <c r="AB38" s="62"/>
      <c r="AC38" s="62"/>
    </row>
    <row r="39" spans="1:29" ht="31.5" x14ac:dyDescent="0.25">
      <c r="A39" s="41" t="s">
        <v>31</v>
      </c>
      <c r="B39" s="55" t="s">
        <v>70</v>
      </c>
      <c r="C39" s="66">
        <v>3.2</v>
      </c>
      <c r="D39" s="66"/>
      <c r="E39" s="62"/>
      <c r="F39" s="62"/>
      <c r="G39" s="62"/>
      <c r="H39" s="62"/>
      <c r="I39" s="63">
        <v>2</v>
      </c>
      <c r="J39" s="63">
        <v>2</v>
      </c>
      <c r="K39" s="63">
        <v>3</v>
      </c>
      <c r="L39" s="62"/>
      <c r="M39" s="62"/>
      <c r="N39" s="62"/>
      <c r="O39" s="62"/>
      <c r="P39" s="62"/>
      <c r="Q39" s="62"/>
      <c r="R39" s="62"/>
      <c r="S39" s="62"/>
      <c r="T39" s="62"/>
      <c r="U39" s="62"/>
      <c r="V39" s="62">
        <v>6.4</v>
      </c>
      <c r="W39" s="62">
        <v>6.4</v>
      </c>
      <c r="X39" s="62">
        <v>9.6</v>
      </c>
      <c r="Y39" s="62"/>
      <c r="Z39" s="62"/>
      <c r="AA39" s="62"/>
      <c r="AB39" s="62"/>
      <c r="AC39" s="62"/>
    </row>
    <row r="40" spans="1:29" ht="15.75" x14ac:dyDescent="0.25">
      <c r="A40" s="41" t="s">
        <v>33</v>
      </c>
      <c r="B40" s="55" t="s">
        <v>71</v>
      </c>
      <c r="C40" s="66">
        <v>3.2</v>
      </c>
      <c r="D40" s="66"/>
      <c r="E40" s="62"/>
      <c r="F40" s="62"/>
      <c r="G40" s="62"/>
      <c r="H40" s="62"/>
      <c r="I40" s="63">
        <v>2</v>
      </c>
      <c r="J40" s="63">
        <v>2</v>
      </c>
      <c r="K40" s="63">
        <v>3</v>
      </c>
      <c r="L40" s="62"/>
      <c r="M40" s="62"/>
      <c r="N40" s="62"/>
      <c r="O40" s="62"/>
      <c r="P40" s="62"/>
      <c r="Q40" s="62"/>
      <c r="R40" s="62"/>
      <c r="S40" s="62"/>
      <c r="T40" s="62"/>
      <c r="U40" s="62"/>
      <c r="V40" s="62">
        <v>6.4</v>
      </c>
      <c r="W40" s="62">
        <v>6.4</v>
      </c>
      <c r="X40" s="62">
        <v>9.6</v>
      </c>
      <c r="Y40" s="62"/>
      <c r="Z40" s="62"/>
      <c r="AA40" s="62"/>
      <c r="AB40" s="62"/>
      <c r="AC40" s="62"/>
    </row>
    <row r="41" spans="1:29" ht="31.5" x14ac:dyDescent="0.25">
      <c r="A41" s="41" t="s">
        <v>35</v>
      </c>
      <c r="B41" s="55" t="s">
        <v>72</v>
      </c>
      <c r="C41" s="66">
        <v>3.2</v>
      </c>
      <c r="D41" s="66"/>
      <c r="E41" s="62"/>
      <c r="F41" s="62"/>
      <c r="G41" s="62"/>
      <c r="H41" s="62"/>
      <c r="I41" s="63">
        <v>2</v>
      </c>
      <c r="J41" s="63">
        <v>2</v>
      </c>
      <c r="K41" s="63">
        <v>3</v>
      </c>
      <c r="L41" s="62"/>
      <c r="M41" s="62"/>
      <c r="N41" s="62"/>
      <c r="O41" s="62"/>
      <c r="P41" s="62"/>
      <c r="Q41" s="62"/>
      <c r="R41" s="62"/>
      <c r="S41" s="62"/>
      <c r="T41" s="62"/>
      <c r="U41" s="62"/>
      <c r="V41" s="62">
        <v>6.4</v>
      </c>
      <c r="W41" s="62">
        <v>6.4</v>
      </c>
      <c r="X41" s="62">
        <v>9.6</v>
      </c>
      <c r="Y41" s="62"/>
      <c r="Z41" s="62"/>
      <c r="AA41" s="62"/>
      <c r="AB41" s="62"/>
      <c r="AC41" s="62"/>
    </row>
    <row r="42" spans="1:29" ht="15.75" x14ac:dyDescent="0.25">
      <c r="A42" s="41" t="s">
        <v>37</v>
      </c>
      <c r="B42" s="55" t="s">
        <v>2551</v>
      </c>
      <c r="C42" s="66">
        <v>3.2</v>
      </c>
      <c r="D42" s="66"/>
      <c r="E42" s="62"/>
      <c r="F42" s="62"/>
      <c r="G42" s="62"/>
      <c r="H42" s="62"/>
      <c r="I42" s="63">
        <v>2</v>
      </c>
      <c r="J42" s="63">
        <v>2</v>
      </c>
      <c r="K42" s="63">
        <v>3</v>
      </c>
      <c r="L42" s="62"/>
      <c r="M42" s="62"/>
      <c r="N42" s="62"/>
      <c r="O42" s="62"/>
      <c r="P42" s="62"/>
      <c r="Q42" s="62"/>
      <c r="R42" s="62"/>
      <c r="S42" s="62"/>
      <c r="T42" s="62"/>
      <c r="U42" s="62"/>
      <c r="V42" s="62">
        <v>6.4</v>
      </c>
      <c r="W42" s="62">
        <v>6.4</v>
      </c>
      <c r="X42" s="62">
        <v>9.6</v>
      </c>
      <c r="Y42" s="62"/>
      <c r="Z42" s="62"/>
      <c r="AA42" s="62"/>
      <c r="AB42" s="62"/>
      <c r="AC42" s="62"/>
    </row>
    <row r="43" spans="1:29" ht="15.75" x14ac:dyDescent="0.25">
      <c r="A43" s="41" t="s">
        <v>39</v>
      </c>
      <c r="B43" s="55" t="s">
        <v>74</v>
      </c>
      <c r="C43" s="66">
        <v>3.2</v>
      </c>
      <c r="D43" s="66"/>
      <c r="E43" s="62"/>
      <c r="F43" s="62"/>
      <c r="G43" s="62"/>
      <c r="H43" s="62"/>
      <c r="I43" s="63">
        <v>2</v>
      </c>
      <c r="J43" s="63">
        <v>2</v>
      </c>
      <c r="K43" s="63">
        <v>3</v>
      </c>
      <c r="L43" s="62"/>
      <c r="M43" s="62"/>
      <c r="N43" s="62"/>
      <c r="O43" s="62"/>
      <c r="P43" s="62"/>
      <c r="Q43" s="62"/>
      <c r="R43" s="62"/>
      <c r="S43" s="62"/>
      <c r="T43" s="62"/>
      <c r="U43" s="62"/>
      <c r="V43" s="62">
        <v>6.4</v>
      </c>
      <c r="W43" s="62">
        <v>6.4</v>
      </c>
      <c r="X43" s="62">
        <v>9.6</v>
      </c>
      <c r="Y43" s="62"/>
      <c r="Z43" s="62"/>
      <c r="AA43" s="62"/>
      <c r="AB43" s="62"/>
      <c r="AC43" s="62"/>
    </row>
    <row r="44" spans="1:29" ht="15.75" x14ac:dyDescent="0.25">
      <c r="A44" s="60" t="s">
        <v>436</v>
      </c>
      <c r="B44" s="81" t="s">
        <v>2444</v>
      </c>
      <c r="C44" s="60" t="s">
        <v>14</v>
      </c>
      <c r="D44" s="60"/>
      <c r="E44" s="60" t="s">
        <v>2</v>
      </c>
      <c r="F44" s="60" t="s">
        <v>3</v>
      </c>
      <c r="G44" s="60" t="s">
        <v>4</v>
      </c>
      <c r="H44" s="60" t="s">
        <v>5</v>
      </c>
      <c r="I44" s="60" t="s">
        <v>6</v>
      </c>
      <c r="J44" s="60" t="s">
        <v>7</v>
      </c>
      <c r="K44" s="60" t="s">
        <v>8</v>
      </c>
      <c r="L44" s="60" t="s">
        <v>9</v>
      </c>
      <c r="M44" s="60" t="s">
        <v>10</v>
      </c>
      <c r="N44" s="60" t="s">
        <v>11</v>
      </c>
      <c r="O44" s="60" t="s">
        <v>12</v>
      </c>
      <c r="P44" s="60" t="s">
        <v>13</v>
      </c>
      <c r="Q44" s="60"/>
      <c r="R44" s="60" t="s">
        <v>15</v>
      </c>
      <c r="S44" s="60" t="s">
        <v>16</v>
      </c>
      <c r="T44" s="60" t="s">
        <v>17</v>
      </c>
      <c r="U44" s="60" t="s">
        <v>18</v>
      </c>
      <c r="V44" s="60" t="s">
        <v>19</v>
      </c>
      <c r="W44" s="60" t="s">
        <v>20</v>
      </c>
      <c r="X44" s="60" t="s">
        <v>21</v>
      </c>
      <c r="Y44" s="60" t="s">
        <v>22</v>
      </c>
      <c r="Z44" s="60" t="s">
        <v>23</v>
      </c>
      <c r="AA44" s="60" t="s">
        <v>24</v>
      </c>
      <c r="AB44" s="60" t="s">
        <v>25</v>
      </c>
      <c r="AC44" s="60" t="s">
        <v>26</v>
      </c>
    </row>
    <row r="45" spans="1:29" ht="15.75" x14ac:dyDescent="0.25">
      <c r="A45" s="41" t="s">
        <v>27</v>
      </c>
      <c r="B45" s="49" t="s">
        <v>76</v>
      </c>
      <c r="C45" s="66">
        <v>5</v>
      </c>
      <c r="D45" s="66"/>
      <c r="E45" s="62">
        <v>3</v>
      </c>
      <c r="F45" s="62">
        <v>3</v>
      </c>
      <c r="G45" s="62"/>
      <c r="H45" s="62"/>
      <c r="I45" s="62"/>
      <c r="J45" s="62">
        <v>2</v>
      </c>
      <c r="K45" s="62">
        <v>2</v>
      </c>
      <c r="L45" s="62"/>
      <c r="M45" s="62">
        <v>3</v>
      </c>
      <c r="N45" s="62"/>
      <c r="O45" s="62"/>
      <c r="P45" s="62">
        <v>3</v>
      </c>
      <c r="Q45" s="62"/>
      <c r="R45" s="62">
        <v>15</v>
      </c>
      <c r="S45" s="62">
        <v>15</v>
      </c>
      <c r="T45" s="62"/>
      <c r="U45" s="62"/>
      <c r="V45" s="62"/>
      <c r="W45" s="62">
        <v>10</v>
      </c>
      <c r="X45" s="62">
        <v>10</v>
      </c>
      <c r="Y45" s="62"/>
      <c r="Z45" s="62">
        <v>15</v>
      </c>
      <c r="AA45" s="62"/>
      <c r="AB45" s="62"/>
      <c r="AC45" s="62">
        <v>15</v>
      </c>
    </row>
    <row r="46" spans="1:29" ht="15.75" x14ac:dyDescent="0.25">
      <c r="A46" s="41" t="s">
        <v>31</v>
      </c>
      <c r="B46" s="49" t="s">
        <v>77</v>
      </c>
      <c r="C46" s="66">
        <v>5</v>
      </c>
      <c r="D46" s="66"/>
      <c r="E46" s="62">
        <v>3</v>
      </c>
      <c r="F46" s="62">
        <v>2</v>
      </c>
      <c r="G46" s="62"/>
      <c r="H46" s="62"/>
      <c r="I46" s="62"/>
      <c r="J46" s="62">
        <v>2</v>
      </c>
      <c r="K46" s="62">
        <v>2</v>
      </c>
      <c r="L46" s="62"/>
      <c r="M46" s="62">
        <v>3</v>
      </c>
      <c r="N46" s="62"/>
      <c r="O46" s="62"/>
      <c r="P46" s="62">
        <v>3</v>
      </c>
      <c r="Q46" s="62"/>
      <c r="R46" s="62">
        <v>15</v>
      </c>
      <c r="S46" s="62">
        <v>10</v>
      </c>
      <c r="T46" s="62"/>
      <c r="U46" s="62"/>
      <c r="V46" s="62"/>
      <c r="W46" s="62">
        <v>10</v>
      </c>
      <c r="X46" s="62">
        <v>10</v>
      </c>
      <c r="Y46" s="62"/>
      <c r="Z46" s="62">
        <v>15</v>
      </c>
      <c r="AA46" s="62"/>
      <c r="AB46" s="62"/>
      <c r="AC46" s="62">
        <v>15</v>
      </c>
    </row>
    <row r="47" spans="1:29" ht="15.75" x14ac:dyDescent="0.25">
      <c r="A47" s="41" t="s">
        <v>33</v>
      </c>
      <c r="B47" s="49" t="s">
        <v>78</v>
      </c>
      <c r="C47" s="66">
        <v>5</v>
      </c>
      <c r="D47" s="66"/>
      <c r="E47" s="62">
        <v>3</v>
      </c>
      <c r="F47" s="62">
        <v>2</v>
      </c>
      <c r="G47" s="62"/>
      <c r="H47" s="62"/>
      <c r="I47" s="62"/>
      <c r="J47" s="62">
        <v>2</v>
      </c>
      <c r="K47" s="62">
        <v>2</v>
      </c>
      <c r="L47" s="62"/>
      <c r="M47" s="62">
        <v>3</v>
      </c>
      <c r="N47" s="62"/>
      <c r="O47" s="62"/>
      <c r="P47" s="62">
        <v>3</v>
      </c>
      <c r="Q47" s="62"/>
      <c r="R47" s="62">
        <v>15</v>
      </c>
      <c r="S47" s="62">
        <v>10</v>
      </c>
      <c r="T47" s="62"/>
      <c r="U47" s="62"/>
      <c r="V47" s="62"/>
      <c r="W47" s="62">
        <v>10</v>
      </c>
      <c r="X47" s="62">
        <v>10</v>
      </c>
      <c r="Y47" s="62"/>
      <c r="Z47" s="62">
        <v>15</v>
      </c>
      <c r="AA47" s="62"/>
      <c r="AB47" s="62"/>
      <c r="AC47" s="62">
        <v>15</v>
      </c>
    </row>
    <row r="48" spans="1:29" ht="15.75" x14ac:dyDescent="0.25">
      <c r="A48" s="41" t="s">
        <v>35</v>
      </c>
      <c r="B48" s="82" t="s">
        <v>2501</v>
      </c>
      <c r="C48" s="66">
        <v>5</v>
      </c>
      <c r="D48" s="66"/>
      <c r="E48" s="62">
        <v>3</v>
      </c>
      <c r="F48" s="62"/>
      <c r="G48" s="62"/>
      <c r="H48" s="62"/>
      <c r="I48" s="62"/>
      <c r="J48" s="62"/>
      <c r="K48" s="62">
        <v>2</v>
      </c>
      <c r="L48" s="62"/>
      <c r="M48" s="62">
        <v>3</v>
      </c>
      <c r="N48" s="62"/>
      <c r="O48" s="62"/>
      <c r="P48" s="62">
        <v>3</v>
      </c>
      <c r="Q48" s="62"/>
      <c r="R48" s="62">
        <v>15</v>
      </c>
      <c r="S48" s="62"/>
      <c r="T48" s="62"/>
      <c r="U48" s="62"/>
      <c r="V48" s="62"/>
      <c r="W48" s="62"/>
      <c r="X48" s="62">
        <v>10</v>
      </c>
      <c r="Y48" s="62"/>
      <c r="Z48" s="62">
        <v>15</v>
      </c>
      <c r="AA48" s="62"/>
      <c r="AB48" s="62"/>
      <c r="AC48" s="62">
        <v>15</v>
      </c>
    </row>
    <row r="49" spans="1:29" ht="15.75" x14ac:dyDescent="0.25">
      <c r="A49" s="60" t="s">
        <v>436</v>
      </c>
      <c r="B49" s="60" t="s">
        <v>2443</v>
      </c>
      <c r="C49" s="60" t="s">
        <v>14</v>
      </c>
      <c r="D49" s="60"/>
      <c r="E49" s="60" t="s">
        <v>2</v>
      </c>
      <c r="F49" s="60" t="s">
        <v>3</v>
      </c>
      <c r="G49" s="60" t="s">
        <v>4</v>
      </c>
      <c r="H49" s="60" t="s">
        <v>5</v>
      </c>
      <c r="I49" s="60" t="s">
        <v>6</v>
      </c>
      <c r="J49" s="60" t="s">
        <v>7</v>
      </c>
      <c r="K49" s="60" t="s">
        <v>8</v>
      </c>
      <c r="L49" s="60" t="s">
        <v>9</v>
      </c>
      <c r="M49" s="60" t="s">
        <v>10</v>
      </c>
      <c r="N49" s="60" t="s">
        <v>11</v>
      </c>
      <c r="O49" s="60" t="s">
        <v>12</v>
      </c>
      <c r="P49" s="60" t="s">
        <v>13</v>
      </c>
      <c r="Q49" s="60"/>
      <c r="R49" s="60" t="s">
        <v>15</v>
      </c>
      <c r="S49" s="60" t="s">
        <v>16</v>
      </c>
      <c r="T49" s="60" t="s">
        <v>17</v>
      </c>
      <c r="U49" s="60" t="s">
        <v>18</v>
      </c>
      <c r="V49" s="60" t="s">
        <v>19</v>
      </c>
      <c r="W49" s="60" t="s">
        <v>20</v>
      </c>
      <c r="X49" s="60" t="s">
        <v>21</v>
      </c>
      <c r="Y49" s="60" t="s">
        <v>22</v>
      </c>
      <c r="Z49" s="60" t="s">
        <v>23</v>
      </c>
      <c r="AA49" s="60" t="s">
        <v>24</v>
      </c>
      <c r="AB49" s="60" t="s">
        <v>25</v>
      </c>
      <c r="AC49" s="60" t="s">
        <v>26</v>
      </c>
    </row>
    <row r="50" spans="1:29" ht="15.75" x14ac:dyDescent="0.25">
      <c r="A50" s="41" t="s">
        <v>27</v>
      </c>
      <c r="B50" s="49" t="s">
        <v>2442</v>
      </c>
      <c r="C50" s="61">
        <v>5</v>
      </c>
      <c r="D50" s="61"/>
      <c r="E50" s="69"/>
      <c r="F50" s="69"/>
      <c r="G50" s="69"/>
      <c r="H50" s="69"/>
      <c r="I50" s="69"/>
      <c r="J50" s="69"/>
      <c r="K50" s="69"/>
      <c r="L50" s="69"/>
      <c r="M50" s="69"/>
      <c r="N50" s="61">
        <v>3</v>
      </c>
      <c r="O50" s="61">
        <v>3</v>
      </c>
      <c r="P50" s="61">
        <v>3</v>
      </c>
      <c r="Q50" s="61"/>
      <c r="R50" s="62"/>
      <c r="S50" s="62"/>
      <c r="T50" s="62"/>
      <c r="U50" s="62"/>
      <c r="V50" s="62"/>
      <c r="W50" s="62"/>
      <c r="X50" s="62"/>
      <c r="Y50" s="62"/>
      <c r="Z50" s="62"/>
      <c r="AA50" s="62">
        <v>15</v>
      </c>
      <c r="AB50" s="62">
        <v>15</v>
      </c>
      <c r="AC50" s="62">
        <v>15</v>
      </c>
    </row>
    <row r="51" spans="1:29" ht="15.75" x14ac:dyDescent="0.25">
      <c r="A51" s="41" t="s">
        <v>31</v>
      </c>
      <c r="B51" s="49" t="s">
        <v>82</v>
      </c>
      <c r="C51" s="61">
        <v>5</v>
      </c>
      <c r="D51" s="61"/>
      <c r="E51" s="69"/>
      <c r="F51" s="69"/>
      <c r="G51" s="69"/>
      <c r="H51" s="69"/>
      <c r="I51" s="69"/>
      <c r="J51" s="69"/>
      <c r="K51" s="69"/>
      <c r="L51" s="69"/>
      <c r="M51" s="69"/>
      <c r="N51" s="61">
        <v>3</v>
      </c>
      <c r="O51" s="61">
        <v>3</v>
      </c>
      <c r="P51" s="61">
        <v>2</v>
      </c>
      <c r="Q51" s="61"/>
      <c r="R51" s="62"/>
      <c r="S51" s="62"/>
      <c r="T51" s="62"/>
      <c r="U51" s="62"/>
      <c r="V51" s="62"/>
      <c r="W51" s="62"/>
      <c r="X51" s="62"/>
      <c r="Y51" s="62"/>
      <c r="Z51" s="62"/>
      <c r="AA51" s="62">
        <v>15</v>
      </c>
      <c r="AB51" s="62">
        <v>15</v>
      </c>
      <c r="AC51" s="62">
        <v>10</v>
      </c>
    </row>
    <row r="52" spans="1:29" ht="15.75" x14ac:dyDescent="0.25">
      <c r="A52" s="41" t="s">
        <v>33</v>
      </c>
      <c r="B52" s="49" t="s">
        <v>83</v>
      </c>
      <c r="C52" s="61">
        <v>5</v>
      </c>
      <c r="D52" s="61"/>
      <c r="E52" s="69"/>
      <c r="F52" s="69"/>
      <c r="G52" s="69"/>
      <c r="H52" s="61">
        <v>3</v>
      </c>
      <c r="I52" s="61"/>
      <c r="J52" s="61"/>
      <c r="K52" s="61"/>
      <c r="L52" s="61"/>
      <c r="M52" s="61"/>
      <c r="N52" s="61">
        <v>3</v>
      </c>
      <c r="O52" s="61">
        <v>3</v>
      </c>
      <c r="P52" s="61">
        <v>3</v>
      </c>
      <c r="Q52" s="61"/>
      <c r="R52" s="62"/>
      <c r="S52" s="62"/>
      <c r="T52" s="62"/>
      <c r="U52" s="62">
        <v>15</v>
      </c>
      <c r="V52" s="62"/>
      <c r="W52" s="62"/>
      <c r="X52" s="62"/>
      <c r="Y52" s="62"/>
      <c r="Z52" s="62"/>
      <c r="AA52" s="62">
        <v>15</v>
      </c>
      <c r="AB52" s="62">
        <v>15</v>
      </c>
      <c r="AC52" s="62">
        <v>15</v>
      </c>
    </row>
    <row r="53" spans="1:29" ht="15.75" x14ac:dyDescent="0.25">
      <c r="A53" s="60" t="s">
        <v>436</v>
      </c>
      <c r="B53" s="60" t="s">
        <v>2441</v>
      </c>
      <c r="C53" s="60" t="s">
        <v>14</v>
      </c>
      <c r="D53" s="60"/>
      <c r="E53" s="60" t="s">
        <v>2</v>
      </c>
      <c r="F53" s="60" t="s">
        <v>3</v>
      </c>
      <c r="G53" s="60" t="s">
        <v>4</v>
      </c>
      <c r="H53" s="60" t="s">
        <v>5</v>
      </c>
      <c r="I53" s="60" t="s">
        <v>6</v>
      </c>
      <c r="J53" s="60" t="s">
        <v>7</v>
      </c>
      <c r="K53" s="60" t="s">
        <v>8</v>
      </c>
      <c r="L53" s="60" t="s">
        <v>9</v>
      </c>
      <c r="M53" s="60" t="s">
        <v>10</v>
      </c>
      <c r="N53" s="60" t="s">
        <v>11</v>
      </c>
      <c r="O53" s="60" t="s">
        <v>12</v>
      </c>
      <c r="P53" s="60" t="s">
        <v>13</v>
      </c>
      <c r="Q53" s="60"/>
      <c r="R53" s="60" t="s">
        <v>15</v>
      </c>
      <c r="S53" s="60" t="s">
        <v>16</v>
      </c>
      <c r="T53" s="60" t="s">
        <v>17</v>
      </c>
      <c r="U53" s="60" t="s">
        <v>18</v>
      </c>
      <c r="V53" s="60" t="s">
        <v>19</v>
      </c>
      <c r="W53" s="60" t="s">
        <v>20</v>
      </c>
      <c r="X53" s="60" t="s">
        <v>21</v>
      </c>
      <c r="Y53" s="60" t="s">
        <v>22</v>
      </c>
      <c r="Z53" s="60" t="s">
        <v>23</v>
      </c>
      <c r="AA53" s="60" t="s">
        <v>24</v>
      </c>
      <c r="AB53" s="60" t="s">
        <v>25</v>
      </c>
      <c r="AC53" s="60" t="s">
        <v>26</v>
      </c>
    </row>
    <row r="54" spans="1:29" ht="15.75" x14ac:dyDescent="0.25">
      <c r="A54" s="41" t="s">
        <v>27</v>
      </c>
      <c r="B54" s="49" t="s">
        <v>85</v>
      </c>
      <c r="C54" s="61">
        <v>5</v>
      </c>
      <c r="D54" s="61"/>
      <c r="E54" s="66">
        <v>2</v>
      </c>
      <c r="F54" s="66">
        <v>3</v>
      </c>
      <c r="G54" s="66"/>
      <c r="H54" s="66"/>
      <c r="I54" s="66"/>
      <c r="J54" s="66"/>
      <c r="K54" s="66"/>
      <c r="L54" s="66"/>
      <c r="M54" s="66"/>
      <c r="N54" s="66">
        <v>2</v>
      </c>
      <c r="O54" s="66"/>
      <c r="P54" s="66">
        <v>2</v>
      </c>
      <c r="Q54" s="66"/>
      <c r="R54" s="62">
        <v>10</v>
      </c>
      <c r="S54" s="62">
        <v>15</v>
      </c>
      <c r="T54" s="62"/>
      <c r="U54" s="62"/>
      <c r="V54" s="62"/>
      <c r="W54" s="62"/>
      <c r="X54" s="62"/>
      <c r="Y54" s="62"/>
      <c r="Z54" s="62"/>
      <c r="AA54" s="62">
        <v>10</v>
      </c>
      <c r="AB54" s="62"/>
      <c r="AC54" s="62">
        <v>10</v>
      </c>
    </row>
    <row r="55" spans="1:29" ht="31.5" x14ac:dyDescent="0.25">
      <c r="A55" s="41" t="s">
        <v>31</v>
      </c>
      <c r="B55" s="49" t="s">
        <v>86</v>
      </c>
      <c r="C55" s="61">
        <v>5</v>
      </c>
      <c r="D55" s="61"/>
      <c r="E55" s="66">
        <v>2</v>
      </c>
      <c r="F55" s="66">
        <v>3</v>
      </c>
      <c r="G55" s="66"/>
      <c r="H55" s="66"/>
      <c r="I55" s="66"/>
      <c r="J55" s="66"/>
      <c r="K55" s="66"/>
      <c r="L55" s="66"/>
      <c r="M55" s="66"/>
      <c r="N55" s="66">
        <v>2</v>
      </c>
      <c r="O55" s="66"/>
      <c r="P55" s="66">
        <v>2</v>
      </c>
      <c r="Q55" s="66"/>
      <c r="R55" s="62">
        <v>10</v>
      </c>
      <c r="S55" s="62">
        <v>15</v>
      </c>
      <c r="T55" s="62"/>
      <c r="U55" s="62"/>
      <c r="V55" s="62"/>
      <c r="W55" s="62"/>
      <c r="X55" s="62"/>
      <c r="Y55" s="62"/>
      <c r="Z55" s="62"/>
      <c r="AA55" s="62">
        <v>10</v>
      </c>
      <c r="AB55" s="62"/>
      <c r="AC55" s="62">
        <v>10</v>
      </c>
    </row>
    <row r="56" spans="1:29" ht="31.5" x14ac:dyDescent="0.25">
      <c r="A56" s="41" t="s">
        <v>33</v>
      </c>
      <c r="B56" s="49" t="s">
        <v>87</v>
      </c>
      <c r="C56" s="61">
        <v>5</v>
      </c>
      <c r="D56" s="61"/>
      <c r="E56" s="66">
        <v>2</v>
      </c>
      <c r="F56" s="66">
        <v>3</v>
      </c>
      <c r="G56" s="66"/>
      <c r="H56" s="66"/>
      <c r="I56" s="66"/>
      <c r="J56" s="66"/>
      <c r="K56" s="66"/>
      <c r="L56" s="66"/>
      <c r="M56" s="66"/>
      <c r="N56" s="66">
        <v>2</v>
      </c>
      <c r="O56" s="66"/>
      <c r="P56" s="66">
        <v>2</v>
      </c>
      <c r="Q56" s="66"/>
      <c r="R56" s="62">
        <v>10</v>
      </c>
      <c r="S56" s="62">
        <v>15</v>
      </c>
      <c r="T56" s="62"/>
      <c r="U56" s="62"/>
      <c r="V56" s="62"/>
      <c r="W56" s="62"/>
      <c r="X56" s="62"/>
      <c r="Y56" s="62"/>
      <c r="Z56" s="62"/>
      <c r="AA56" s="62">
        <v>10</v>
      </c>
      <c r="AB56" s="62"/>
      <c r="AC56" s="62">
        <v>10</v>
      </c>
    </row>
    <row r="57" spans="1:29" ht="5.25" customHeight="1" x14ac:dyDescent="0.25">
      <c r="A57" s="172"/>
      <c r="B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3"/>
    </row>
    <row r="58" spans="1:29" ht="15.75" x14ac:dyDescent="0.25">
      <c r="A58" s="60" t="s">
        <v>2440</v>
      </c>
      <c r="B58" s="60" t="s">
        <v>2439</v>
      </c>
      <c r="C58" s="60" t="s">
        <v>14</v>
      </c>
      <c r="D58" s="60"/>
      <c r="E58" s="60" t="s">
        <v>2</v>
      </c>
      <c r="F58" s="60" t="s">
        <v>3</v>
      </c>
      <c r="G58" s="60" t="s">
        <v>4</v>
      </c>
      <c r="H58" s="60" t="s">
        <v>5</v>
      </c>
      <c r="I58" s="60" t="s">
        <v>6</v>
      </c>
      <c r="J58" s="60" t="s">
        <v>7</v>
      </c>
      <c r="K58" s="60" t="s">
        <v>8</v>
      </c>
      <c r="L58" s="60" t="s">
        <v>9</v>
      </c>
      <c r="M58" s="60" t="s">
        <v>10</v>
      </c>
      <c r="N58" s="60" t="s">
        <v>11</v>
      </c>
      <c r="O58" s="60" t="s">
        <v>12</v>
      </c>
      <c r="P58" s="60" t="s">
        <v>13</v>
      </c>
      <c r="Q58" s="60"/>
      <c r="R58" s="60" t="s">
        <v>15</v>
      </c>
      <c r="S58" s="60" t="s">
        <v>16</v>
      </c>
      <c r="T58" s="60" t="s">
        <v>17</v>
      </c>
      <c r="U58" s="60" t="s">
        <v>18</v>
      </c>
      <c r="V58" s="60" t="s">
        <v>19</v>
      </c>
      <c r="W58" s="60" t="s">
        <v>20</v>
      </c>
      <c r="X58" s="60" t="s">
        <v>21</v>
      </c>
      <c r="Y58" s="60" t="s">
        <v>22</v>
      </c>
      <c r="Z58" s="60" t="s">
        <v>23</v>
      </c>
      <c r="AA58" s="60" t="s">
        <v>24</v>
      </c>
      <c r="AB58" s="60" t="s">
        <v>25</v>
      </c>
      <c r="AC58" s="60" t="s">
        <v>26</v>
      </c>
    </row>
    <row r="59" spans="1:29" ht="47.25" x14ac:dyDescent="0.25">
      <c r="A59" s="41" t="s">
        <v>27</v>
      </c>
      <c r="B59" s="55" t="s">
        <v>28</v>
      </c>
      <c r="C59" s="66">
        <v>4.2</v>
      </c>
      <c r="D59" s="66"/>
      <c r="E59" s="69"/>
      <c r="F59" s="69"/>
      <c r="G59" s="69"/>
      <c r="H59" s="61"/>
      <c r="I59" s="61"/>
      <c r="J59" s="61"/>
      <c r="K59" s="61"/>
      <c r="L59" s="61"/>
      <c r="M59" s="61"/>
      <c r="N59" s="61">
        <v>3</v>
      </c>
      <c r="O59" s="61">
        <v>3</v>
      </c>
      <c r="P59" s="61">
        <v>3</v>
      </c>
      <c r="Q59" s="61"/>
      <c r="R59" s="62"/>
      <c r="S59" s="62"/>
      <c r="T59" s="62"/>
      <c r="U59" s="62"/>
      <c r="V59" s="62"/>
      <c r="W59" s="62"/>
      <c r="X59" s="62"/>
      <c r="Y59" s="62"/>
      <c r="Z59" s="62"/>
      <c r="AA59" s="62">
        <v>12.6</v>
      </c>
      <c r="AB59" s="62">
        <v>12.6</v>
      </c>
      <c r="AC59" s="62">
        <v>12.6</v>
      </c>
    </row>
    <row r="60" spans="1:29" ht="31.5" x14ac:dyDescent="0.25">
      <c r="A60" s="41" t="s">
        <v>31</v>
      </c>
      <c r="B60" s="55" t="s">
        <v>90</v>
      </c>
      <c r="C60" s="66">
        <v>4.2</v>
      </c>
      <c r="D60" s="66"/>
      <c r="E60" s="69"/>
      <c r="F60" s="69"/>
      <c r="G60" s="69"/>
      <c r="H60" s="61"/>
      <c r="I60" s="61"/>
      <c r="J60" s="61"/>
      <c r="K60" s="61"/>
      <c r="L60" s="61"/>
      <c r="M60" s="61"/>
      <c r="N60" s="61">
        <v>3</v>
      </c>
      <c r="O60" s="61">
        <v>3</v>
      </c>
      <c r="P60" s="61">
        <v>2</v>
      </c>
      <c r="Q60" s="61"/>
      <c r="R60" s="62"/>
      <c r="S60" s="62"/>
      <c r="T60" s="62"/>
      <c r="U60" s="62"/>
      <c r="V60" s="62"/>
      <c r="W60" s="62"/>
      <c r="X60" s="62"/>
      <c r="Y60" s="62"/>
      <c r="Z60" s="62"/>
      <c r="AA60" s="62">
        <v>12.6</v>
      </c>
      <c r="AB60" s="62">
        <v>12.6</v>
      </c>
      <c r="AC60" s="62">
        <v>8.4</v>
      </c>
    </row>
    <row r="61" spans="1:29" ht="15.75" x14ac:dyDescent="0.25">
      <c r="A61" s="41" t="s">
        <v>33</v>
      </c>
      <c r="B61" s="55" t="s">
        <v>34</v>
      </c>
      <c r="C61" s="66">
        <v>4.2</v>
      </c>
      <c r="D61" s="66"/>
      <c r="E61" s="69"/>
      <c r="F61" s="69"/>
      <c r="G61" s="69"/>
      <c r="H61" s="61">
        <v>3</v>
      </c>
      <c r="I61" s="61"/>
      <c r="J61" s="61"/>
      <c r="K61" s="61"/>
      <c r="L61" s="61"/>
      <c r="M61" s="61"/>
      <c r="N61" s="61">
        <v>3</v>
      </c>
      <c r="O61" s="61">
        <v>3</v>
      </c>
      <c r="P61" s="61">
        <v>3</v>
      </c>
      <c r="Q61" s="61"/>
      <c r="R61" s="62"/>
      <c r="S61" s="62"/>
      <c r="T61" s="62"/>
      <c r="U61" s="62">
        <v>12.6</v>
      </c>
      <c r="V61" s="62"/>
      <c r="W61" s="62"/>
      <c r="X61" s="62"/>
      <c r="Y61" s="62"/>
      <c r="Z61" s="62"/>
      <c r="AA61" s="62">
        <v>12.6</v>
      </c>
      <c r="AB61" s="62">
        <v>12.6</v>
      </c>
      <c r="AC61" s="62">
        <v>12.6</v>
      </c>
    </row>
    <row r="62" spans="1:29" ht="31.5" x14ac:dyDescent="0.25">
      <c r="A62" s="41" t="s">
        <v>35</v>
      </c>
      <c r="B62" s="55" t="s">
        <v>91</v>
      </c>
      <c r="C62" s="66">
        <v>4.2</v>
      </c>
      <c r="D62" s="66"/>
      <c r="E62" s="69"/>
      <c r="F62" s="69"/>
      <c r="G62" s="69"/>
      <c r="H62" s="61"/>
      <c r="I62" s="61"/>
      <c r="J62" s="61"/>
      <c r="K62" s="61"/>
      <c r="L62" s="61"/>
      <c r="M62" s="61">
        <v>3</v>
      </c>
      <c r="N62" s="61">
        <v>3</v>
      </c>
      <c r="O62" s="61">
        <v>3</v>
      </c>
      <c r="P62" s="61">
        <v>2</v>
      </c>
      <c r="Q62" s="61"/>
      <c r="R62" s="62"/>
      <c r="S62" s="62"/>
      <c r="T62" s="62"/>
      <c r="U62" s="62"/>
      <c r="V62" s="62"/>
      <c r="W62" s="62"/>
      <c r="X62" s="62"/>
      <c r="Y62" s="62"/>
      <c r="Z62" s="62">
        <v>12.6</v>
      </c>
      <c r="AA62" s="62">
        <v>12.6</v>
      </c>
      <c r="AB62" s="62">
        <v>12.6</v>
      </c>
      <c r="AC62" s="62">
        <v>8.4</v>
      </c>
    </row>
    <row r="63" spans="1:29" ht="31.5" x14ac:dyDescent="0.25">
      <c r="A63" s="41" t="s">
        <v>37</v>
      </c>
      <c r="B63" s="55" t="s">
        <v>92</v>
      </c>
      <c r="C63" s="66">
        <v>4.2</v>
      </c>
      <c r="D63" s="66"/>
      <c r="E63" s="69"/>
      <c r="F63" s="69"/>
      <c r="G63" s="69"/>
      <c r="H63" s="61"/>
      <c r="I63" s="61"/>
      <c r="J63" s="61"/>
      <c r="K63" s="61"/>
      <c r="L63" s="61"/>
      <c r="M63" s="61"/>
      <c r="N63" s="61">
        <v>3</v>
      </c>
      <c r="O63" s="61">
        <v>3</v>
      </c>
      <c r="P63" s="61">
        <v>3</v>
      </c>
      <c r="Q63" s="61"/>
      <c r="R63" s="62"/>
      <c r="S63" s="62"/>
      <c r="T63" s="62"/>
      <c r="U63" s="62"/>
      <c r="V63" s="62"/>
      <c r="W63" s="62"/>
      <c r="X63" s="62"/>
      <c r="Y63" s="62"/>
      <c r="Z63" s="62"/>
      <c r="AA63" s="62">
        <v>12.6</v>
      </c>
      <c r="AB63" s="62">
        <v>12.6</v>
      </c>
      <c r="AC63" s="62">
        <v>12.6</v>
      </c>
    </row>
    <row r="64" spans="1:29" ht="31.5" x14ac:dyDescent="0.25">
      <c r="A64" s="41" t="s">
        <v>39</v>
      </c>
      <c r="B64" s="55" t="s">
        <v>40</v>
      </c>
      <c r="C64" s="66">
        <v>4.2</v>
      </c>
      <c r="D64" s="66"/>
      <c r="E64" s="69"/>
      <c r="F64" s="69"/>
      <c r="G64" s="69"/>
      <c r="H64" s="61"/>
      <c r="I64" s="61"/>
      <c r="J64" s="61"/>
      <c r="K64" s="61"/>
      <c r="L64" s="61">
        <v>3</v>
      </c>
      <c r="M64" s="61"/>
      <c r="N64" s="61">
        <v>3</v>
      </c>
      <c r="O64" s="61">
        <v>3</v>
      </c>
      <c r="P64" s="61">
        <v>2</v>
      </c>
      <c r="Q64" s="61"/>
      <c r="R64" s="62"/>
      <c r="S64" s="62"/>
      <c r="T64" s="62"/>
      <c r="U64" s="62"/>
      <c r="V64" s="62"/>
      <c r="W64" s="62"/>
      <c r="X64" s="62"/>
      <c r="Y64" s="62">
        <v>12.6</v>
      </c>
      <c r="Z64" s="62"/>
      <c r="AA64" s="62">
        <v>12.6</v>
      </c>
      <c r="AB64" s="62">
        <v>12.6</v>
      </c>
      <c r="AC64" s="62">
        <v>8.4</v>
      </c>
    </row>
    <row r="65" spans="1:29" ht="15.75" x14ac:dyDescent="0.25">
      <c r="A65" s="60" t="s">
        <v>2440</v>
      </c>
      <c r="B65" s="60" t="s">
        <v>2438</v>
      </c>
      <c r="C65" s="60" t="s">
        <v>14</v>
      </c>
      <c r="D65" s="60"/>
      <c r="E65" s="60" t="s">
        <v>2</v>
      </c>
      <c r="F65" s="60" t="s">
        <v>3</v>
      </c>
      <c r="G65" s="60" t="s">
        <v>4</v>
      </c>
      <c r="H65" s="60" t="s">
        <v>5</v>
      </c>
      <c r="I65" s="60" t="s">
        <v>6</v>
      </c>
      <c r="J65" s="60" t="s">
        <v>7</v>
      </c>
      <c r="K65" s="60" t="s">
        <v>8</v>
      </c>
      <c r="L65" s="60" t="s">
        <v>9</v>
      </c>
      <c r="M65" s="60" t="s">
        <v>10</v>
      </c>
      <c r="N65" s="60" t="s">
        <v>11</v>
      </c>
      <c r="O65" s="60" t="s">
        <v>12</v>
      </c>
      <c r="P65" s="60" t="s">
        <v>13</v>
      </c>
      <c r="Q65" s="60"/>
      <c r="R65" s="60" t="s">
        <v>15</v>
      </c>
      <c r="S65" s="60" t="s">
        <v>16</v>
      </c>
      <c r="T65" s="60" t="s">
        <v>17</v>
      </c>
      <c r="U65" s="60" t="s">
        <v>18</v>
      </c>
      <c r="V65" s="60" t="s">
        <v>19</v>
      </c>
      <c r="W65" s="60" t="s">
        <v>20</v>
      </c>
      <c r="X65" s="60" t="s">
        <v>21</v>
      </c>
      <c r="Y65" s="60" t="s">
        <v>22</v>
      </c>
      <c r="Z65" s="60" t="s">
        <v>23</v>
      </c>
      <c r="AA65" s="60" t="s">
        <v>24</v>
      </c>
      <c r="AB65" s="60" t="s">
        <v>25</v>
      </c>
      <c r="AC65" s="60" t="s">
        <v>26</v>
      </c>
    </row>
    <row r="66" spans="1:29" ht="31.5" x14ac:dyDescent="0.25">
      <c r="A66" s="41" t="s">
        <v>27</v>
      </c>
      <c r="B66" s="50" t="s">
        <v>93</v>
      </c>
      <c r="C66" s="63">
        <v>1.8</v>
      </c>
      <c r="D66" s="77"/>
      <c r="E66" s="63">
        <v>3</v>
      </c>
      <c r="F66" s="63">
        <v>3</v>
      </c>
      <c r="G66" s="63">
        <v>2</v>
      </c>
      <c r="H66" s="63">
        <v>2</v>
      </c>
      <c r="I66" s="62"/>
      <c r="J66" s="62"/>
      <c r="K66" s="62"/>
      <c r="L66" s="62"/>
      <c r="M66" s="62"/>
      <c r="N66" s="62"/>
      <c r="O66" s="62"/>
      <c r="P66" s="62"/>
      <c r="Q66" s="62"/>
      <c r="R66" s="62">
        <v>5.4</v>
      </c>
      <c r="S66" s="62">
        <v>5.4</v>
      </c>
      <c r="T66" s="62">
        <v>3.6</v>
      </c>
      <c r="U66" s="62">
        <v>3.6</v>
      </c>
      <c r="V66" s="62"/>
      <c r="W66" s="62"/>
      <c r="X66" s="62"/>
      <c r="Y66" s="62"/>
      <c r="Z66" s="62"/>
      <c r="AA66" s="62"/>
      <c r="AB66" s="62"/>
      <c r="AC66" s="62"/>
    </row>
    <row r="67" spans="1:29" ht="31.5" x14ac:dyDescent="0.25">
      <c r="A67" s="41" t="s">
        <v>31</v>
      </c>
      <c r="B67" s="50" t="s">
        <v>94</v>
      </c>
      <c r="C67" s="63">
        <v>1.8</v>
      </c>
      <c r="D67" s="77"/>
      <c r="E67" s="63">
        <v>3</v>
      </c>
      <c r="F67" s="63">
        <v>2</v>
      </c>
      <c r="G67" s="63">
        <v>1</v>
      </c>
      <c r="H67" s="63">
        <v>2</v>
      </c>
      <c r="I67" s="62"/>
      <c r="J67" s="62"/>
      <c r="K67" s="62"/>
      <c r="L67" s="62"/>
      <c r="M67" s="62"/>
      <c r="N67" s="62"/>
      <c r="O67" s="62"/>
      <c r="P67" s="62"/>
      <c r="Q67" s="62"/>
      <c r="R67" s="62">
        <v>5.4</v>
      </c>
      <c r="S67" s="62">
        <v>3.6</v>
      </c>
      <c r="T67" s="62">
        <v>1.8</v>
      </c>
      <c r="U67" s="62">
        <v>3.6</v>
      </c>
      <c r="V67" s="62"/>
      <c r="W67" s="62"/>
      <c r="X67" s="62"/>
      <c r="Y67" s="62"/>
      <c r="Z67" s="62"/>
      <c r="AA67" s="62"/>
      <c r="AB67" s="62"/>
      <c r="AC67" s="62"/>
    </row>
    <row r="68" spans="1:29" ht="31.5" x14ac:dyDescent="0.25">
      <c r="A68" s="41" t="s">
        <v>33</v>
      </c>
      <c r="B68" s="50" t="s">
        <v>95</v>
      </c>
      <c r="C68" s="63">
        <v>1.8</v>
      </c>
      <c r="D68" s="77"/>
      <c r="E68" s="63"/>
      <c r="F68" s="63">
        <v>3</v>
      </c>
      <c r="G68" s="63">
        <v>3</v>
      </c>
      <c r="H68" s="63">
        <v>1</v>
      </c>
      <c r="I68" s="62"/>
      <c r="J68" s="62"/>
      <c r="K68" s="62"/>
      <c r="L68" s="62"/>
      <c r="M68" s="62"/>
      <c r="N68" s="62"/>
      <c r="O68" s="62"/>
      <c r="P68" s="62"/>
      <c r="Q68" s="62"/>
      <c r="R68" s="62"/>
      <c r="S68" s="62">
        <v>5.4</v>
      </c>
      <c r="T68" s="62">
        <v>5.4</v>
      </c>
      <c r="U68" s="62">
        <v>1.8</v>
      </c>
      <c r="V68" s="62"/>
      <c r="W68" s="62"/>
      <c r="X68" s="62"/>
      <c r="Y68" s="62"/>
      <c r="Z68" s="62"/>
      <c r="AA68" s="62"/>
      <c r="AB68" s="62"/>
      <c r="AC68" s="62"/>
    </row>
    <row r="69" spans="1:29" ht="31.5" x14ac:dyDescent="0.25">
      <c r="A69" s="41" t="s">
        <v>35</v>
      </c>
      <c r="B69" s="50" t="s">
        <v>96</v>
      </c>
      <c r="C69" s="63">
        <v>1.8</v>
      </c>
      <c r="D69" s="77"/>
      <c r="E69" s="63">
        <v>2</v>
      </c>
      <c r="F69" s="63">
        <v>3</v>
      </c>
      <c r="G69" s="63"/>
      <c r="H69" s="63">
        <v>2</v>
      </c>
      <c r="I69" s="62"/>
      <c r="J69" s="62"/>
      <c r="K69" s="62"/>
      <c r="L69" s="62"/>
      <c r="M69" s="62"/>
      <c r="N69" s="62"/>
      <c r="O69" s="62"/>
      <c r="P69" s="62"/>
      <c r="Q69" s="62"/>
      <c r="R69" s="62">
        <v>3.6</v>
      </c>
      <c r="S69" s="62">
        <v>5.4</v>
      </c>
      <c r="T69" s="62"/>
      <c r="U69" s="62">
        <v>3.6</v>
      </c>
      <c r="V69" s="62"/>
      <c r="W69" s="62"/>
      <c r="X69" s="62"/>
      <c r="Y69" s="62"/>
      <c r="Z69" s="62"/>
      <c r="AA69" s="62"/>
      <c r="AB69" s="62"/>
      <c r="AC69" s="62"/>
    </row>
    <row r="70" spans="1:29" ht="15.75" x14ac:dyDescent="0.25">
      <c r="A70" s="41" t="s">
        <v>37</v>
      </c>
      <c r="B70" s="50" t="s">
        <v>97</v>
      </c>
      <c r="C70" s="63">
        <v>1.8</v>
      </c>
      <c r="D70" s="77"/>
      <c r="E70" s="63">
        <v>2</v>
      </c>
      <c r="F70" s="63"/>
      <c r="G70" s="63">
        <v>2</v>
      </c>
      <c r="H70" s="63"/>
      <c r="I70" s="62"/>
      <c r="J70" s="62"/>
      <c r="K70" s="62"/>
      <c r="L70" s="62"/>
      <c r="M70" s="62"/>
      <c r="N70" s="62"/>
      <c r="O70" s="62"/>
      <c r="P70" s="62"/>
      <c r="Q70" s="62"/>
      <c r="R70" s="62">
        <v>3.6</v>
      </c>
      <c r="S70" s="62"/>
      <c r="T70" s="62">
        <v>3.6</v>
      </c>
      <c r="U70" s="62"/>
      <c r="V70" s="62"/>
      <c r="W70" s="62"/>
      <c r="X70" s="62"/>
      <c r="Y70" s="62"/>
      <c r="Z70" s="62"/>
      <c r="AA70" s="62"/>
      <c r="AB70" s="62"/>
      <c r="AC70" s="62"/>
    </row>
    <row r="71" spans="1:29" ht="31.5" x14ac:dyDescent="0.25">
      <c r="A71" s="41" t="s">
        <v>39</v>
      </c>
      <c r="B71" s="50" t="s">
        <v>2437</v>
      </c>
      <c r="C71" s="63">
        <v>1.8</v>
      </c>
      <c r="D71" s="77"/>
      <c r="E71" s="63">
        <v>2</v>
      </c>
      <c r="F71" s="63">
        <v>2</v>
      </c>
      <c r="G71" s="63">
        <v>2</v>
      </c>
      <c r="H71" s="63">
        <v>1</v>
      </c>
      <c r="I71" s="62"/>
      <c r="J71" s="62"/>
      <c r="K71" s="62"/>
      <c r="L71" s="62"/>
      <c r="M71" s="62"/>
      <c r="N71" s="62"/>
      <c r="O71" s="62"/>
      <c r="P71" s="62"/>
      <c r="Q71" s="62"/>
      <c r="R71" s="62">
        <v>3.6</v>
      </c>
      <c r="S71" s="62">
        <v>3.6</v>
      </c>
      <c r="T71" s="62">
        <v>3.6</v>
      </c>
      <c r="U71" s="62">
        <v>1.8</v>
      </c>
      <c r="V71" s="62"/>
      <c r="W71" s="62"/>
      <c r="X71" s="62"/>
      <c r="Y71" s="62"/>
      <c r="Z71" s="62"/>
      <c r="AA71" s="62"/>
      <c r="AB71" s="62"/>
      <c r="AC71" s="62"/>
    </row>
    <row r="72" spans="1:29" ht="15.75" x14ac:dyDescent="0.25">
      <c r="A72" s="60" t="s">
        <v>2440</v>
      </c>
      <c r="B72" s="60" t="s">
        <v>2436</v>
      </c>
      <c r="C72" s="60" t="s">
        <v>14</v>
      </c>
      <c r="D72" s="60"/>
      <c r="E72" s="60" t="s">
        <v>2</v>
      </c>
      <c r="F72" s="60" t="s">
        <v>3</v>
      </c>
      <c r="G72" s="60" t="s">
        <v>4</v>
      </c>
      <c r="H72" s="60" t="s">
        <v>5</v>
      </c>
      <c r="I72" s="60" t="s">
        <v>6</v>
      </c>
      <c r="J72" s="60" t="s">
        <v>7</v>
      </c>
      <c r="K72" s="60" t="s">
        <v>8</v>
      </c>
      <c r="L72" s="60" t="s">
        <v>9</v>
      </c>
      <c r="M72" s="60" t="s">
        <v>10</v>
      </c>
      <c r="N72" s="60" t="s">
        <v>11</v>
      </c>
      <c r="O72" s="60" t="s">
        <v>12</v>
      </c>
      <c r="P72" s="60" t="s">
        <v>13</v>
      </c>
      <c r="Q72" s="60"/>
      <c r="R72" s="60" t="s">
        <v>15</v>
      </c>
      <c r="S72" s="60" t="s">
        <v>16</v>
      </c>
      <c r="T72" s="60" t="s">
        <v>17</v>
      </c>
      <c r="U72" s="60" t="s">
        <v>18</v>
      </c>
      <c r="V72" s="60" t="s">
        <v>19</v>
      </c>
      <c r="W72" s="60" t="s">
        <v>20</v>
      </c>
      <c r="X72" s="60" t="s">
        <v>21</v>
      </c>
      <c r="Y72" s="60" t="s">
        <v>22</v>
      </c>
      <c r="Z72" s="60" t="s">
        <v>23</v>
      </c>
      <c r="AA72" s="60" t="s">
        <v>24</v>
      </c>
      <c r="AB72" s="60" t="s">
        <v>25</v>
      </c>
      <c r="AC72" s="60" t="s">
        <v>26</v>
      </c>
    </row>
    <row r="73" spans="1:29" ht="31.5" x14ac:dyDescent="0.25">
      <c r="A73" s="41" t="s">
        <v>27</v>
      </c>
      <c r="B73" s="50" t="s">
        <v>100</v>
      </c>
      <c r="C73" s="63">
        <v>1</v>
      </c>
      <c r="D73" s="77"/>
      <c r="E73" s="63">
        <v>3</v>
      </c>
      <c r="F73" s="63">
        <v>2</v>
      </c>
      <c r="G73" s="63">
        <v>1</v>
      </c>
      <c r="H73" s="62"/>
      <c r="I73" s="62"/>
      <c r="J73" s="62"/>
      <c r="K73" s="62"/>
      <c r="L73" s="62"/>
      <c r="M73" s="62"/>
      <c r="N73" s="62"/>
      <c r="O73" s="62"/>
      <c r="P73" s="62"/>
      <c r="Q73" s="62"/>
      <c r="R73" s="62">
        <v>3</v>
      </c>
      <c r="S73" s="62">
        <v>2</v>
      </c>
      <c r="T73" s="62">
        <v>1</v>
      </c>
      <c r="U73" s="62"/>
      <c r="V73" s="62"/>
      <c r="W73" s="62"/>
      <c r="X73" s="62"/>
      <c r="Y73" s="62"/>
      <c r="Z73" s="62"/>
      <c r="AA73" s="62"/>
      <c r="AB73" s="62"/>
      <c r="AC73" s="62"/>
    </row>
    <row r="74" spans="1:29" ht="31.5" x14ac:dyDescent="0.25">
      <c r="A74" s="41" t="s">
        <v>31</v>
      </c>
      <c r="B74" s="50" t="s">
        <v>101</v>
      </c>
      <c r="C74" s="63">
        <v>1</v>
      </c>
      <c r="D74" s="77"/>
      <c r="E74" s="63">
        <v>2</v>
      </c>
      <c r="F74" s="63">
        <v>3</v>
      </c>
      <c r="G74" s="63">
        <v>3</v>
      </c>
      <c r="H74" s="62"/>
      <c r="I74" s="62"/>
      <c r="J74" s="62"/>
      <c r="K74" s="62"/>
      <c r="L74" s="62"/>
      <c r="M74" s="62"/>
      <c r="N74" s="62"/>
      <c r="O74" s="62"/>
      <c r="P74" s="62"/>
      <c r="Q74" s="62"/>
      <c r="R74" s="62">
        <v>2</v>
      </c>
      <c r="S74" s="62">
        <v>3</v>
      </c>
      <c r="T74" s="62">
        <v>3</v>
      </c>
      <c r="U74" s="62"/>
      <c r="V74" s="62"/>
      <c r="W74" s="62"/>
      <c r="X74" s="62"/>
      <c r="Y74" s="62"/>
      <c r="Z74" s="62"/>
      <c r="AA74" s="62"/>
      <c r="AB74" s="62"/>
      <c r="AC74" s="62"/>
    </row>
    <row r="75" spans="1:29" ht="31.5" x14ac:dyDescent="0.25">
      <c r="A75" s="41" t="s">
        <v>33</v>
      </c>
      <c r="B75" s="50" t="s">
        <v>102</v>
      </c>
      <c r="C75" s="63">
        <v>1</v>
      </c>
      <c r="D75" s="77"/>
      <c r="E75" s="63">
        <v>3</v>
      </c>
      <c r="F75" s="63">
        <v>2</v>
      </c>
      <c r="G75" s="63">
        <v>1</v>
      </c>
      <c r="H75" s="62"/>
      <c r="I75" s="62"/>
      <c r="J75" s="62"/>
      <c r="K75" s="62"/>
      <c r="L75" s="62"/>
      <c r="M75" s="62"/>
      <c r="N75" s="62"/>
      <c r="O75" s="62"/>
      <c r="P75" s="62"/>
      <c r="Q75" s="62"/>
      <c r="R75" s="62">
        <v>3</v>
      </c>
      <c r="S75" s="62">
        <v>2</v>
      </c>
      <c r="T75" s="62">
        <v>1</v>
      </c>
      <c r="U75" s="62"/>
      <c r="V75" s="62"/>
      <c r="W75" s="62"/>
      <c r="X75" s="62"/>
      <c r="Y75" s="62"/>
      <c r="Z75" s="62"/>
      <c r="AA75" s="62"/>
      <c r="AB75" s="62"/>
      <c r="AC75" s="62"/>
    </row>
    <row r="76" spans="1:29" ht="15.75" x14ac:dyDescent="0.25">
      <c r="A76" s="41" t="s">
        <v>35</v>
      </c>
      <c r="B76" s="50" t="s">
        <v>103</v>
      </c>
      <c r="C76" s="63">
        <v>1</v>
      </c>
      <c r="D76" s="77"/>
      <c r="E76" s="63">
        <v>2</v>
      </c>
      <c r="F76" s="63">
        <v>3</v>
      </c>
      <c r="G76" s="63">
        <v>1</v>
      </c>
      <c r="H76" s="62"/>
      <c r="I76" s="62"/>
      <c r="J76" s="62"/>
      <c r="K76" s="62"/>
      <c r="L76" s="62"/>
      <c r="M76" s="62"/>
      <c r="N76" s="62"/>
      <c r="O76" s="62"/>
      <c r="P76" s="62"/>
      <c r="Q76" s="62"/>
      <c r="R76" s="62">
        <v>2</v>
      </c>
      <c r="S76" s="62">
        <v>3</v>
      </c>
      <c r="T76" s="62">
        <v>1</v>
      </c>
      <c r="U76" s="62"/>
      <c r="V76" s="62"/>
      <c r="W76" s="62"/>
      <c r="X76" s="62"/>
      <c r="Y76" s="62"/>
      <c r="Z76" s="62"/>
      <c r="AA76" s="62"/>
      <c r="AB76" s="62"/>
      <c r="AC76" s="62"/>
    </row>
    <row r="77" spans="1:29" ht="15.75" x14ac:dyDescent="0.25">
      <c r="A77" s="41" t="s">
        <v>37</v>
      </c>
      <c r="B77" s="50" t="s">
        <v>104</v>
      </c>
      <c r="C77" s="63">
        <v>1</v>
      </c>
      <c r="D77" s="77"/>
      <c r="E77" s="63">
        <v>3</v>
      </c>
      <c r="F77" s="63">
        <v>3</v>
      </c>
      <c r="G77" s="63">
        <v>2</v>
      </c>
      <c r="H77" s="62"/>
      <c r="I77" s="62"/>
      <c r="J77" s="62"/>
      <c r="K77" s="62"/>
      <c r="L77" s="62"/>
      <c r="M77" s="62"/>
      <c r="N77" s="62"/>
      <c r="O77" s="62"/>
      <c r="P77" s="62"/>
      <c r="Q77" s="62"/>
      <c r="R77" s="62">
        <v>3</v>
      </c>
      <c r="S77" s="62">
        <v>3</v>
      </c>
      <c r="T77" s="62">
        <v>2</v>
      </c>
      <c r="U77" s="62"/>
      <c r="V77" s="62"/>
      <c r="W77" s="62"/>
      <c r="X77" s="62"/>
      <c r="Y77" s="62"/>
      <c r="Z77" s="62"/>
      <c r="AA77" s="62"/>
      <c r="AB77" s="62"/>
      <c r="AC77" s="62"/>
    </row>
    <row r="78" spans="1:29" ht="15.75" x14ac:dyDescent="0.25">
      <c r="A78" s="41" t="s">
        <v>39</v>
      </c>
      <c r="B78" s="50" t="s">
        <v>105</v>
      </c>
      <c r="C78" s="63">
        <v>1</v>
      </c>
      <c r="D78" s="77"/>
      <c r="E78" s="63">
        <v>3</v>
      </c>
      <c r="F78" s="63">
        <v>3</v>
      </c>
      <c r="G78" s="63">
        <v>1</v>
      </c>
      <c r="H78" s="62"/>
      <c r="I78" s="62"/>
      <c r="J78" s="62"/>
      <c r="K78" s="62"/>
      <c r="L78" s="62"/>
      <c r="M78" s="62"/>
      <c r="N78" s="62"/>
      <c r="O78" s="62"/>
      <c r="P78" s="62"/>
      <c r="Q78" s="62"/>
      <c r="R78" s="62">
        <v>3</v>
      </c>
      <c r="S78" s="62">
        <v>3</v>
      </c>
      <c r="T78" s="62">
        <v>1</v>
      </c>
      <c r="U78" s="62"/>
      <c r="V78" s="62"/>
      <c r="W78" s="62"/>
      <c r="X78" s="62"/>
      <c r="Y78" s="62"/>
      <c r="Z78" s="62"/>
      <c r="AA78" s="62"/>
      <c r="AB78" s="62"/>
      <c r="AC78" s="62"/>
    </row>
    <row r="79" spans="1:29" ht="15.75" x14ac:dyDescent="0.25">
      <c r="A79" s="60" t="s">
        <v>2440</v>
      </c>
      <c r="B79" s="60" t="s">
        <v>2435</v>
      </c>
      <c r="C79" s="60" t="s">
        <v>14</v>
      </c>
      <c r="D79" s="60"/>
      <c r="E79" s="60" t="s">
        <v>2</v>
      </c>
      <c r="F79" s="60" t="s">
        <v>3</v>
      </c>
      <c r="G79" s="60" t="s">
        <v>4</v>
      </c>
      <c r="H79" s="60" t="s">
        <v>5</v>
      </c>
      <c r="I79" s="60" t="s">
        <v>6</v>
      </c>
      <c r="J79" s="60" t="s">
        <v>7</v>
      </c>
      <c r="K79" s="60" t="s">
        <v>8</v>
      </c>
      <c r="L79" s="60" t="s">
        <v>9</v>
      </c>
      <c r="M79" s="60" t="s">
        <v>10</v>
      </c>
      <c r="N79" s="60" t="s">
        <v>11</v>
      </c>
      <c r="O79" s="60" t="s">
        <v>12</v>
      </c>
      <c r="P79" s="60" t="s">
        <v>13</v>
      </c>
      <c r="Q79" s="60"/>
      <c r="R79" s="60" t="s">
        <v>15</v>
      </c>
      <c r="S79" s="60" t="s">
        <v>16</v>
      </c>
      <c r="T79" s="60" t="s">
        <v>17</v>
      </c>
      <c r="U79" s="60" t="s">
        <v>18</v>
      </c>
      <c r="V79" s="60" t="s">
        <v>19</v>
      </c>
      <c r="W79" s="60" t="s">
        <v>20</v>
      </c>
      <c r="X79" s="60" t="s">
        <v>21</v>
      </c>
      <c r="Y79" s="60" t="s">
        <v>22</v>
      </c>
      <c r="Z79" s="60" t="s">
        <v>23</v>
      </c>
      <c r="AA79" s="60" t="s">
        <v>24</v>
      </c>
      <c r="AB79" s="60" t="s">
        <v>25</v>
      </c>
      <c r="AC79" s="60" t="s">
        <v>26</v>
      </c>
    </row>
    <row r="80" spans="1:29" ht="31.5" x14ac:dyDescent="0.25">
      <c r="A80" s="41" t="s">
        <v>27</v>
      </c>
      <c r="B80" s="50" t="s">
        <v>107</v>
      </c>
      <c r="C80" s="63">
        <v>1.2</v>
      </c>
      <c r="D80" s="77"/>
      <c r="E80" s="63">
        <v>3</v>
      </c>
      <c r="F80" s="63">
        <v>2</v>
      </c>
      <c r="G80" s="63"/>
      <c r="H80" s="63">
        <v>2</v>
      </c>
      <c r="I80" s="62"/>
      <c r="J80" s="62"/>
      <c r="K80" s="62"/>
      <c r="L80" s="62"/>
      <c r="M80" s="62"/>
      <c r="N80" s="62"/>
      <c r="O80" s="62"/>
      <c r="P80" s="62"/>
      <c r="Q80" s="62"/>
      <c r="R80" s="62">
        <v>3.6</v>
      </c>
      <c r="S80" s="62">
        <v>2.4</v>
      </c>
      <c r="T80" s="62"/>
      <c r="U80" s="62">
        <v>2.4</v>
      </c>
      <c r="V80" s="62"/>
      <c r="W80" s="62"/>
      <c r="X80" s="62"/>
      <c r="Y80" s="62"/>
      <c r="Z80" s="62"/>
      <c r="AA80" s="62"/>
      <c r="AB80" s="62"/>
      <c r="AC80" s="62"/>
    </row>
    <row r="81" spans="1:29" ht="47.25" x14ac:dyDescent="0.25">
      <c r="A81" s="41" t="s">
        <v>31</v>
      </c>
      <c r="B81" s="50" t="s">
        <v>108</v>
      </c>
      <c r="C81" s="63">
        <v>1.2</v>
      </c>
      <c r="D81" s="77"/>
      <c r="E81" s="63">
        <v>3</v>
      </c>
      <c r="F81" s="63">
        <v>2</v>
      </c>
      <c r="G81" s="63"/>
      <c r="H81" s="63">
        <v>2</v>
      </c>
      <c r="I81" s="62"/>
      <c r="J81" s="62"/>
      <c r="K81" s="62"/>
      <c r="L81" s="62"/>
      <c r="M81" s="62"/>
      <c r="N81" s="62"/>
      <c r="O81" s="62"/>
      <c r="P81" s="62"/>
      <c r="Q81" s="62"/>
      <c r="R81" s="62">
        <v>3.6</v>
      </c>
      <c r="S81" s="62">
        <v>2.4</v>
      </c>
      <c r="T81" s="62"/>
      <c r="U81" s="62">
        <v>2.4</v>
      </c>
      <c r="V81" s="62"/>
      <c r="W81" s="62"/>
      <c r="X81" s="62"/>
      <c r="Y81" s="62"/>
      <c r="Z81" s="62"/>
      <c r="AA81" s="62"/>
      <c r="AB81" s="62"/>
      <c r="AC81" s="62"/>
    </row>
    <row r="82" spans="1:29" ht="63" x14ac:dyDescent="0.25">
      <c r="A82" s="41" t="s">
        <v>33</v>
      </c>
      <c r="B82" s="50" t="s">
        <v>109</v>
      </c>
      <c r="C82" s="63">
        <v>1.2</v>
      </c>
      <c r="D82" s="77"/>
      <c r="E82" s="63">
        <v>3</v>
      </c>
      <c r="F82" s="63">
        <v>2</v>
      </c>
      <c r="G82" s="63"/>
      <c r="H82" s="63">
        <v>2</v>
      </c>
      <c r="I82" s="62"/>
      <c r="J82" s="62"/>
      <c r="K82" s="62"/>
      <c r="L82" s="62"/>
      <c r="M82" s="62"/>
      <c r="N82" s="62"/>
      <c r="O82" s="62"/>
      <c r="P82" s="62"/>
      <c r="Q82" s="62"/>
      <c r="R82" s="62">
        <v>3.6</v>
      </c>
      <c r="S82" s="62">
        <v>2.4</v>
      </c>
      <c r="T82" s="62"/>
      <c r="U82" s="62">
        <v>2.4</v>
      </c>
      <c r="V82" s="62"/>
      <c r="W82" s="62"/>
      <c r="X82" s="62"/>
      <c r="Y82" s="62"/>
      <c r="Z82" s="62"/>
      <c r="AA82" s="62"/>
      <c r="AB82" s="62"/>
      <c r="AC82" s="62"/>
    </row>
    <row r="83" spans="1:29" ht="47.25" x14ac:dyDescent="0.25">
      <c r="A83" s="41" t="s">
        <v>35</v>
      </c>
      <c r="B83" s="50" t="s">
        <v>110</v>
      </c>
      <c r="C83" s="63">
        <v>1.2</v>
      </c>
      <c r="D83" s="77"/>
      <c r="E83" s="63">
        <v>3</v>
      </c>
      <c r="F83" s="63">
        <v>2</v>
      </c>
      <c r="G83" s="63"/>
      <c r="H83" s="63">
        <v>2</v>
      </c>
      <c r="I83" s="62"/>
      <c r="J83" s="62"/>
      <c r="K83" s="62"/>
      <c r="L83" s="62"/>
      <c r="M83" s="62"/>
      <c r="N83" s="62"/>
      <c r="O83" s="62"/>
      <c r="P83" s="62"/>
      <c r="Q83" s="62"/>
      <c r="R83" s="62">
        <v>3.6</v>
      </c>
      <c r="S83" s="62">
        <v>2.4</v>
      </c>
      <c r="T83" s="62"/>
      <c r="U83" s="62">
        <v>2.4</v>
      </c>
      <c r="V83" s="62"/>
      <c r="W83" s="62"/>
      <c r="X83" s="62"/>
      <c r="Y83" s="62"/>
      <c r="Z83" s="62"/>
      <c r="AA83" s="62"/>
      <c r="AB83" s="62"/>
      <c r="AC83" s="62"/>
    </row>
    <row r="84" spans="1:29" ht="47.25" x14ac:dyDescent="0.25">
      <c r="A84" s="41" t="s">
        <v>37</v>
      </c>
      <c r="B84" s="50" t="s">
        <v>1510</v>
      </c>
      <c r="C84" s="63">
        <v>1.2</v>
      </c>
      <c r="D84" s="77"/>
      <c r="E84" s="63">
        <v>3</v>
      </c>
      <c r="F84" s="63">
        <v>2</v>
      </c>
      <c r="G84" s="63"/>
      <c r="H84" s="63">
        <v>2</v>
      </c>
      <c r="I84" s="62"/>
      <c r="J84" s="62"/>
      <c r="K84" s="62"/>
      <c r="L84" s="62"/>
      <c r="M84" s="62"/>
      <c r="N84" s="62"/>
      <c r="O84" s="62"/>
      <c r="P84" s="62"/>
      <c r="Q84" s="62"/>
      <c r="R84" s="62">
        <v>3.6</v>
      </c>
      <c r="S84" s="62">
        <v>2.4</v>
      </c>
      <c r="T84" s="62"/>
      <c r="U84" s="62">
        <v>2.4</v>
      </c>
      <c r="V84" s="62"/>
      <c r="W84" s="62"/>
      <c r="X84" s="62"/>
      <c r="Y84" s="62"/>
      <c r="Z84" s="62"/>
      <c r="AA84" s="62"/>
      <c r="AB84" s="62"/>
      <c r="AC84" s="62"/>
    </row>
    <row r="85" spans="1:29" ht="31.5" x14ac:dyDescent="0.25">
      <c r="A85" s="41" t="s">
        <v>39</v>
      </c>
      <c r="B85" s="50" t="s">
        <v>112</v>
      </c>
      <c r="C85" s="63">
        <v>1.2</v>
      </c>
      <c r="D85" s="77"/>
      <c r="E85" s="63">
        <v>3</v>
      </c>
      <c r="F85" s="63">
        <v>2</v>
      </c>
      <c r="G85" s="63"/>
      <c r="H85" s="63">
        <v>2</v>
      </c>
      <c r="I85" s="62"/>
      <c r="J85" s="62"/>
      <c r="K85" s="62"/>
      <c r="L85" s="62"/>
      <c r="M85" s="62"/>
      <c r="N85" s="62"/>
      <c r="O85" s="62"/>
      <c r="P85" s="62"/>
      <c r="Q85" s="62"/>
      <c r="R85" s="62">
        <v>3.6</v>
      </c>
      <c r="S85" s="62">
        <v>2.4</v>
      </c>
      <c r="T85" s="62"/>
      <c r="U85" s="62">
        <v>2.4</v>
      </c>
      <c r="V85" s="62"/>
      <c r="W85" s="62"/>
      <c r="X85" s="62"/>
      <c r="Y85" s="62"/>
      <c r="Z85" s="62"/>
      <c r="AA85" s="62"/>
      <c r="AB85" s="62"/>
      <c r="AC85" s="62"/>
    </row>
    <row r="86" spans="1:29" ht="15.75" x14ac:dyDescent="0.25">
      <c r="A86" s="60" t="s">
        <v>2440</v>
      </c>
      <c r="B86" s="60" t="s">
        <v>2434</v>
      </c>
      <c r="C86" s="60" t="s">
        <v>14</v>
      </c>
      <c r="D86" s="60"/>
      <c r="E86" s="60" t="s">
        <v>2</v>
      </c>
      <c r="F86" s="60" t="s">
        <v>3</v>
      </c>
      <c r="G86" s="60" t="s">
        <v>4</v>
      </c>
      <c r="H86" s="60" t="s">
        <v>5</v>
      </c>
      <c r="I86" s="60" t="s">
        <v>6</v>
      </c>
      <c r="J86" s="60" t="s">
        <v>7</v>
      </c>
      <c r="K86" s="60" t="s">
        <v>8</v>
      </c>
      <c r="L86" s="60" t="s">
        <v>9</v>
      </c>
      <c r="M86" s="60" t="s">
        <v>10</v>
      </c>
      <c r="N86" s="60" t="s">
        <v>11</v>
      </c>
      <c r="O86" s="60" t="s">
        <v>12</v>
      </c>
      <c r="P86" s="60" t="s">
        <v>13</v>
      </c>
      <c r="Q86" s="60"/>
      <c r="R86" s="60" t="s">
        <v>15</v>
      </c>
      <c r="S86" s="60" t="s">
        <v>16</v>
      </c>
      <c r="T86" s="60" t="s">
        <v>17</v>
      </c>
      <c r="U86" s="60" t="s">
        <v>18</v>
      </c>
      <c r="V86" s="60" t="s">
        <v>19</v>
      </c>
      <c r="W86" s="60" t="s">
        <v>20</v>
      </c>
      <c r="X86" s="60" t="s">
        <v>21</v>
      </c>
      <c r="Y86" s="60" t="s">
        <v>22</v>
      </c>
      <c r="Z86" s="60" t="s">
        <v>23</v>
      </c>
      <c r="AA86" s="60" t="s">
        <v>24</v>
      </c>
      <c r="AB86" s="60" t="s">
        <v>25</v>
      </c>
      <c r="AC86" s="60" t="s">
        <v>26</v>
      </c>
    </row>
    <row r="87" spans="1:29" ht="31.5" x14ac:dyDescent="0.25">
      <c r="A87" s="41" t="s">
        <v>27</v>
      </c>
      <c r="B87" s="49" t="s">
        <v>114</v>
      </c>
      <c r="C87" s="70">
        <v>1.8</v>
      </c>
      <c r="D87" s="71"/>
      <c r="E87" s="66"/>
      <c r="F87" s="66"/>
      <c r="G87" s="66"/>
      <c r="H87" s="66"/>
      <c r="I87" s="66"/>
      <c r="J87" s="62">
        <v>2</v>
      </c>
      <c r="K87" s="62">
        <v>1</v>
      </c>
      <c r="L87" s="62">
        <v>3</v>
      </c>
      <c r="M87" s="62"/>
      <c r="N87" s="62"/>
      <c r="O87" s="62"/>
      <c r="P87" s="62"/>
      <c r="Q87" s="62"/>
      <c r="R87" s="62"/>
      <c r="S87" s="62"/>
      <c r="T87" s="62"/>
      <c r="U87" s="62"/>
      <c r="V87" s="62"/>
      <c r="W87" s="62">
        <v>3.6</v>
      </c>
      <c r="X87" s="62">
        <v>1.8</v>
      </c>
      <c r="Y87" s="62">
        <v>5.4</v>
      </c>
      <c r="Z87" s="62"/>
      <c r="AA87" s="62"/>
      <c r="AB87" s="62"/>
      <c r="AC87" s="62"/>
    </row>
    <row r="88" spans="1:29" ht="15.75" x14ac:dyDescent="0.25">
      <c r="A88" s="41" t="s">
        <v>31</v>
      </c>
      <c r="B88" s="49" t="s">
        <v>115</v>
      </c>
      <c r="C88" s="70">
        <v>1.8</v>
      </c>
      <c r="D88" s="71"/>
      <c r="E88" s="66"/>
      <c r="F88" s="66"/>
      <c r="G88" s="66"/>
      <c r="H88" s="66"/>
      <c r="I88" s="66"/>
      <c r="J88" s="62">
        <v>2</v>
      </c>
      <c r="K88" s="62">
        <v>1</v>
      </c>
      <c r="L88" s="62">
        <v>3</v>
      </c>
      <c r="M88" s="62"/>
      <c r="N88" s="62"/>
      <c r="O88" s="62"/>
      <c r="P88" s="62"/>
      <c r="Q88" s="62"/>
      <c r="R88" s="62"/>
      <c r="S88" s="62"/>
      <c r="T88" s="62"/>
      <c r="U88" s="62"/>
      <c r="V88" s="62"/>
      <c r="W88" s="62">
        <v>3.6</v>
      </c>
      <c r="X88" s="62">
        <v>1.8</v>
      </c>
      <c r="Y88" s="62">
        <v>5.4</v>
      </c>
      <c r="Z88" s="62"/>
      <c r="AA88" s="62"/>
      <c r="AB88" s="62"/>
      <c r="AC88" s="62"/>
    </row>
    <row r="89" spans="1:29" ht="15.75" x14ac:dyDescent="0.25">
      <c r="A89" s="41" t="s">
        <v>33</v>
      </c>
      <c r="B89" s="49" t="s">
        <v>116</v>
      </c>
      <c r="C89" s="70">
        <v>1.8</v>
      </c>
      <c r="D89" s="71"/>
      <c r="E89" s="66"/>
      <c r="F89" s="66"/>
      <c r="G89" s="66"/>
      <c r="H89" s="66"/>
      <c r="I89" s="66"/>
      <c r="J89" s="62">
        <v>2</v>
      </c>
      <c r="K89" s="66"/>
      <c r="L89" s="62">
        <v>3</v>
      </c>
      <c r="M89" s="62"/>
      <c r="N89" s="62"/>
      <c r="O89" s="62"/>
      <c r="P89" s="62"/>
      <c r="Q89" s="62"/>
      <c r="R89" s="62"/>
      <c r="S89" s="62"/>
      <c r="T89" s="62"/>
      <c r="U89" s="62"/>
      <c r="V89" s="62"/>
      <c r="W89" s="62">
        <v>3.6</v>
      </c>
      <c r="X89" s="62"/>
      <c r="Y89" s="62">
        <v>5.4</v>
      </c>
      <c r="Z89" s="62"/>
      <c r="AA89" s="62"/>
      <c r="AB89" s="62"/>
      <c r="AC89" s="62"/>
    </row>
    <row r="90" spans="1:29" ht="15.75" x14ac:dyDescent="0.25">
      <c r="A90" s="41" t="s">
        <v>35</v>
      </c>
      <c r="B90" s="49" t="s">
        <v>117</v>
      </c>
      <c r="C90" s="70">
        <v>1.8</v>
      </c>
      <c r="D90" s="71"/>
      <c r="E90" s="66"/>
      <c r="F90" s="66"/>
      <c r="G90" s="66"/>
      <c r="H90" s="66"/>
      <c r="I90" s="66"/>
      <c r="J90" s="62">
        <v>1</v>
      </c>
      <c r="K90" s="62">
        <v>2</v>
      </c>
      <c r="L90" s="62">
        <v>3</v>
      </c>
      <c r="M90" s="62"/>
      <c r="N90" s="62"/>
      <c r="O90" s="62"/>
      <c r="P90" s="62"/>
      <c r="Q90" s="62"/>
      <c r="R90" s="62"/>
      <c r="S90" s="62"/>
      <c r="T90" s="62"/>
      <c r="U90" s="62"/>
      <c r="V90" s="62"/>
      <c r="W90" s="62">
        <v>1.8</v>
      </c>
      <c r="X90" s="62">
        <v>3.6</v>
      </c>
      <c r="Y90" s="62">
        <v>5.4</v>
      </c>
      <c r="Z90" s="62"/>
      <c r="AA90" s="62"/>
      <c r="AB90" s="62"/>
      <c r="AC90" s="62"/>
    </row>
    <row r="91" spans="1:29" ht="31.5" x14ac:dyDescent="0.25">
      <c r="A91" s="41" t="s">
        <v>37</v>
      </c>
      <c r="B91" s="49" t="s">
        <v>118</v>
      </c>
      <c r="C91" s="70">
        <v>1.8</v>
      </c>
      <c r="D91" s="71"/>
      <c r="E91" s="66"/>
      <c r="F91" s="66"/>
      <c r="G91" s="66"/>
      <c r="H91" s="66"/>
      <c r="I91" s="66"/>
      <c r="J91" s="62">
        <v>1</v>
      </c>
      <c r="K91" s="62">
        <v>2</v>
      </c>
      <c r="L91" s="62">
        <v>3</v>
      </c>
      <c r="M91" s="62"/>
      <c r="N91" s="62"/>
      <c r="O91" s="62"/>
      <c r="P91" s="62"/>
      <c r="Q91" s="62"/>
      <c r="R91" s="62"/>
      <c r="S91" s="62"/>
      <c r="T91" s="62"/>
      <c r="U91" s="62"/>
      <c r="V91" s="62"/>
      <c r="W91" s="62">
        <v>1.8</v>
      </c>
      <c r="X91" s="62">
        <v>3.6</v>
      </c>
      <c r="Y91" s="62">
        <v>5.4</v>
      </c>
      <c r="Z91" s="62"/>
      <c r="AA91" s="62"/>
      <c r="AB91" s="62"/>
      <c r="AC91" s="62"/>
    </row>
    <row r="92" spans="1:29" ht="15.75" x14ac:dyDescent="0.25">
      <c r="A92" s="60" t="s">
        <v>2440</v>
      </c>
      <c r="B92" s="60" t="s">
        <v>2433</v>
      </c>
      <c r="C92" s="60" t="s">
        <v>14</v>
      </c>
      <c r="D92" s="60"/>
      <c r="E92" s="60" t="s">
        <v>2</v>
      </c>
      <c r="F92" s="60" t="s">
        <v>3</v>
      </c>
      <c r="G92" s="60" t="s">
        <v>4</v>
      </c>
      <c r="H92" s="60" t="s">
        <v>5</v>
      </c>
      <c r="I92" s="60" t="s">
        <v>6</v>
      </c>
      <c r="J92" s="60" t="s">
        <v>7</v>
      </c>
      <c r="K92" s="60" t="s">
        <v>8</v>
      </c>
      <c r="L92" s="60" t="s">
        <v>9</v>
      </c>
      <c r="M92" s="60" t="s">
        <v>10</v>
      </c>
      <c r="N92" s="60" t="s">
        <v>11</v>
      </c>
      <c r="O92" s="60" t="s">
        <v>12</v>
      </c>
      <c r="P92" s="60" t="s">
        <v>13</v>
      </c>
      <c r="Q92" s="60"/>
      <c r="R92" s="60" t="s">
        <v>15</v>
      </c>
      <c r="S92" s="60" t="s">
        <v>16</v>
      </c>
      <c r="T92" s="60" t="s">
        <v>17</v>
      </c>
      <c r="U92" s="60" t="s">
        <v>18</v>
      </c>
      <c r="V92" s="60" t="s">
        <v>19</v>
      </c>
      <c r="W92" s="60" t="s">
        <v>20</v>
      </c>
      <c r="X92" s="60" t="s">
        <v>21</v>
      </c>
      <c r="Y92" s="60" t="s">
        <v>22</v>
      </c>
      <c r="Z92" s="60" t="s">
        <v>23</v>
      </c>
      <c r="AA92" s="60" t="s">
        <v>24</v>
      </c>
      <c r="AB92" s="60" t="s">
        <v>25</v>
      </c>
      <c r="AC92" s="60" t="s">
        <v>26</v>
      </c>
    </row>
    <row r="93" spans="1:29" ht="31.5" x14ac:dyDescent="0.25">
      <c r="A93" s="41" t="s">
        <v>27</v>
      </c>
      <c r="B93" s="49" t="s">
        <v>2432</v>
      </c>
      <c r="C93" s="62">
        <v>2.4</v>
      </c>
      <c r="D93" s="102"/>
      <c r="E93" s="62">
        <v>3</v>
      </c>
      <c r="F93" s="62">
        <v>2</v>
      </c>
      <c r="G93" s="62">
        <v>2</v>
      </c>
      <c r="H93" s="62"/>
      <c r="I93" s="62"/>
      <c r="J93" s="62"/>
      <c r="K93" s="62"/>
      <c r="L93" s="62"/>
      <c r="M93" s="62"/>
      <c r="N93" s="62"/>
      <c r="O93" s="62">
        <v>3</v>
      </c>
      <c r="P93" s="62">
        <v>2</v>
      </c>
      <c r="Q93" s="62"/>
      <c r="R93" s="62">
        <v>7.2</v>
      </c>
      <c r="S93" s="62">
        <v>4.8</v>
      </c>
      <c r="T93" s="62">
        <v>4.8</v>
      </c>
      <c r="U93" s="62"/>
      <c r="V93" s="62"/>
      <c r="W93" s="62"/>
      <c r="X93" s="62"/>
      <c r="Y93" s="62"/>
      <c r="Z93" s="62"/>
      <c r="AA93" s="62"/>
      <c r="AB93" s="62"/>
      <c r="AC93" s="62"/>
    </row>
    <row r="94" spans="1:29" ht="47.25" x14ac:dyDescent="0.25">
      <c r="A94" s="41" t="s">
        <v>31</v>
      </c>
      <c r="B94" s="49" t="s">
        <v>1501</v>
      </c>
      <c r="C94" s="62">
        <v>2.4</v>
      </c>
      <c r="D94" s="102"/>
      <c r="E94" s="62">
        <v>3</v>
      </c>
      <c r="F94" s="62">
        <v>2</v>
      </c>
      <c r="G94" s="62"/>
      <c r="H94" s="62"/>
      <c r="I94" s="62"/>
      <c r="J94" s="62"/>
      <c r="K94" s="62"/>
      <c r="L94" s="62"/>
      <c r="M94" s="62"/>
      <c r="N94" s="62"/>
      <c r="O94" s="62">
        <v>3</v>
      </c>
      <c r="P94" s="62">
        <v>3</v>
      </c>
      <c r="Q94" s="62"/>
      <c r="R94" s="62">
        <v>7.2</v>
      </c>
      <c r="S94" s="62">
        <v>4.8</v>
      </c>
      <c r="T94" s="62"/>
      <c r="U94" s="62"/>
      <c r="V94" s="62"/>
      <c r="W94" s="62"/>
      <c r="X94" s="62"/>
      <c r="Y94" s="62"/>
      <c r="Z94" s="62"/>
      <c r="AA94" s="62"/>
      <c r="AB94" s="62"/>
      <c r="AC94" s="62"/>
    </row>
    <row r="95" spans="1:29" ht="31.5" x14ac:dyDescent="0.25">
      <c r="A95" s="41" t="s">
        <v>33</v>
      </c>
      <c r="B95" s="49" t="s">
        <v>122</v>
      </c>
      <c r="C95" s="62">
        <v>2.4</v>
      </c>
      <c r="D95" s="102"/>
      <c r="E95" s="62">
        <v>3</v>
      </c>
      <c r="F95" s="62">
        <v>2</v>
      </c>
      <c r="G95" s="62"/>
      <c r="H95" s="62"/>
      <c r="I95" s="62"/>
      <c r="J95" s="62"/>
      <c r="K95" s="62"/>
      <c r="L95" s="62"/>
      <c r="M95" s="62"/>
      <c r="N95" s="62"/>
      <c r="O95" s="62">
        <v>3</v>
      </c>
      <c r="P95" s="62">
        <v>2</v>
      </c>
      <c r="Q95" s="62"/>
      <c r="R95" s="62">
        <v>7.2</v>
      </c>
      <c r="S95" s="62">
        <v>4.8</v>
      </c>
      <c r="T95" s="62"/>
      <c r="U95" s="62"/>
      <c r="V95" s="62"/>
      <c r="W95" s="62"/>
      <c r="X95" s="62"/>
      <c r="Y95" s="62"/>
      <c r="Z95" s="62"/>
      <c r="AA95" s="62"/>
      <c r="AB95" s="62"/>
      <c r="AC95" s="62"/>
    </row>
    <row r="96" spans="1:29" ht="31.5" x14ac:dyDescent="0.25">
      <c r="A96" s="41" t="s">
        <v>35</v>
      </c>
      <c r="B96" s="49" t="s">
        <v>123</v>
      </c>
      <c r="C96" s="62">
        <v>2.4</v>
      </c>
      <c r="D96" s="102"/>
      <c r="E96" s="62">
        <v>3</v>
      </c>
      <c r="F96" s="62">
        <v>2</v>
      </c>
      <c r="G96" s="62"/>
      <c r="H96" s="62"/>
      <c r="I96" s="62"/>
      <c r="J96" s="62"/>
      <c r="K96" s="62"/>
      <c r="L96" s="62"/>
      <c r="M96" s="62"/>
      <c r="N96" s="62"/>
      <c r="O96" s="62">
        <v>3</v>
      </c>
      <c r="P96" s="62">
        <v>2</v>
      </c>
      <c r="Q96" s="62"/>
      <c r="R96" s="62">
        <v>7.2</v>
      </c>
      <c r="S96" s="62">
        <v>4.8</v>
      </c>
      <c r="T96" s="62"/>
      <c r="U96" s="62"/>
      <c r="V96" s="62"/>
      <c r="W96" s="62"/>
      <c r="X96" s="62"/>
      <c r="Y96" s="62"/>
      <c r="Z96" s="62"/>
      <c r="AA96" s="62"/>
      <c r="AB96" s="62"/>
      <c r="AC96" s="62"/>
    </row>
    <row r="97" spans="1:29" ht="31.5" x14ac:dyDescent="0.25">
      <c r="A97" s="41" t="s">
        <v>37</v>
      </c>
      <c r="B97" s="49" t="s">
        <v>124</v>
      </c>
      <c r="C97" s="62">
        <v>2.4</v>
      </c>
      <c r="D97" s="102"/>
      <c r="E97" s="62">
        <v>3</v>
      </c>
      <c r="F97" s="62">
        <v>3</v>
      </c>
      <c r="G97" s="62"/>
      <c r="H97" s="62"/>
      <c r="I97" s="62"/>
      <c r="J97" s="62"/>
      <c r="K97" s="62"/>
      <c r="L97" s="62"/>
      <c r="M97" s="62"/>
      <c r="N97" s="62"/>
      <c r="O97" s="62">
        <v>3</v>
      </c>
      <c r="P97" s="62">
        <v>2</v>
      </c>
      <c r="Q97" s="62"/>
      <c r="R97" s="62">
        <v>7.2</v>
      </c>
      <c r="S97" s="62">
        <v>7.2</v>
      </c>
      <c r="T97" s="62"/>
      <c r="U97" s="62"/>
      <c r="V97" s="62"/>
      <c r="W97" s="62"/>
      <c r="X97" s="62"/>
      <c r="Y97" s="62"/>
      <c r="Z97" s="62"/>
      <c r="AA97" s="62"/>
      <c r="AB97" s="62"/>
      <c r="AC97" s="62"/>
    </row>
    <row r="98" spans="1:29" ht="15.75" x14ac:dyDescent="0.25">
      <c r="A98" s="41" t="s">
        <v>39</v>
      </c>
      <c r="B98" s="49" t="s">
        <v>125</v>
      </c>
      <c r="C98" s="62">
        <v>2.4</v>
      </c>
      <c r="D98" s="102"/>
      <c r="E98" s="62">
        <v>3</v>
      </c>
      <c r="F98" s="62">
        <v>3</v>
      </c>
      <c r="G98" s="62">
        <v>3</v>
      </c>
      <c r="H98" s="62"/>
      <c r="I98" s="62"/>
      <c r="J98" s="62"/>
      <c r="K98" s="62"/>
      <c r="L98" s="62"/>
      <c r="M98" s="62"/>
      <c r="N98" s="62"/>
      <c r="O98" s="62">
        <v>3</v>
      </c>
      <c r="P98" s="62">
        <v>3</v>
      </c>
      <c r="Q98" s="62"/>
      <c r="R98" s="62">
        <v>7.2</v>
      </c>
      <c r="S98" s="62">
        <v>7.2</v>
      </c>
      <c r="T98" s="62">
        <v>7.2</v>
      </c>
      <c r="U98" s="62"/>
      <c r="V98" s="62"/>
      <c r="W98" s="62"/>
      <c r="X98" s="62"/>
      <c r="Y98" s="62"/>
      <c r="Z98" s="62"/>
      <c r="AA98" s="62"/>
      <c r="AB98" s="62"/>
      <c r="AC98" s="62"/>
    </row>
    <row r="99" spans="1:29" ht="15.75" x14ac:dyDescent="0.25">
      <c r="A99" s="60" t="s">
        <v>2440</v>
      </c>
      <c r="B99" s="60" t="s">
        <v>2431</v>
      </c>
      <c r="C99" s="60" t="s">
        <v>14</v>
      </c>
      <c r="D99" s="60"/>
      <c r="E99" s="60" t="s">
        <v>2</v>
      </c>
      <c r="F99" s="60" t="s">
        <v>3</v>
      </c>
      <c r="G99" s="60" t="s">
        <v>4</v>
      </c>
      <c r="H99" s="60" t="s">
        <v>5</v>
      </c>
      <c r="I99" s="60" t="s">
        <v>6</v>
      </c>
      <c r="J99" s="60" t="s">
        <v>7</v>
      </c>
      <c r="K99" s="60" t="s">
        <v>8</v>
      </c>
      <c r="L99" s="60" t="s">
        <v>9</v>
      </c>
      <c r="M99" s="60" t="s">
        <v>10</v>
      </c>
      <c r="N99" s="60" t="s">
        <v>11</v>
      </c>
      <c r="O99" s="60" t="s">
        <v>12</v>
      </c>
      <c r="P99" s="60" t="s">
        <v>13</v>
      </c>
      <c r="Q99" s="60"/>
      <c r="R99" s="60" t="s">
        <v>15</v>
      </c>
      <c r="S99" s="60" t="s">
        <v>16</v>
      </c>
      <c r="T99" s="60" t="s">
        <v>17</v>
      </c>
      <c r="U99" s="60" t="s">
        <v>18</v>
      </c>
      <c r="V99" s="60" t="s">
        <v>19</v>
      </c>
      <c r="W99" s="60" t="s">
        <v>20</v>
      </c>
      <c r="X99" s="60" t="s">
        <v>21</v>
      </c>
      <c r="Y99" s="60" t="s">
        <v>22</v>
      </c>
      <c r="Z99" s="60" t="s">
        <v>23</v>
      </c>
      <c r="AA99" s="60" t="s">
        <v>24</v>
      </c>
      <c r="AB99" s="60" t="s">
        <v>25</v>
      </c>
      <c r="AC99" s="60" t="s">
        <v>26</v>
      </c>
    </row>
    <row r="100" spans="1:29" ht="15.75" x14ac:dyDescent="0.25">
      <c r="A100" s="41" t="s">
        <v>27</v>
      </c>
      <c r="B100" s="50" t="s">
        <v>1751</v>
      </c>
      <c r="C100" s="63">
        <v>5</v>
      </c>
      <c r="D100" s="77"/>
      <c r="E100" s="69"/>
      <c r="F100" s="69"/>
      <c r="G100" s="61"/>
      <c r="H100" s="61"/>
      <c r="I100" s="61"/>
      <c r="J100" s="61"/>
      <c r="K100" s="61"/>
      <c r="L100" s="61"/>
      <c r="M100" s="61"/>
      <c r="N100" s="61">
        <v>3</v>
      </c>
      <c r="O100" s="61">
        <v>3</v>
      </c>
      <c r="P100" s="61">
        <v>3</v>
      </c>
      <c r="Q100" s="61"/>
      <c r="R100" s="62"/>
      <c r="S100" s="62"/>
      <c r="T100" s="62"/>
      <c r="U100" s="62"/>
      <c r="V100" s="62"/>
      <c r="W100" s="62"/>
      <c r="X100" s="62"/>
      <c r="Y100" s="62"/>
      <c r="Z100" s="62"/>
      <c r="AA100" s="62">
        <v>15</v>
      </c>
      <c r="AB100" s="62">
        <v>15</v>
      </c>
      <c r="AC100" s="62">
        <v>15</v>
      </c>
    </row>
    <row r="101" spans="1:29" ht="31.5" x14ac:dyDescent="0.25">
      <c r="A101" s="41" t="s">
        <v>31</v>
      </c>
      <c r="B101" s="50" t="s">
        <v>128</v>
      </c>
      <c r="C101" s="63">
        <v>5</v>
      </c>
      <c r="D101" s="77"/>
      <c r="E101" s="69"/>
      <c r="F101" s="69"/>
      <c r="G101" s="61"/>
      <c r="H101" s="61"/>
      <c r="I101" s="61"/>
      <c r="J101" s="61"/>
      <c r="K101" s="61"/>
      <c r="L101" s="61"/>
      <c r="M101" s="61"/>
      <c r="N101" s="61">
        <v>3</v>
      </c>
      <c r="O101" s="61">
        <v>3</v>
      </c>
      <c r="P101" s="61">
        <v>2</v>
      </c>
      <c r="Q101" s="61"/>
      <c r="R101" s="62"/>
      <c r="S101" s="62"/>
      <c r="T101" s="62"/>
      <c r="U101" s="62"/>
      <c r="V101" s="62"/>
      <c r="W101" s="62"/>
      <c r="X101" s="62"/>
      <c r="Y101" s="62"/>
      <c r="Z101" s="62"/>
      <c r="AA101" s="62">
        <v>15</v>
      </c>
      <c r="AB101" s="62">
        <v>15</v>
      </c>
      <c r="AC101" s="62">
        <v>10</v>
      </c>
    </row>
    <row r="102" spans="1:29" ht="31.5" x14ac:dyDescent="0.25">
      <c r="A102" s="41" t="s">
        <v>33</v>
      </c>
      <c r="B102" s="50" t="s">
        <v>129</v>
      </c>
      <c r="C102" s="63">
        <v>5</v>
      </c>
      <c r="D102" s="77"/>
      <c r="E102" s="69"/>
      <c r="F102" s="69"/>
      <c r="G102" s="61"/>
      <c r="H102" s="61">
        <v>3</v>
      </c>
      <c r="I102" s="61"/>
      <c r="J102" s="61"/>
      <c r="K102" s="61"/>
      <c r="L102" s="61"/>
      <c r="M102" s="61"/>
      <c r="N102" s="61">
        <v>3</v>
      </c>
      <c r="O102" s="61">
        <v>3</v>
      </c>
      <c r="P102" s="61">
        <v>3</v>
      </c>
      <c r="Q102" s="61"/>
      <c r="R102" s="62"/>
      <c r="S102" s="62"/>
      <c r="T102" s="62"/>
      <c r="U102" s="62">
        <v>15</v>
      </c>
      <c r="V102" s="62"/>
      <c r="W102" s="62"/>
      <c r="X102" s="62"/>
      <c r="Y102" s="62"/>
      <c r="Z102" s="62"/>
      <c r="AA102" s="62">
        <v>15</v>
      </c>
      <c r="AB102" s="62">
        <v>15</v>
      </c>
      <c r="AC102" s="62">
        <v>15</v>
      </c>
    </row>
    <row r="103" spans="1:29" ht="31.5" x14ac:dyDescent="0.25">
      <c r="A103" s="41" t="s">
        <v>35</v>
      </c>
      <c r="B103" s="50" t="s">
        <v>130</v>
      </c>
      <c r="C103" s="63">
        <v>5</v>
      </c>
      <c r="D103" s="77"/>
      <c r="E103" s="69"/>
      <c r="F103" s="69"/>
      <c r="G103" s="61"/>
      <c r="H103" s="61"/>
      <c r="I103" s="61"/>
      <c r="J103" s="61"/>
      <c r="K103" s="61"/>
      <c r="L103" s="61"/>
      <c r="M103" s="61">
        <v>3</v>
      </c>
      <c r="N103" s="61">
        <v>3</v>
      </c>
      <c r="O103" s="61">
        <v>3</v>
      </c>
      <c r="P103" s="61">
        <v>2</v>
      </c>
      <c r="Q103" s="61"/>
      <c r="R103" s="62"/>
      <c r="S103" s="62"/>
      <c r="T103" s="62"/>
      <c r="U103" s="62"/>
      <c r="V103" s="62"/>
      <c r="W103" s="62"/>
      <c r="X103" s="62"/>
      <c r="Y103" s="62"/>
      <c r="Z103" s="62">
        <v>15</v>
      </c>
      <c r="AA103" s="62">
        <v>15</v>
      </c>
      <c r="AB103" s="62">
        <v>15</v>
      </c>
      <c r="AC103" s="62">
        <v>10</v>
      </c>
    </row>
    <row r="104" spans="1:29" ht="15.75" x14ac:dyDescent="0.25">
      <c r="A104" s="41" t="s">
        <v>37</v>
      </c>
      <c r="B104" s="50" t="s">
        <v>131</v>
      </c>
      <c r="C104" s="63">
        <v>5</v>
      </c>
      <c r="D104" s="77"/>
      <c r="E104" s="69"/>
      <c r="F104" s="69"/>
      <c r="G104" s="61"/>
      <c r="H104" s="61"/>
      <c r="I104" s="61"/>
      <c r="J104" s="61"/>
      <c r="K104" s="61"/>
      <c r="L104" s="61"/>
      <c r="M104" s="61"/>
      <c r="N104" s="61">
        <v>3</v>
      </c>
      <c r="O104" s="61">
        <v>3</v>
      </c>
      <c r="P104" s="61">
        <v>3</v>
      </c>
      <c r="Q104" s="61"/>
      <c r="R104" s="62"/>
      <c r="S104" s="62"/>
      <c r="T104" s="62"/>
      <c r="U104" s="62"/>
      <c r="V104" s="62"/>
      <c r="W104" s="62"/>
      <c r="X104" s="62"/>
      <c r="Y104" s="62"/>
      <c r="Z104" s="62"/>
      <c r="AA104" s="62">
        <v>15</v>
      </c>
      <c r="AB104" s="62">
        <v>15</v>
      </c>
      <c r="AC104" s="62">
        <v>15</v>
      </c>
    </row>
    <row r="105" spans="1:29" ht="15.75" x14ac:dyDescent="0.25">
      <c r="A105" s="41" t="s">
        <v>39</v>
      </c>
      <c r="B105" s="50" t="s">
        <v>132</v>
      </c>
      <c r="C105" s="63">
        <v>5</v>
      </c>
      <c r="D105" s="77"/>
      <c r="E105" s="69"/>
      <c r="F105" s="69"/>
      <c r="G105" s="61"/>
      <c r="H105" s="61"/>
      <c r="I105" s="61"/>
      <c r="J105" s="61"/>
      <c r="K105" s="61"/>
      <c r="L105" s="61">
        <v>3</v>
      </c>
      <c r="M105" s="61"/>
      <c r="N105" s="61">
        <v>3</v>
      </c>
      <c r="O105" s="61">
        <v>3</v>
      </c>
      <c r="P105" s="61">
        <v>2</v>
      </c>
      <c r="Q105" s="61"/>
      <c r="R105" s="62"/>
      <c r="S105" s="62"/>
      <c r="T105" s="62"/>
      <c r="U105" s="62"/>
      <c r="V105" s="62"/>
      <c r="W105" s="62"/>
      <c r="X105" s="62"/>
      <c r="Y105" s="62">
        <v>15</v>
      </c>
      <c r="Z105" s="62"/>
      <c r="AA105" s="62">
        <v>15</v>
      </c>
      <c r="AB105" s="62">
        <v>15</v>
      </c>
      <c r="AC105" s="62">
        <v>10</v>
      </c>
    </row>
    <row r="106" spans="1:29" ht="15.75" x14ac:dyDescent="0.25">
      <c r="A106" s="60" t="s">
        <v>2440</v>
      </c>
      <c r="B106" s="60" t="s">
        <v>2430</v>
      </c>
      <c r="C106" s="60" t="s">
        <v>14</v>
      </c>
      <c r="D106" s="60"/>
      <c r="E106" s="60" t="s">
        <v>2</v>
      </c>
      <c r="F106" s="60" t="s">
        <v>3</v>
      </c>
      <c r="G106" s="60" t="s">
        <v>4</v>
      </c>
      <c r="H106" s="60" t="s">
        <v>5</v>
      </c>
      <c r="I106" s="60" t="s">
        <v>6</v>
      </c>
      <c r="J106" s="60" t="s">
        <v>7</v>
      </c>
      <c r="K106" s="60" t="s">
        <v>8</v>
      </c>
      <c r="L106" s="60" t="s">
        <v>9</v>
      </c>
      <c r="M106" s="60" t="s">
        <v>10</v>
      </c>
      <c r="N106" s="60" t="s">
        <v>11</v>
      </c>
      <c r="O106" s="60" t="s">
        <v>12</v>
      </c>
      <c r="P106" s="60" t="s">
        <v>13</v>
      </c>
      <c r="Q106" s="60"/>
      <c r="R106" s="60" t="s">
        <v>15</v>
      </c>
      <c r="S106" s="60" t="s">
        <v>16</v>
      </c>
      <c r="T106" s="60" t="s">
        <v>17</v>
      </c>
      <c r="U106" s="60" t="s">
        <v>18</v>
      </c>
      <c r="V106" s="60" t="s">
        <v>19</v>
      </c>
      <c r="W106" s="60" t="s">
        <v>20</v>
      </c>
      <c r="X106" s="60" t="s">
        <v>21</v>
      </c>
      <c r="Y106" s="60" t="s">
        <v>22</v>
      </c>
      <c r="Z106" s="60" t="s">
        <v>23</v>
      </c>
      <c r="AA106" s="60" t="s">
        <v>24</v>
      </c>
      <c r="AB106" s="60" t="s">
        <v>25</v>
      </c>
      <c r="AC106" s="60" t="s">
        <v>26</v>
      </c>
    </row>
    <row r="107" spans="1:29" ht="15.75" x14ac:dyDescent="0.25">
      <c r="A107" s="41" t="s">
        <v>27</v>
      </c>
      <c r="B107" s="49" t="s">
        <v>134</v>
      </c>
      <c r="C107" s="66">
        <v>5</v>
      </c>
      <c r="D107" s="76"/>
      <c r="E107" s="62">
        <v>3</v>
      </c>
      <c r="F107" s="62">
        <v>3</v>
      </c>
      <c r="G107" s="62">
        <v>2</v>
      </c>
      <c r="H107" s="62">
        <v>2</v>
      </c>
      <c r="I107" s="62"/>
      <c r="J107" s="62"/>
      <c r="K107" s="62"/>
      <c r="L107" s="62"/>
      <c r="M107" s="62">
        <v>3</v>
      </c>
      <c r="N107" s="62"/>
      <c r="O107" s="62"/>
      <c r="P107" s="62">
        <v>3</v>
      </c>
      <c r="Q107" s="62"/>
      <c r="R107" s="62">
        <v>15</v>
      </c>
      <c r="S107" s="62">
        <v>15</v>
      </c>
      <c r="T107" s="62">
        <v>10</v>
      </c>
      <c r="U107" s="62">
        <v>10</v>
      </c>
      <c r="V107" s="62"/>
      <c r="W107" s="62"/>
      <c r="X107" s="62"/>
      <c r="Y107" s="62"/>
      <c r="Z107" s="62">
        <v>15</v>
      </c>
      <c r="AA107" s="62"/>
      <c r="AB107" s="62"/>
      <c r="AC107" s="62">
        <v>15</v>
      </c>
    </row>
    <row r="108" spans="1:29" ht="15.75" x14ac:dyDescent="0.25">
      <c r="A108" s="41" t="s">
        <v>31</v>
      </c>
      <c r="B108" s="49" t="s">
        <v>135</v>
      </c>
      <c r="C108" s="66">
        <v>5</v>
      </c>
      <c r="D108" s="76"/>
      <c r="E108" s="62">
        <v>3</v>
      </c>
      <c r="F108" s="62">
        <v>3</v>
      </c>
      <c r="G108" s="62">
        <v>2</v>
      </c>
      <c r="H108" s="62">
        <v>2</v>
      </c>
      <c r="I108" s="62"/>
      <c r="J108" s="62"/>
      <c r="K108" s="62"/>
      <c r="L108" s="62"/>
      <c r="M108" s="62">
        <v>3</v>
      </c>
      <c r="N108" s="62"/>
      <c r="O108" s="62"/>
      <c r="P108" s="62">
        <v>3</v>
      </c>
      <c r="Q108" s="62"/>
      <c r="R108" s="62">
        <v>15</v>
      </c>
      <c r="S108" s="62">
        <v>15</v>
      </c>
      <c r="T108" s="62">
        <v>10</v>
      </c>
      <c r="U108" s="62">
        <v>10</v>
      </c>
      <c r="V108" s="62"/>
      <c r="W108" s="62"/>
      <c r="X108" s="62"/>
      <c r="Y108" s="62"/>
      <c r="Z108" s="62">
        <v>15</v>
      </c>
      <c r="AA108" s="62"/>
      <c r="AB108" s="62"/>
      <c r="AC108" s="62">
        <v>15</v>
      </c>
    </row>
    <row r="109" spans="1:29" ht="15.75" x14ac:dyDescent="0.25">
      <c r="A109" s="41" t="s">
        <v>33</v>
      </c>
      <c r="B109" s="49" t="s">
        <v>136</v>
      </c>
      <c r="C109" s="66">
        <v>5</v>
      </c>
      <c r="D109" s="76"/>
      <c r="E109" s="62">
        <v>3</v>
      </c>
      <c r="F109" s="62">
        <v>3</v>
      </c>
      <c r="G109" s="62"/>
      <c r="H109" s="62"/>
      <c r="I109" s="62"/>
      <c r="J109" s="62"/>
      <c r="K109" s="62"/>
      <c r="L109" s="62"/>
      <c r="M109" s="62">
        <v>3</v>
      </c>
      <c r="N109" s="62"/>
      <c r="O109" s="62"/>
      <c r="P109" s="62">
        <v>3</v>
      </c>
      <c r="Q109" s="62"/>
      <c r="R109" s="62">
        <v>15</v>
      </c>
      <c r="S109" s="62">
        <v>15</v>
      </c>
      <c r="T109" s="62"/>
      <c r="U109" s="62"/>
      <c r="V109" s="62"/>
      <c r="W109" s="62"/>
      <c r="X109" s="62"/>
      <c r="Y109" s="62"/>
      <c r="Z109" s="62">
        <v>15</v>
      </c>
      <c r="AA109" s="62"/>
      <c r="AB109" s="62"/>
      <c r="AC109" s="62">
        <v>15</v>
      </c>
    </row>
    <row r="110" spans="1:29" ht="15.75" x14ac:dyDescent="0.25">
      <c r="A110" s="41" t="s">
        <v>35</v>
      </c>
      <c r="B110" s="49" t="s">
        <v>137</v>
      </c>
      <c r="C110" s="66">
        <v>5</v>
      </c>
      <c r="D110" s="76"/>
      <c r="E110" s="62">
        <v>3</v>
      </c>
      <c r="F110" s="62">
        <v>3</v>
      </c>
      <c r="G110" s="62"/>
      <c r="H110" s="62"/>
      <c r="I110" s="62"/>
      <c r="J110" s="62"/>
      <c r="K110" s="62"/>
      <c r="L110" s="62"/>
      <c r="M110" s="62">
        <v>3</v>
      </c>
      <c r="N110" s="62"/>
      <c r="O110" s="62"/>
      <c r="P110" s="62">
        <v>3</v>
      </c>
      <c r="Q110" s="62"/>
      <c r="R110" s="62">
        <v>15</v>
      </c>
      <c r="S110" s="62">
        <v>15</v>
      </c>
      <c r="T110" s="62"/>
      <c r="U110" s="62"/>
      <c r="V110" s="62"/>
      <c r="W110" s="62"/>
      <c r="X110" s="62"/>
      <c r="Y110" s="62"/>
      <c r="Z110" s="62">
        <v>15</v>
      </c>
      <c r="AA110" s="62"/>
      <c r="AB110" s="62"/>
      <c r="AC110" s="62">
        <v>15</v>
      </c>
    </row>
    <row r="111" spans="1:29" ht="15.75" x14ac:dyDescent="0.25">
      <c r="A111" s="60" t="s">
        <v>2440</v>
      </c>
      <c r="B111" s="60" t="s">
        <v>2429</v>
      </c>
      <c r="C111" s="60" t="s">
        <v>14</v>
      </c>
      <c r="D111" s="60"/>
      <c r="E111" s="60" t="s">
        <v>2</v>
      </c>
      <c r="F111" s="60" t="s">
        <v>3</v>
      </c>
      <c r="G111" s="60" t="s">
        <v>4</v>
      </c>
      <c r="H111" s="60" t="s">
        <v>5</v>
      </c>
      <c r="I111" s="60" t="s">
        <v>6</v>
      </c>
      <c r="J111" s="60" t="s">
        <v>7</v>
      </c>
      <c r="K111" s="60" t="s">
        <v>8</v>
      </c>
      <c r="L111" s="60" t="s">
        <v>9</v>
      </c>
      <c r="M111" s="60" t="s">
        <v>10</v>
      </c>
      <c r="N111" s="60" t="s">
        <v>11</v>
      </c>
      <c r="O111" s="60" t="s">
        <v>12</v>
      </c>
      <c r="P111" s="60" t="s">
        <v>13</v>
      </c>
      <c r="Q111" s="60"/>
      <c r="R111" s="60" t="s">
        <v>15</v>
      </c>
      <c r="S111" s="60" t="s">
        <v>16</v>
      </c>
      <c r="T111" s="60" t="s">
        <v>17</v>
      </c>
      <c r="U111" s="60" t="s">
        <v>18</v>
      </c>
      <c r="V111" s="60" t="s">
        <v>19</v>
      </c>
      <c r="W111" s="60" t="s">
        <v>20</v>
      </c>
      <c r="X111" s="60" t="s">
        <v>21</v>
      </c>
      <c r="Y111" s="60" t="s">
        <v>22</v>
      </c>
      <c r="Z111" s="60" t="s">
        <v>23</v>
      </c>
      <c r="AA111" s="60" t="s">
        <v>24</v>
      </c>
      <c r="AB111" s="60" t="s">
        <v>25</v>
      </c>
      <c r="AC111" s="60" t="s">
        <v>26</v>
      </c>
    </row>
    <row r="112" spans="1:29" ht="15.75" x14ac:dyDescent="0.25">
      <c r="A112" s="41" t="s">
        <v>27</v>
      </c>
      <c r="B112" s="49" t="s">
        <v>139</v>
      </c>
      <c r="C112" s="61">
        <v>5</v>
      </c>
      <c r="D112" s="72"/>
      <c r="E112" s="66"/>
      <c r="F112" s="66"/>
      <c r="G112" s="66"/>
      <c r="H112" s="66"/>
      <c r="I112" s="66">
        <v>1</v>
      </c>
      <c r="J112" s="66"/>
      <c r="K112" s="66"/>
      <c r="L112" s="66"/>
      <c r="M112" s="66">
        <v>2</v>
      </c>
      <c r="N112" s="66"/>
      <c r="O112" s="66"/>
      <c r="P112" s="66">
        <v>2</v>
      </c>
      <c r="Q112" s="66"/>
      <c r="R112" s="66"/>
      <c r="S112" s="62"/>
      <c r="T112" s="62"/>
      <c r="U112" s="62"/>
      <c r="V112" s="62">
        <v>5</v>
      </c>
      <c r="W112" s="62"/>
      <c r="X112" s="62"/>
      <c r="Y112" s="62"/>
      <c r="Z112" s="62">
        <v>10</v>
      </c>
      <c r="AA112" s="62"/>
      <c r="AB112" s="62"/>
      <c r="AC112" s="62">
        <v>10</v>
      </c>
    </row>
    <row r="113" spans="1:29" ht="15.75" x14ac:dyDescent="0.25">
      <c r="A113" s="41" t="s">
        <v>31</v>
      </c>
      <c r="B113" s="49" t="s">
        <v>140</v>
      </c>
      <c r="C113" s="61">
        <v>5</v>
      </c>
      <c r="D113" s="72"/>
      <c r="E113" s="66"/>
      <c r="F113" s="66"/>
      <c r="G113" s="66"/>
      <c r="H113" s="66"/>
      <c r="I113" s="66">
        <v>3</v>
      </c>
      <c r="J113" s="66"/>
      <c r="K113" s="66"/>
      <c r="L113" s="66"/>
      <c r="M113" s="66"/>
      <c r="N113" s="66">
        <v>3</v>
      </c>
      <c r="O113" s="66"/>
      <c r="P113" s="66">
        <v>2</v>
      </c>
      <c r="Q113" s="66"/>
      <c r="R113" s="66"/>
      <c r="S113" s="62"/>
      <c r="T113" s="62"/>
      <c r="U113" s="62"/>
      <c r="V113" s="62">
        <v>15</v>
      </c>
      <c r="W113" s="62"/>
      <c r="X113" s="62"/>
      <c r="Y113" s="62"/>
      <c r="Z113" s="62"/>
      <c r="AA113" s="62">
        <v>15</v>
      </c>
      <c r="AB113" s="62"/>
      <c r="AC113" s="62">
        <v>10</v>
      </c>
    </row>
    <row r="114" spans="1:29" ht="15.75" x14ac:dyDescent="0.25">
      <c r="A114" s="41" t="s">
        <v>33</v>
      </c>
      <c r="B114" s="49" t="s">
        <v>141</v>
      </c>
      <c r="C114" s="61">
        <v>5</v>
      </c>
      <c r="D114" s="72"/>
      <c r="E114" s="66"/>
      <c r="F114" s="66"/>
      <c r="G114" s="66"/>
      <c r="H114" s="66"/>
      <c r="I114" s="66">
        <v>3</v>
      </c>
      <c r="J114" s="66"/>
      <c r="K114" s="66"/>
      <c r="L114" s="66"/>
      <c r="M114" s="66"/>
      <c r="N114" s="66">
        <v>3</v>
      </c>
      <c r="O114" s="66"/>
      <c r="P114" s="66">
        <v>2</v>
      </c>
      <c r="Q114" s="66"/>
      <c r="R114" s="66"/>
      <c r="S114" s="62"/>
      <c r="T114" s="62"/>
      <c r="U114" s="62"/>
      <c r="V114" s="62">
        <v>15</v>
      </c>
      <c r="W114" s="62"/>
      <c r="X114" s="62"/>
      <c r="Y114" s="62"/>
      <c r="Z114" s="62"/>
      <c r="AA114" s="62">
        <v>15</v>
      </c>
      <c r="AB114" s="62"/>
      <c r="AC114" s="62">
        <v>10</v>
      </c>
    </row>
    <row r="115" spans="1:29" ht="6.75" customHeight="1" x14ac:dyDescent="0.25">
      <c r="A115" s="172"/>
      <c r="B115" s="172"/>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3"/>
    </row>
    <row r="116" spans="1:29" ht="15.75" x14ac:dyDescent="0.25">
      <c r="A116" s="60" t="s">
        <v>564</v>
      </c>
      <c r="B116" s="60" t="s">
        <v>2428</v>
      </c>
      <c r="C116" s="60" t="s">
        <v>14</v>
      </c>
      <c r="D116" s="60"/>
      <c r="E116" s="60" t="s">
        <v>2</v>
      </c>
      <c r="F116" s="60" t="s">
        <v>3</v>
      </c>
      <c r="G116" s="60" t="s">
        <v>4</v>
      </c>
      <c r="H116" s="60" t="s">
        <v>5</v>
      </c>
      <c r="I116" s="60" t="s">
        <v>6</v>
      </c>
      <c r="J116" s="60" t="s">
        <v>7</v>
      </c>
      <c r="K116" s="60" t="s">
        <v>8</v>
      </c>
      <c r="L116" s="60" t="s">
        <v>9</v>
      </c>
      <c r="M116" s="60" t="s">
        <v>10</v>
      </c>
      <c r="N116" s="60" t="s">
        <v>11</v>
      </c>
      <c r="O116" s="60" t="s">
        <v>12</v>
      </c>
      <c r="P116" s="60" t="s">
        <v>13</v>
      </c>
      <c r="Q116" s="60"/>
      <c r="R116" s="60" t="s">
        <v>15</v>
      </c>
      <c r="S116" s="60" t="s">
        <v>16</v>
      </c>
      <c r="T116" s="60" t="s">
        <v>17</v>
      </c>
      <c r="U116" s="60" t="s">
        <v>18</v>
      </c>
      <c r="V116" s="60" t="s">
        <v>19</v>
      </c>
      <c r="W116" s="60" t="s">
        <v>20</v>
      </c>
      <c r="X116" s="60" t="s">
        <v>21</v>
      </c>
      <c r="Y116" s="60" t="s">
        <v>22</v>
      </c>
      <c r="Z116" s="60" t="s">
        <v>23</v>
      </c>
      <c r="AA116" s="60" t="s">
        <v>24</v>
      </c>
      <c r="AB116" s="60" t="s">
        <v>25</v>
      </c>
      <c r="AC116" s="60" t="s">
        <v>26</v>
      </c>
    </row>
    <row r="117" spans="1:29" ht="15.75" x14ac:dyDescent="0.25">
      <c r="A117" s="41" t="s">
        <v>27</v>
      </c>
      <c r="B117" s="50" t="s">
        <v>2427</v>
      </c>
      <c r="C117" s="63">
        <v>1.6</v>
      </c>
      <c r="D117" s="77"/>
      <c r="E117" s="61"/>
      <c r="F117" s="61"/>
      <c r="G117" s="61"/>
      <c r="H117" s="61"/>
      <c r="I117" s="61"/>
      <c r="J117" s="61">
        <v>2</v>
      </c>
      <c r="K117" s="61"/>
      <c r="L117" s="61"/>
      <c r="M117" s="61"/>
      <c r="N117" s="61"/>
      <c r="O117" s="61"/>
      <c r="P117" s="62"/>
      <c r="Q117" s="62"/>
      <c r="R117" s="62"/>
      <c r="S117" s="62"/>
      <c r="T117" s="62"/>
      <c r="U117" s="62"/>
      <c r="V117" s="62"/>
      <c r="W117" s="62">
        <v>3.2</v>
      </c>
      <c r="X117" s="62"/>
      <c r="Y117" s="62"/>
      <c r="Z117" s="62"/>
      <c r="AA117" s="62"/>
      <c r="AB117" s="62"/>
      <c r="AC117" s="62"/>
    </row>
    <row r="118" spans="1:29" ht="15.75" x14ac:dyDescent="0.25">
      <c r="A118" s="41" t="s">
        <v>31</v>
      </c>
      <c r="B118" s="50" t="s">
        <v>2426</v>
      </c>
      <c r="C118" s="63">
        <v>1.6</v>
      </c>
      <c r="D118" s="77"/>
      <c r="E118" s="61"/>
      <c r="F118" s="61"/>
      <c r="G118" s="61"/>
      <c r="H118" s="61"/>
      <c r="I118" s="61"/>
      <c r="J118" s="61"/>
      <c r="K118" s="61"/>
      <c r="L118" s="61"/>
      <c r="M118" s="61"/>
      <c r="N118" s="61"/>
      <c r="O118" s="61">
        <v>1</v>
      </c>
      <c r="P118" s="62"/>
      <c r="Q118" s="62"/>
      <c r="R118" s="62"/>
      <c r="S118" s="62"/>
      <c r="T118" s="62"/>
      <c r="U118" s="62"/>
      <c r="V118" s="62"/>
      <c r="W118" s="62"/>
      <c r="X118" s="62"/>
      <c r="Y118" s="62"/>
      <c r="Z118" s="62"/>
      <c r="AA118" s="62"/>
      <c r="AB118" s="62">
        <v>1.6</v>
      </c>
      <c r="AC118" s="62"/>
    </row>
    <row r="119" spans="1:29" ht="31.5" x14ac:dyDescent="0.25">
      <c r="A119" s="41" t="s">
        <v>33</v>
      </c>
      <c r="B119" s="50" t="s">
        <v>2425</v>
      </c>
      <c r="C119" s="63">
        <v>1.6</v>
      </c>
      <c r="D119" s="77"/>
      <c r="E119" s="61"/>
      <c r="F119" s="61"/>
      <c r="G119" s="61"/>
      <c r="H119" s="61"/>
      <c r="I119" s="61"/>
      <c r="J119" s="61">
        <v>1</v>
      </c>
      <c r="K119" s="61"/>
      <c r="L119" s="61"/>
      <c r="M119" s="61"/>
      <c r="N119" s="61"/>
      <c r="O119" s="61"/>
      <c r="P119" s="62"/>
      <c r="Q119" s="62"/>
      <c r="R119" s="62"/>
      <c r="S119" s="62"/>
      <c r="T119" s="62"/>
      <c r="U119" s="62"/>
      <c r="V119" s="62"/>
      <c r="W119" s="62">
        <v>1.6</v>
      </c>
      <c r="X119" s="62"/>
      <c r="Y119" s="62"/>
      <c r="Z119" s="62"/>
      <c r="AA119" s="62"/>
      <c r="AB119" s="62"/>
      <c r="AC119" s="62"/>
    </row>
    <row r="120" spans="1:29" ht="15.75" x14ac:dyDescent="0.25">
      <c r="A120" s="41" t="s">
        <v>35</v>
      </c>
      <c r="B120" s="50" t="s">
        <v>2424</v>
      </c>
      <c r="C120" s="63">
        <v>1.6</v>
      </c>
      <c r="D120" s="77"/>
      <c r="E120" s="61"/>
      <c r="F120" s="61"/>
      <c r="G120" s="61">
        <v>1</v>
      </c>
      <c r="H120" s="61"/>
      <c r="I120" s="61"/>
      <c r="J120" s="61"/>
      <c r="K120" s="61"/>
      <c r="L120" s="61"/>
      <c r="M120" s="61"/>
      <c r="N120" s="61"/>
      <c r="O120" s="61"/>
      <c r="P120" s="62"/>
      <c r="Q120" s="62"/>
      <c r="R120" s="62"/>
      <c r="S120" s="62"/>
      <c r="T120" s="62">
        <v>1.6</v>
      </c>
      <c r="U120" s="62"/>
      <c r="V120" s="62"/>
      <c r="W120" s="62"/>
      <c r="X120" s="62"/>
      <c r="Y120" s="62"/>
      <c r="Z120" s="62"/>
      <c r="AA120" s="62"/>
      <c r="AB120" s="62"/>
      <c r="AC120" s="62"/>
    </row>
    <row r="121" spans="1:29" ht="15.75" x14ac:dyDescent="0.25">
      <c r="A121" s="41" t="s">
        <v>37</v>
      </c>
      <c r="B121" s="50" t="s">
        <v>2423</v>
      </c>
      <c r="C121" s="63">
        <v>1.6</v>
      </c>
      <c r="D121" s="77"/>
      <c r="E121" s="61"/>
      <c r="F121" s="61"/>
      <c r="G121" s="61"/>
      <c r="H121" s="61"/>
      <c r="I121" s="61"/>
      <c r="J121" s="61"/>
      <c r="K121" s="61"/>
      <c r="L121" s="61"/>
      <c r="M121" s="61"/>
      <c r="N121" s="61"/>
      <c r="O121" s="61">
        <v>2</v>
      </c>
      <c r="P121" s="62"/>
      <c r="Q121" s="62"/>
      <c r="R121" s="62"/>
      <c r="S121" s="62"/>
      <c r="T121" s="62"/>
      <c r="U121" s="62"/>
      <c r="V121" s="62"/>
      <c r="W121" s="62"/>
      <c r="X121" s="62"/>
      <c r="Y121" s="62"/>
      <c r="Z121" s="62"/>
      <c r="AA121" s="62"/>
      <c r="AB121" s="62"/>
      <c r="AC121" s="62"/>
    </row>
    <row r="122" spans="1:29" ht="15.75" x14ac:dyDescent="0.25">
      <c r="A122" s="41" t="s">
        <v>39</v>
      </c>
      <c r="B122" s="50" t="s">
        <v>2422</v>
      </c>
      <c r="C122" s="63">
        <v>1.6</v>
      </c>
      <c r="D122" s="77"/>
      <c r="E122" s="61"/>
      <c r="F122" s="61"/>
      <c r="G122" s="61"/>
      <c r="H122" s="61"/>
      <c r="I122" s="61"/>
      <c r="J122" s="61"/>
      <c r="K122" s="61"/>
      <c r="L122" s="61"/>
      <c r="M122" s="61"/>
      <c r="N122" s="61"/>
      <c r="O122" s="61">
        <v>2</v>
      </c>
      <c r="P122" s="62"/>
      <c r="Q122" s="62"/>
      <c r="R122" s="62"/>
      <c r="S122" s="62"/>
      <c r="T122" s="62"/>
      <c r="U122" s="62"/>
      <c r="V122" s="62"/>
      <c r="W122" s="62"/>
      <c r="X122" s="62"/>
      <c r="Y122" s="62"/>
      <c r="Z122" s="62"/>
      <c r="AA122" s="62"/>
      <c r="AB122" s="62"/>
      <c r="AC122" s="62"/>
    </row>
    <row r="123" spans="1:29" ht="15.75" x14ac:dyDescent="0.25">
      <c r="A123" s="60" t="s">
        <v>564</v>
      </c>
      <c r="B123" s="60" t="s">
        <v>2421</v>
      </c>
      <c r="C123" s="60" t="s">
        <v>14</v>
      </c>
      <c r="D123" s="60"/>
      <c r="E123" s="60" t="s">
        <v>2</v>
      </c>
      <c r="F123" s="60" t="s">
        <v>3</v>
      </c>
      <c r="G123" s="60" t="s">
        <v>4</v>
      </c>
      <c r="H123" s="60" t="s">
        <v>5</v>
      </c>
      <c r="I123" s="60" t="s">
        <v>6</v>
      </c>
      <c r="J123" s="60" t="s">
        <v>7</v>
      </c>
      <c r="K123" s="60" t="s">
        <v>8</v>
      </c>
      <c r="L123" s="60" t="s">
        <v>9</v>
      </c>
      <c r="M123" s="60" t="s">
        <v>10</v>
      </c>
      <c r="N123" s="60" t="s">
        <v>11</v>
      </c>
      <c r="O123" s="60" t="s">
        <v>12</v>
      </c>
      <c r="P123" s="60" t="s">
        <v>13</v>
      </c>
      <c r="Q123" s="60"/>
      <c r="R123" s="60" t="s">
        <v>15</v>
      </c>
      <c r="S123" s="60" t="s">
        <v>16</v>
      </c>
      <c r="T123" s="60" t="s">
        <v>17</v>
      </c>
      <c r="U123" s="60" t="s">
        <v>18</v>
      </c>
      <c r="V123" s="60" t="s">
        <v>19</v>
      </c>
      <c r="W123" s="60" t="s">
        <v>20</v>
      </c>
      <c r="X123" s="60" t="s">
        <v>21</v>
      </c>
      <c r="Y123" s="60" t="s">
        <v>22</v>
      </c>
      <c r="Z123" s="60" t="s">
        <v>23</v>
      </c>
      <c r="AA123" s="60" t="s">
        <v>24</v>
      </c>
      <c r="AB123" s="60" t="s">
        <v>25</v>
      </c>
      <c r="AC123" s="60" t="s">
        <v>26</v>
      </c>
    </row>
    <row r="124" spans="1:29" ht="15.75" x14ac:dyDescent="0.25">
      <c r="A124" s="41" t="s">
        <v>27</v>
      </c>
      <c r="B124" s="55" t="s">
        <v>2420</v>
      </c>
      <c r="C124" s="100">
        <v>1.6</v>
      </c>
      <c r="D124" s="103"/>
      <c r="E124" s="61"/>
      <c r="F124" s="61">
        <v>3</v>
      </c>
      <c r="G124" s="61">
        <v>1</v>
      </c>
      <c r="H124" s="61"/>
      <c r="I124" s="61"/>
      <c r="J124" s="61"/>
      <c r="K124" s="61"/>
      <c r="L124" s="61"/>
      <c r="M124" s="61"/>
      <c r="N124" s="61"/>
      <c r="O124" s="61"/>
      <c r="P124" s="61">
        <v>1</v>
      </c>
      <c r="Q124" s="61"/>
      <c r="R124" s="62"/>
      <c r="S124" s="62">
        <v>4.8</v>
      </c>
      <c r="T124" s="62">
        <v>1.6</v>
      </c>
      <c r="U124" s="62"/>
      <c r="V124" s="62"/>
      <c r="W124" s="62"/>
      <c r="X124" s="62"/>
      <c r="Y124" s="62"/>
      <c r="Z124" s="62"/>
      <c r="AA124" s="62"/>
      <c r="AB124" s="62"/>
      <c r="AC124" s="62">
        <v>1.6</v>
      </c>
    </row>
    <row r="125" spans="1:29" ht="15.75" x14ac:dyDescent="0.25">
      <c r="A125" s="41" t="s">
        <v>31</v>
      </c>
      <c r="B125" s="55" t="s">
        <v>2419</v>
      </c>
      <c r="C125" s="100">
        <v>1.6</v>
      </c>
      <c r="D125" s="103"/>
      <c r="E125" s="61"/>
      <c r="F125" s="61">
        <v>3</v>
      </c>
      <c r="G125" s="61">
        <v>1</v>
      </c>
      <c r="H125" s="61"/>
      <c r="I125" s="61"/>
      <c r="J125" s="61"/>
      <c r="K125" s="61"/>
      <c r="L125" s="61"/>
      <c r="M125" s="61"/>
      <c r="N125" s="61"/>
      <c r="O125" s="61"/>
      <c r="P125" s="61">
        <v>1</v>
      </c>
      <c r="Q125" s="61"/>
      <c r="R125" s="62"/>
      <c r="S125" s="62">
        <v>4.8</v>
      </c>
      <c r="T125" s="62">
        <v>1.6</v>
      </c>
      <c r="U125" s="62"/>
      <c r="V125" s="62"/>
      <c r="W125" s="62"/>
      <c r="X125" s="62"/>
      <c r="Y125" s="62"/>
      <c r="Z125" s="62"/>
      <c r="AA125" s="62"/>
      <c r="AB125" s="62"/>
      <c r="AC125" s="62">
        <v>1.6</v>
      </c>
    </row>
    <row r="126" spans="1:29" ht="15.75" x14ac:dyDescent="0.25">
      <c r="A126" s="41" t="s">
        <v>33</v>
      </c>
      <c r="B126" s="55" t="s">
        <v>2418</v>
      </c>
      <c r="C126" s="100">
        <v>1.6</v>
      </c>
      <c r="D126" s="103"/>
      <c r="E126" s="61"/>
      <c r="F126" s="61">
        <v>1</v>
      </c>
      <c r="G126" s="61">
        <v>3</v>
      </c>
      <c r="H126" s="61"/>
      <c r="I126" s="61"/>
      <c r="J126" s="61"/>
      <c r="K126" s="61"/>
      <c r="L126" s="61"/>
      <c r="M126" s="61"/>
      <c r="N126" s="61"/>
      <c r="O126" s="61"/>
      <c r="P126" s="61">
        <v>1</v>
      </c>
      <c r="Q126" s="61"/>
      <c r="R126" s="62"/>
      <c r="S126" s="62">
        <v>1.6</v>
      </c>
      <c r="T126" s="62">
        <v>4.8</v>
      </c>
      <c r="U126" s="62"/>
      <c r="V126" s="62"/>
      <c r="W126" s="62"/>
      <c r="X126" s="62"/>
      <c r="Y126" s="62"/>
      <c r="Z126" s="62"/>
      <c r="AA126" s="62"/>
      <c r="AB126" s="62"/>
      <c r="AC126" s="62">
        <v>1.6</v>
      </c>
    </row>
    <row r="127" spans="1:29" ht="15.75" x14ac:dyDescent="0.25">
      <c r="A127" s="41" t="s">
        <v>35</v>
      </c>
      <c r="B127" s="55" t="s">
        <v>2417</v>
      </c>
      <c r="C127" s="100">
        <v>1.6</v>
      </c>
      <c r="D127" s="103"/>
      <c r="E127" s="61"/>
      <c r="F127" s="61">
        <v>1</v>
      </c>
      <c r="G127" s="61">
        <v>1</v>
      </c>
      <c r="H127" s="61"/>
      <c r="I127" s="61"/>
      <c r="J127" s="61"/>
      <c r="K127" s="61"/>
      <c r="L127" s="61"/>
      <c r="M127" s="61"/>
      <c r="N127" s="61"/>
      <c r="O127" s="61"/>
      <c r="P127" s="61">
        <v>3</v>
      </c>
      <c r="Q127" s="61"/>
      <c r="R127" s="62"/>
      <c r="S127" s="62">
        <v>1.6</v>
      </c>
      <c r="T127" s="62">
        <v>1.6</v>
      </c>
      <c r="U127" s="62"/>
      <c r="V127" s="62"/>
      <c r="W127" s="62"/>
      <c r="X127" s="62"/>
      <c r="Y127" s="62"/>
      <c r="Z127" s="62"/>
      <c r="AA127" s="62"/>
      <c r="AB127" s="62"/>
      <c r="AC127" s="62">
        <v>4.8</v>
      </c>
    </row>
    <row r="128" spans="1:29" ht="15.75" x14ac:dyDescent="0.25">
      <c r="A128" s="41" t="s">
        <v>37</v>
      </c>
      <c r="B128" s="55" t="s">
        <v>2416</v>
      </c>
      <c r="C128" s="100">
        <v>1.6</v>
      </c>
      <c r="D128" s="103"/>
      <c r="E128" s="61"/>
      <c r="F128" s="61">
        <v>1</v>
      </c>
      <c r="G128" s="61">
        <v>1</v>
      </c>
      <c r="H128" s="61"/>
      <c r="I128" s="61"/>
      <c r="J128" s="61"/>
      <c r="K128" s="61"/>
      <c r="L128" s="61"/>
      <c r="M128" s="61"/>
      <c r="N128" s="61"/>
      <c r="O128" s="61"/>
      <c r="P128" s="61">
        <v>3</v>
      </c>
      <c r="Q128" s="61"/>
      <c r="R128" s="62"/>
      <c r="S128" s="62">
        <v>1.6</v>
      </c>
      <c r="T128" s="62">
        <v>1.6</v>
      </c>
      <c r="U128" s="62"/>
      <c r="V128" s="62"/>
      <c r="W128" s="62"/>
      <c r="X128" s="62"/>
      <c r="Y128" s="62"/>
      <c r="Z128" s="62"/>
      <c r="AA128" s="62"/>
      <c r="AB128" s="62"/>
      <c r="AC128" s="62">
        <v>4.8</v>
      </c>
    </row>
    <row r="129" spans="1:29" ht="15.75" x14ac:dyDescent="0.25">
      <c r="A129" s="41" t="s">
        <v>39</v>
      </c>
      <c r="B129" s="55" t="s">
        <v>2415</v>
      </c>
      <c r="C129" s="100">
        <v>1.6</v>
      </c>
      <c r="D129" s="103"/>
      <c r="E129" s="61"/>
      <c r="F129" s="61">
        <v>1</v>
      </c>
      <c r="G129" s="61">
        <v>1</v>
      </c>
      <c r="H129" s="61"/>
      <c r="I129" s="61"/>
      <c r="J129" s="61"/>
      <c r="K129" s="61"/>
      <c r="L129" s="61"/>
      <c r="M129" s="61"/>
      <c r="N129" s="61"/>
      <c r="O129" s="61"/>
      <c r="P129" s="61">
        <v>1</v>
      </c>
      <c r="Q129" s="61"/>
      <c r="R129" s="62"/>
      <c r="S129" s="62">
        <v>1.6</v>
      </c>
      <c r="T129" s="62">
        <v>1.6</v>
      </c>
      <c r="U129" s="62"/>
      <c r="V129" s="62"/>
      <c r="W129" s="62"/>
      <c r="X129" s="62"/>
      <c r="Y129" s="62"/>
      <c r="Z129" s="62"/>
      <c r="AA129" s="62"/>
      <c r="AB129" s="62"/>
      <c r="AC129" s="62">
        <v>1.6</v>
      </c>
    </row>
    <row r="130" spans="1:29" ht="15.75" x14ac:dyDescent="0.25">
      <c r="A130" s="60" t="s">
        <v>564</v>
      </c>
      <c r="B130" s="60" t="s">
        <v>2414</v>
      </c>
      <c r="C130" s="60" t="s">
        <v>14</v>
      </c>
      <c r="D130" s="60"/>
      <c r="E130" s="60" t="s">
        <v>2</v>
      </c>
      <c r="F130" s="60" t="s">
        <v>3</v>
      </c>
      <c r="G130" s="60" t="s">
        <v>4</v>
      </c>
      <c r="H130" s="60" t="s">
        <v>5</v>
      </c>
      <c r="I130" s="60" t="s">
        <v>6</v>
      </c>
      <c r="J130" s="60" t="s">
        <v>7</v>
      </c>
      <c r="K130" s="60" t="s">
        <v>8</v>
      </c>
      <c r="L130" s="60" t="s">
        <v>9</v>
      </c>
      <c r="M130" s="60" t="s">
        <v>10</v>
      </c>
      <c r="N130" s="60" t="s">
        <v>11</v>
      </c>
      <c r="O130" s="60" t="s">
        <v>12</v>
      </c>
      <c r="P130" s="60" t="s">
        <v>13</v>
      </c>
      <c r="Q130" s="60"/>
      <c r="R130" s="60" t="s">
        <v>15</v>
      </c>
      <c r="S130" s="60" t="s">
        <v>16</v>
      </c>
      <c r="T130" s="60" t="s">
        <v>17</v>
      </c>
      <c r="U130" s="60" t="s">
        <v>18</v>
      </c>
      <c r="V130" s="60" t="s">
        <v>19</v>
      </c>
      <c r="W130" s="60" t="s">
        <v>20</v>
      </c>
      <c r="X130" s="60" t="s">
        <v>21</v>
      </c>
      <c r="Y130" s="60" t="s">
        <v>22</v>
      </c>
      <c r="Z130" s="60" t="s">
        <v>23</v>
      </c>
      <c r="AA130" s="60" t="s">
        <v>24</v>
      </c>
      <c r="AB130" s="60" t="s">
        <v>25</v>
      </c>
      <c r="AC130" s="60" t="s">
        <v>26</v>
      </c>
    </row>
    <row r="131" spans="1:29" ht="15.75" x14ac:dyDescent="0.25">
      <c r="A131" s="41" t="s">
        <v>27</v>
      </c>
      <c r="B131" s="50" t="s">
        <v>158</v>
      </c>
      <c r="C131" s="63">
        <v>2.4</v>
      </c>
      <c r="D131" s="77"/>
      <c r="E131" s="61">
        <v>3</v>
      </c>
      <c r="F131" s="61">
        <v>3</v>
      </c>
      <c r="G131" s="61">
        <v>2</v>
      </c>
      <c r="H131" s="61">
        <v>2</v>
      </c>
      <c r="I131" s="62"/>
      <c r="J131" s="62"/>
      <c r="K131" s="62"/>
      <c r="L131" s="62"/>
      <c r="M131" s="62"/>
      <c r="N131" s="62"/>
      <c r="O131" s="62"/>
      <c r="P131" s="62"/>
      <c r="Q131" s="62"/>
      <c r="R131" s="62">
        <v>7.2</v>
      </c>
      <c r="S131" s="62">
        <v>7.2</v>
      </c>
      <c r="T131" s="62">
        <v>4.8</v>
      </c>
      <c r="U131" s="62">
        <v>4.8</v>
      </c>
      <c r="V131" s="62"/>
      <c r="W131" s="62"/>
      <c r="X131" s="62"/>
      <c r="Y131" s="62"/>
      <c r="Z131" s="62"/>
      <c r="AA131" s="62"/>
      <c r="AB131" s="62"/>
      <c r="AC131" s="62"/>
    </row>
    <row r="132" spans="1:29" ht="15.75" x14ac:dyDescent="0.25">
      <c r="A132" s="41" t="s">
        <v>31</v>
      </c>
      <c r="B132" s="50" t="s">
        <v>159</v>
      </c>
      <c r="C132" s="63">
        <v>2.4</v>
      </c>
      <c r="D132" s="77"/>
      <c r="E132" s="61">
        <v>2</v>
      </c>
      <c r="F132" s="61">
        <v>2</v>
      </c>
      <c r="G132" s="61">
        <v>1</v>
      </c>
      <c r="H132" s="61">
        <v>2</v>
      </c>
      <c r="I132" s="62"/>
      <c r="J132" s="62"/>
      <c r="K132" s="62"/>
      <c r="L132" s="62"/>
      <c r="M132" s="62"/>
      <c r="N132" s="62"/>
      <c r="O132" s="62"/>
      <c r="P132" s="62"/>
      <c r="Q132" s="62"/>
      <c r="R132" s="62">
        <v>4.8</v>
      </c>
      <c r="S132" s="62">
        <v>4.8</v>
      </c>
      <c r="T132" s="62">
        <v>2.4</v>
      </c>
      <c r="U132" s="62">
        <v>4.8</v>
      </c>
      <c r="V132" s="62"/>
      <c r="W132" s="62"/>
      <c r="X132" s="62"/>
      <c r="Y132" s="62"/>
      <c r="Z132" s="62"/>
      <c r="AA132" s="62"/>
      <c r="AB132" s="62"/>
      <c r="AC132" s="62"/>
    </row>
    <row r="133" spans="1:29" ht="15.75" x14ac:dyDescent="0.25">
      <c r="A133" s="41" t="s">
        <v>33</v>
      </c>
      <c r="B133" s="50" t="s">
        <v>160</v>
      </c>
      <c r="C133" s="63">
        <v>2.4</v>
      </c>
      <c r="D133" s="77"/>
      <c r="E133" s="61">
        <v>3</v>
      </c>
      <c r="F133" s="61"/>
      <c r="G133" s="61">
        <v>3</v>
      </c>
      <c r="H133" s="61">
        <v>1</v>
      </c>
      <c r="I133" s="62"/>
      <c r="J133" s="62"/>
      <c r="K133" s="62"/>
      <c r="L133" s="62"/>
      <c r="M133" s="62"/>
      <c r="N133" s="62"/>
      <c r="O133" s="62"/>
      <c r="P133" s="62"/>
      <c r="Q133" s="62"/>
      <c r="R133" s="62">
        <v>7.2</v>
      </c>
      <c r="S133" s="62"/>
      <c r="T133" s="62">
        <v>7.2</v>
      </c>
      <c r="U133" s="62">
        <v>2.4</v>
      </c>
      <c r="V133" s="62"/>
      <c r="W133" s="62"/>
      <c r="X133" s="62"/>
      <c r="Y133" s="62"/>
      <c r="Z133" s="62"/>
      <c r="AA133" s="62"/>
      <c r="AB133" s="62"/>
      <c r="AC133" s="62"/>
    </row>
    <row r="134" spans="1:29" ht="15.75" x14ac:dyDescent="0.25">
      <c r="A134" s="41" t="s">
        <v>35</v>
      </c>
      <c r="B134" s="50" t="s">
        <v>2413</v>
      </c>
      <c r="C134" s="63">
        <v>2.4</v>
      </c>
      <c r="D134" s="77"/>
      <c r="E134" s="61"/>
      <c r="F134" s="61">
        <v>2</v>
      </c>
      <c r="G134" s="61"/>
      <c r="H134" s="61">
        <v>2</v>
      </c>
      <c r="I134" s="62"/>
      <c r="J134" s="62"/>
      <c r="K134" s="62"/>
      <c r="L134" s="62"/>
      <c r="M134" s="62"/>
      <c r="N134" s="62"/>
      <c r="O134" s="62"/>
      <c r="P134" s="62"/>
      <c r="Q134" s="62"/>
      <c r="R134" s="62"/>
      <c r="S134" s="62">
        <v>4.8</v>
      </c>
      <c r="T134" s="62"/>
      <c r="U134" s="62">
        <v>4.8</v>
      </c>
      <c r="V134" s="62"/>
      <c r="W134" s="62"/>
      <c r="X134" s="62"/>
      <c r="Y134" s="62"/>
      <c r="Z134" s="62"/>
      <c r="AA134" s="62"/>
      <c r="AB134" s="62"/>
      <c r="AC134" s="62"/>
    </row>
    <row r="135" spans="1:29" ht="15.75" x14ac:dyDescent="0.25">
      <c r="A135" s="41" t="s">
        <v>37</v>
      </c>
      <c r="B135" s="50" t="s">
        <v>162</v>
      </c>
      <c r="C135" s="63">
        <v>2.4</v>
      </c>
      <c r="D135" s="77"/>
      <c r="E135" s="61">
        <v>2</v>
      </c>
      <c r="F135" s="61">
        <v>2</v>
      </c>
      <c r="G135" s="61">
        <v>3</v>
      </c>
      <c r="H135" s="61">
        <v>2</v>
      </c>
      <c r="I135" s="62"/>
      <c r="J135" s="62"/>
      <c r="K135" s="62"/>
      <c r="L135" s="62"/>
      <c r="M135" s="62"/>
      <c r="N135" s="62"/>
      <c r="O135" s="62"/>
      <c r="P135" s="62"/>
      <c r="Q135" s="62"/>
      <c r="R135" s="62">
        <v>4.8</v>
      </c>
      <c r="S135" s="62">
        <v>4.8</v>
      </c>
      <c r="T135" s="62">
        <v>7.2</v>
      </c>
      <c r="U135" s="62">
        <v>4.8</v>
      </c>
      <c r="V135" s="62"/>
      <c r="W135" s="62"/>
      <c r="X135" s="62"/>
      <c r="Y135" s="62"/>
      <c r="Z135" s="62"/>
      <c r="AA135" s="62"/>
      <c r="AB135" s="62"/>
      <c r="AC135" s="62"/>
    </row>
    <row r="136" spans="1:29" ht="31.5" x14ac:dyDescent="0.25">
      <c r="A136" s="41" t="s">
        <v>39</v>
      </c>
      <c r="B136" s="50" t="s">
        <v>163</v>
      </c>
      <c r="C136" s="63">
        <v>2.4</v>
      </c>
      <c r="D136" s="77"/>
      <c r="E136" s="61">
        <v>2</v>
      </c>
      <c r="F136" s="61">
        <v>2</v>
      </c>
      <c r="G136" s="61">
        <v>3</v>
      </c>
      <c r="H136" s="61"/>
      <c r="I136" s="62"/>
      <c r="J136" s="62"/>
      <c r="K136" s="62"/>
      <c r="L136" s="62"/>
      <c r="M136" s="62"/>
      <c r="N136" s="62"/>
      <c r="O136" s="62"/>
      <c r="P136" s="62"/>
      <c r="Q136" s="62"/>
      <c r="R136" s="62">
        <v>4.8</v>
      </c>
      <c r="S136" s="62">
        <v>4.8</v>
      </c>
      <c r="T136" s="62">
        <v>7.2</v>
      </c>
      <c r="U136" s="62"/>
      <c r="V136" s="62"/>
      <c r="W136" s="62"/>
      <c r="X136" s="62"/>
      <c r="Y136" s="62"/>
      <c r="Z136" s="62"/>
      <c r="AA136" s="62"/>
      <c r="AB136" s="62"/>
      <c r="AC136" s="62"/>
    </row>
    <row r="137" spans="1:29" ht="15.75" x14ac:dyDescent="0.25">
      <c r="A137" s="60" t="s">
        <v>564</v>
      </c>
      <c r="B137" s="60" t="s">
        <v>2412</v>
      </c>
      <c r="C137" s="60" t="s">
        <v>14</v>
      </c>
      <c r="D137" s="60"/>
      <c r="E137" s="60" t="s">
        <v>2</v>
      </c>
      <c r="F137" s="60" t="s">
        <v>3</v>
      </c>
      <c r="G137" s="60" t="s">
        <v>4</v>
      </c>
      <c r="H137" s="60" t="s">
        <v>5</v>
      </c>
      <c r="I137" s="60" t="s">
        <v>6</v>
      </c>
      <c r="J137" s="60" t="s">
        <v>7</v>
      </c>
      <c r="K137" s="60" t="s">
        <v>8</v>
      </c>
      <c r="L137" s="60" t="s">
        <v>9</v>
      </c>
      <c r="M137" s="60" t="s">
        <v>10</v>
      </c>
      <c r="N137" s="60" t="s">
        <v>11</v>
      </c>
      <c r="O137" s="60" t="s">
        <v>12</v>
      </c>
      <c r="P137" s="60" t="s">
        <v>13</v>
      </c>
      <c r="Q137" s="60"/>
      <c r="R137" s="60" t="s">
        <v>15</v>
      </c>
      <c r="S137" s="60" t="s">
        <v>16</v>
      </c>
      <c r="T137" s="60" t="s">
        <v>17</v>
      </c>
      <c r="U137" s="60" t="s">
        <v>18</v>
      </c>
      <c r="V137" s="60" t="s">
        <v>19</v>
      </c>
      <c r="W137" s="60" t="s">
        <v>20</v>
      </c>
      <c r="X137" s="60" t="s">
        <v>21</v>
      </c>
      <c r="Y137" s="60" t="s">
        <v>22</v>
      </c>
      <c r="Z137" s="60" t="s">
        <v>23</v>
      </c>
      <c r="AA137" s="60" t="s">
        <v>24</v>
      </c>
      <c r="AB137" s="60" t="s">
        <v>25</v>
      </c>
      <c r="AC137" s="60" t="s">
        <v>26</v>
      </c>
    </row>
    <row r="138" spans="1:29" ht="15.75" x14ac:dyDescent="0.25">
      <c r="A138" s="41" t="s">
        <v>27</v>
      </c>
      <c r="B138" s="50" t="s">
        <v>2411</v>
      </c>
      <c r="C138" s="63">
        <v>3.2</v>
      </c>
      <c r="D138" s="77"/>
      <c r="E138" s="61">
        <v>2</v>
      </c>
      <c r="F138" s="61">
        <v>2</v>
      </c>
      <c r="G138" s="61"/>
      <c r="H138" s="61"/>
      <c r="I138" s="62"/>
      <c r="J138" s="62"/>
      <c r="K138" s="62"/>
      <c r="L138" s="62"/>
      <c r="M138" s="62"/>
      <c r="N138" s="62"/>
      <c r="O138" s="62"/>
      <c r="P138" s="62"/>
      <c r="Q138" s="62"/>
      <c r="R138" s="62">
        <v>6.4</v>
      </c>
      <c r="S138" s="62">
        <v>6.4</v>
      </c>
      <c r="T138" s="62"/>
      <c r="U138" s="62"/>
      <c r="V138" s="62"/>
      <c r="W138" s="62"/>
      <c r="X138" s="62"/>
      <c r="Y138" s="62"/>
      <c r="Z138" s="62"/>
      <c r="AA138" s="62"/>
      <c r="AB138" s="62"/>
      <c r="AC138" s="62"/>
    </row>
    <row r="139" spans="1:29" ht="15.75" x14ac:dyDescent="0.25">
      <c r="A139" s="41" t="s">
        <v>31</v>
      </c>
      <c r="B139" s="50" t="s">
        <v>2410</v>
      </c>
      <c r="C139" s="63">
        <v>3.2</v>
      </c>
      <c r="D139" s="77"/>
      <c r="E139" s="61">
        <v>3</v>
      </c>
      <c r="F139" s="61">
        <v>2</v>
      </c>
      <c r="G139" s="61"/>
      <c r="H139" s="61"/>
      <c r="I139" s="62"/>
      <c r="J139" s="62"/>
      <c r="K139" s="62"/>
      <c r="L139" s="62"/>
      <c r="M139" s="62"/>
      <c r="N139" s="62"/>
      <c r="O139" s="62"/>
      <c r="P139" s="62"/>
      <c r="Q139" s="62"/>
      <c r="R139" s="62">
        <v>9.6</v>
      </c>
      <c r="S139" s="62">
        <v>6.4</v>
      </c>
      <c r="T139" s="62"/>
      <c r="U139" s="62"/>
      <c r="V139" s="62"/>
      <c r="W139" s="62"/>
      <c r="X139" s="62"/>
      <c r="Y139" s="62"/>
      <c r="Z139" s="62"/>
      <c r="AA139" s="62"/>
      <c r="AB139" s="62"/>
      <c r="AC139" s="62"/>
    </row>
    <row r="140" spans="1:29" ht="15.75" x14ac:dyDescent="0.25">
      <c r="A140" s="41" t="s">
        <v>33</v>
      </c>
      <c r="B140" s="50" t="s">
        <v>2409</v>
      </c>
      <c r="C140" s="63">
        <v>3.2</v>
      </c>
      <c r="D140" s="77"/>
      <c r="E140" s="61">
        <v>2</v>
      </c>
      <c r="F140" s="61">
        <v>3</v>
      </c>
      <c r="G140" s="61">
        <v>3</v>
      </c>
      <c r="H140" s="61"/>
      <c r="I140" s="62"/>
      <c r="J140" s="62"/>
      <c r="K140" s="62"/>
      <c r="L140" s="62"/>
      <c r="M140" s="62"/>
      <c r="N140" s="62"/>
      <c r="O140" s="62"/>
      <c r="P140" s="62"/>
      <c r="Q140" s="62"/>
      <c r="R140" s="62">
        <v>6.4</v>
      </c>
      <c r="S140" s="62">
        <v>9.6</v>
      </c>
      <c r="T140" s="62">
        <v>9.6</v>
      </c>
      <c r="U140" s="62"/>
      <c r="V140" s="62"/>
      <c r="W140" s="62"/>
      <c r="X140" s="62"/>
      <c r="Y140" s="62"/>
      <c r="Z140" s="62"/>
      <c r="AA140" s="62"/>
      <c r="AB140" s="62"/>
      <c r="AC140" s="62"/>
    </row>
    <row r="141" spans="1:29" ht="15.75" x14ac:dyDescent="0.25">
      <c r="A141" s="41" t="s">
        <v>35</v>
      </c>
      <c r="B141" s="50" t="s">
        <v>2408</v>
      </c>
      <c r="C141" s="63">
        <v>3.2</v>
      </c>
      <c r="D141" s="77"/>
      <c r="E141" s="61">
        <v>2</v>
      </c>
      <c r="F141" s="61">
        <v>2</v>
      </c>
      <c r="G141" s="61">
        <v>3</v>
      </c>
      <c r="H141" s="61">
        <v>3</v>
      </c>
      <c r="I141" s="62"/>
      <c r="J141" s="62"/>
      <c r="K141" s="62"/>
      <c r="L141" s="62"/>
      <c r="M141" s="62"/>
      <c r="N141" s="62"/>
      <c r="O141" s="62"/>
      <c r="P141" s="62"/>
      <c r="Q141" s="62"/>
      <c r="R141" s="62">
        <v>6.4</v>
      </c>
      <c r="S141" s="62">
        <v>6.4</v>
      </c>
      <c r="T141" s="62">
        <v>9.6</v>
      </c>
      <c r="U141" s="62">
        <v>9.6</v>
      </c>
      <c r="V141" s="62"/>
      <c r="W141" s="62"/>
      <c r="X141" s="62"/>
      <c r="Y141" s="62"/>
      <c r="Z141" s="62"/>
      <c r="AA141" s="62"/>
      <c r="AB141" s="62"/>
      <c r="AC141" s="62"/>
    </row>
    <row r="142" spans="1:29" ht="15.75" x14ac:dyDescent="0.25">
      <c r="A142" s="41" t="s">
        <v>37</v>
      </c>
      <c r="B142" s="50" t="s">
        <v>2407</v>
      </c>
      <c r="C142" s="63">
        <v>3.2</v>
      </c>
      <c r="D142" s="77"/>
      <c r="E142" s="61">
        <v>2</v>
      </c>
      <c r="F142" s="61">
        <v>3</v>
      </c>
      <c r="G142" s="61"/>
      <c r="H142" s="61"/>
      <c r="I142" s="62"/>
      <c r="J142" s="62"/>
      <c r="K142" s="62"/>
      <c r="L142" s="62"/>
      <c r="M142" s="62"/>
      <c r="N142" s="62"/>
      <c r="O142" s="62"/>
      <c r="P142" s="62"/>
      <c r="Q142" s="62"/>
      <c r="R142" s="62">
        <v>6.4</v>
      </c>
      <c r="S142" s="62">
        <v>9.6</v>
      </c>
      <c r="T142" s="62"/>
      <c r="U142" s="62"/>
      <c r="V142" s="62"/>
      <c r="W142" s="62"/>
      <c r="X142" s="62"/>
      <c r="Y142" s="62"/>
      <c r="Z142" s="62"/>
      <c r="AA142" s="62"/>
      <c r="AB142" s="62"/>
      <c r="AC142" s="62"/>
    </row>
    <row r="143" spans="1:29" ht="15.75" x14ac:dyDescent="0.25">
      <c r="A143" s="41" t="s">
        <v>39</v>
      </c>
      <c r="B143" s="50" t="s">
        <v>2406</v>
      </c>
      <c r="C143" s="63">
        <v>3.2</v>
      </c>
      <c r="D143" s="77"/>
      <c r="E143" s="61">
        <v>3</v>
      </c>
      <c r="F143" s="61">
        <v>3</v>
      </c>
      <c r="G143" s="61"/>
      <c r="H143" s="61"/>
      <c r="I143" s="62"/>
      <c r="J143" s="62"/>
      <c r="K143" s="62"/>
      <c r="L143" s="62"/>
      <c r="M143" s="62"/>
      <c r="N143" s="62"/>
      <c r="O143" s="62"/>
      <c r="P143" s="62"/>
      <c r="Q143" s="62"/>
      <c r="R143" s="62">
        <v>9.6</v>
      </c>
      <c r="S143" s="62">
        <v>9.6</v>
      </c>
      <c r="T143" s="62"/>
      <c r="U143" s="62"/>
      <c r="V143" s="62"/>
      <c r="W143" s="62"/>
      <c r="X143" s="62"/>
      <c r="Y143" s="62"/>
      <c r="Z143" s="62"/>
      <c r="AA143" s="62"/>
      <c r="AB143" s="62"/>
      <c r="AC143" s="62"/>
    </row>
    <row r="144" spans="1:29" ht="15.75" x14ac:dyDescent="0.25">
      <c r="A144" s="60" t="s">
        <v>564</v>
      </c>
      <c r="B144" s="60" t="s">
        <v>2405</v>
      </c>
      <c r="C144" s="60" t="s">
        <v>14</v>
      </c>
      <c r="D144" s="60"/>
      <c r="E144" s="60" t="s">
        <v>2</v>
      </c>
      <c r="F144" s="60" t="s">
        <v>3</v>
      </c>
      <c r="G144" s="60" t="s">
        <v>4</v>
      </c>
      <c r="H144" s="60" t="s">
        <v>5</v>
      </c>
      <c r="I144" s="60" t="s">
        <v>6</v>
      </c>
      <c r="J144" s="60" t="s">
        <v>7</v>
      </c>
      <c r="K144" s="60" t="s">
        <v>8</v>
      </c>
      <c r="L144" s="60" t="s">
        <v>9</v>
      </c>
      <c r="M144" s="60" t="s">
        <v>10</v>
      </c>
      <c r="N144" s="60" t="s">
        <v>11</v>
      </c>
      <c r="O144" s="60" t="s">
        <v>12</v>
      </c>
      <c r="P144" s="60" t="s">
        <v>13</v>
      </c>
      <c r="Q144" s="60"/>
      <c r="R144" s="60" t="s">
        <v>15</v>
      </c>
      <c r="S144" s="60" t="s">
        <v>16</v>
      </c>
      <c r="T144" s="60" t="s">
        <v>17</v>
      </c>
      <c r="U144" s="60" t="s">
        <v>18</v>
      </c>
      <c r="V144" s="60" t="s">
        <v>19</v>
      </c>
      <c r="W144" s="60" t="s">
        <v>20</v>
      </c>
      <c r="X144" s="60" t="s">
        <v>21</v>
      </c>
      <c r="Y144" s="60" t="s">
        <v>22</v>
      </c>
      <c r="Z144" s="60" t="s">
        <v>23</v>
      </c>
      <c r="AA144" s="60" t="s">
        <v>24</v>
      </c>
      <c r="AB144" s="60" t="s">
        <v>25</v>
      </c>
      <c r="AC144" s="60" t="s">
        <v>26</v>
      </c>
    </row>
    <row r="145" spans="1:29" ht="15.75" x14ac:dyDescent="0.25">
      <c r="A145" s="41" t="s">
        <v>27</v>
      </c>
      <c r="B145" s="50" t="s">
        <v>2404</v>
      </c>
      <c r="C145" s="63">
        <v>1.6</v>
      </c>
      <c r="D145" s="77"/>
      <c r="E145" s="61">
        <v>3</v>
      </c>
      <c r="F145" s="61">
        <v>3</v>
      </c>
      <c r="G145" s="61"/>
      <c r="H145" s="61"/>
      <c r="I145" s="62"/>
      <c r="J145" s="62"/>
      <c r="K145" s="62"/>
      <c r="L145" s="62"/>
      <c r="M145" s="62"/>
      <c r="N145" s="62"/>
      <c r="O145" s="62"/>
      <c r="P145" s="62"/>
      <c r="Q145" s="62"/>
      <c r="R145" s="62">
        <v>4.8</v>
      </c>
      <c r="S145" s="62">
        <v>4.8</v>
      </c>
      <c r="T145" s="62"/>
      <c r="U145" s="62"/>
      <c r="V145" s="62"/>
      <c r="W145" s="62"/>
      <c r="X145" s="62"/>
      <c r="Y145" s="62"/>
      <c r="Z145" s="62"/>
      <c r="AA145" s="62"/>
      <c r="AB145" s="62"/>
      <c r="AC145" s="62"/>
    </row>
    <row r="146" spans="1:29" ht="15.75" x14ac:dyDescent="0.25">
      <c r="A146" s="41" t="s">
        <v>31</v>
      </c>
      <c r="B146" s="50" t="s">
        <v>2403</v>
      </c>
      <c r="C146" s="63">
        <v>1.6</v>
      </c>
      <c r="D146" s="77"/>
      <c r="E146" s="61">
        <v>3</v>
      </c>
      <c r="F146" s="61">
        <v>2</v>
      </c>
      <c r="G146" s="61">
        <v>3</v>
      </c>
      <c r="H146" s="61"/>
      <c r="I146" s="62"/>
      <c r="J146" s="62"/>
      <c r="K146" s="62"/>
      <c r="L146" s="62"/>
      <c r="M146" s="62"/>
      <c r="N146" s="62"/>
      <c r="O146" s="62"/>
      <c r="P146" s="62"/>
      <c r="Q146" s="62"/>
      <c r="R146" s="62">
        <v>4.8</v>
      </c>
      <c r="S146" s="62">
        <v>3.2</v>
      </c>
      <c r="T146" s="62">
        <v>4.8</v>
      </c>
      <c r="U146" s="62"/>
      <c r="V146" s="62"/>
      <c r="W146" s="62"/>
      <c r="X146" s="62"/>
      <c r="Y146" s="62"/>
      <c r="Z146" s="62"/>
      <c r="AA146" s="62"/>
      <c r="AB146" s="62"/>
      <c r="AC146" s="62"/>
    </row>
    <row r="147" spans="1:29" ht="15.75" x14ac:dyDescent="0.25">
      <c r="A147" s="41" t="s">
        <v>33</v>
      </c>
      <c r="B147" s="50" t="s">
        <v>2402</v>
      </c>
      <c r="C147" s="63">
        <v>1.6</v>
      </c>
      <c r="D147" s="77"/>
      <c r="E147" s="61">
        <v>2</v>
      </c>
      <c r="F147" s="61">
        <v>1</v>
      </c>
      <c r="G147" s="61"/>
      <c r="H147" s="61">
        <v>3</v>
      </c>
      <c r="I147" s="62"/>
      <c r="J147" s="62"/>
      <c r="K147" s="62"/>
      <c r="L147" s="62"/>
      <c r="M147" s="62"/>
      <c r="N147" s="62"/>
      <c r="O147" s="62"/>
      <c r="P147" s="62"/>
      <c r="Q147" s="62"/>
      <c r="R147" s="62">
        <v>3.2</v>
      </c>
      <c r="S147" s="62">
        <v>1.6</v>
      </c>
      <c r="T147" s="62"/>
      <c r="U147" s="62">
        <v>4.8</v>
      </c>
      <c r="V147" s="62"/>
      <c r="W147" s="62"/>
      <c r="X147" s="62"/>
      <c r="Y147" s="62"/>
      <c r="Z147" s="62"/>
      <c r="AA147" s="62"/>
      <c r="AB147" s="62"/>
      <c r="AC147" s="62"/>
    </row>
    <row r="148" spans="1:29" ht="15.75" x14ac:dyDescent="0.25">
      <c r="A148" s="41" t="s">
        <v>35</v>
      </c>
      <c r="B148" s="50" t="s">
        <v>2401</v>
      </c>
      <c r="C148" s="63">
        <v>1.6</v>
      </c>
      <c r="D148" s="77"/>
      <c r="E148" s="61">
        <v>3</v>
      </c>
      <c r="F148" s="61">
        <v>2</v>
      </c>
      <c r="G148" s="61"/>
      <c r="H148" s="61"/>
      <c r="I148" s="62"/>
      <c r="J148" s="62"/>
      <c r="K148" s="62"/>
      <c r="L148" s="62"/>
      <c r="M148" s="62"/>
      <c r="N148" s="62"/>
      <c r="O148" s="62"/>
      <c r="P148" s="62"/>
      <c r="Q148" s="62"/>
      <c r="R148" s="62">
        <v>4.8</v>
      </c>
      <c r="S148" s="62">
        <v>3.2</v>
      </c>
      <c r="T148" s="62"/>
      <c r="U148" s="62"/>
      <c r="V148" s="62"/>
      <c r="W148" s="62"/>
      <c r="X148" s="62"/>
      <c r="Y148" s="62"/>
      <c r="Z148" s="62"/>
      <c r="AA148" s="62"/>
      <c r="AB148" s="62"/>
      <c r="AC148" s="62"/>
    </row>
    <row r="149" spans="1:29" ht="15.75" x14ac:dyDescent="0.25">
      <c r="A149" s="41" t="s">
        <v>37</v>
      </c>
      <c r="B149" s="50" t="s">
        <v>2400</v>
      </c>
      <c r="C149" s="63">
        <v>1.6</v>
      </c>
      <c r="D149" s="77"/>
      <c r="E149" s="61">
        <v>3</v>
      </c>
      <c r="F149" s="61">
        <v>3</v>
      </c>
      <c r="G149" s="61"/>
      <c r="H149" s="61"/>
      <c r="I149" s="62"/>
      <c r="J149" s="62"/>
      <c r="K149" s="62"/>
      <c r="L149" s="62"/>
      <c r="M149" s="62"/>
      <c r="N149" s="62"/>
      <c r="O149" s="62"/>
      <c r="P149" s="62"/>
      <c r="Q149" s="62"/>
      <c r="R149" s="62">
        <v>4.8</v>
      </c>
      <c r="S149" s="62">
        <v>4.8</v>
      </c>
      <c r="T149" s="62"/>
      <c r="U149" s="62"/>
      <c r="V149" s="62"/>
      <c r="W149" s="62"/>
      <c r="X149" s="62"/>
      <c r="Y149" s="62"/>
      <c r="Z149" s="62"/>
      <c r="AA149" s="62"/>
      <c r="AB149" s="62"/>
      <c r="AC149" s="62"/>
    </row>
    <row r="150" spans="1:29" ht="15.75" x14ac:dyDescent="0.25">
      <c r="A150" s="41" t="s">
        <v>39</v>
      </c>
      <c r="B150" s="50" t="s">
        <v>2399</v>
      </c>
      <c r="C150" s="63">
        <v>1.6</v>
      </c>
      <c r="D150" s="77"/>
      <c r="E150" s="61">
        <v>3</v>
      </c>
      <c r="F150" s="61">
        <v>2</v>
      </c>
      <c r="G150" s="61"/>
      <c r="H150" s="61">
        <v>2</v>
      </c>
      <c r="I150" s="62"/>
      <c r="J150" s="62"/>
      <c r="K150" s="62"/>
      <c r="L150" s="62"/>
      <c r="M150" s="62"/>
      <c r="N150" s="62"/>
      <c r="O150" s="62"/>
      <c r="P150" s="62"/>
      <c r="Q150" s="62"/>
      <c r="R150" s="62">
        <v>4.8</v>
      </c>
      <c r="S150" s="62">
        <v>3.2</v>
      </c>
      <c r="T150" s="62"/>
      <c r="U150" s="62">
        <v>3.2</v>
      </c>
      <c r="V150" s="62"/>
      <c r="W150" s="62"/>
      <c r="X150" s="62"/>
      <c r="Y150" s="62"/>
      <c r="Z150" s="62"/>
      <c r="AA150" s="62"/>
      <c r="AB150" s="62"/>
      <c r="AC150" s="62"/>
    </row>
    <row r="151" spans="1:29" ht="15.75" x14ac:dyDescent="0.25">
      <c r="A151" s="60" t="s">
        <v>564</v>
      </c>
      <c r="B151" s="60" t="s">
        <v>2398</v>
      </c>
      <c r="C151" s="60" t="s">
        <v>14</v>
      </c>
      <c r="D151" s="60"/>
      <c r="E151" s="60" t="s">
        <v>2</v>
      </c>
      <c r="F151" s="60" t="s">
        <v>3</v>
      </c>
      <c r="G151" s="60" t="s">
        <v>4</v>
      </c>
      <c r="H151" s="60" t="s">
        <v>5</v>
      </c>
      <c r="I151" s="60" t="s">
        <v>6</v>
      </c>
      <c r="J151" s="60" t="s">
        <v>7</v>
      </c>
      <c r="K151" s="60" t="s">
        <v>8</v>
      </c>
      <c r="L151" s="60" t="s">
        <v>9</v>
      </c>
      <c r="M151" s="60" t="s">
        <v>10</v>
      </c>
      <c r="N151" s="60" t="s">
        <v>11</v>
      </c>
      <c r="O151" s="60" t="s">
        <v>12</v>
      </c>
      <c r="P151" s="60" t="s">
        <v>13</v>
      </c>
      <c r="Q151" s="60"/>
      <c r="R151" s="60" t="s">
        <v>15</v>
      </c>
      <c r="S151" s="60" t="s">
        <v>16</v>
      </c>
      <c r="T151" s="60" t="s">
        <v>17</v>
      </c>
      <c r="U151" s="60" t="s">
        <v>18</v>
      </c>
      <c r="V151" s="60" t="s">
        <v>19</v>
      </c>
      <c r="W151" s="60" t="s">
        <v>20</v>
      </c>
      <c r="X151" s="60" t="s">
        <v>21</v>
      </c>
      <c r="Y151" s="60" t="s">
        <v>22</v>
      </c>
      <c r="Z151" s="60" t="s">
        <v>23</v>
      </c>
      <c r="AA151" s="60" t="s">
        <v>24</v>
      </c>
      <c r="AB151" s="60" t="s">
        <v>25</v>
      </c>
      <c r="AC151" s="60" t="s">
        <v>26</v>
      </c>
    </row>
    <row r="152" spans="1:29" ht="31.5" x14ac:dyDescent="0.25">
      <c r="A152" s="41" t="s">
        <v>27</v>
      </c>
      <c r="B152" s="49" t="s">
        <v>173</v>
      </c>
      <c r="C152" s="61">
        <v>5</v>
      </c>
      <c r="D152" s="72"/>
      <c r="E152" s="66">
        <v>1</v>
      </c>
      <c r="F152" s="66"/>
      <c r="G152" s="66">
        <v>2</v>
      </c>
      <c r="H152" s="66"/>
      <c r="I152" s="66"/>
      <c r="J152" s="66"/>
      <c r="K152" s="66"/>
      <c r="L152" s="66"/>
      <c r="M152" s="66"/>
      <c r="N152" s="66">
        <v>1</v>
      </c>
      <c r="O152" s="66"/>
      <c r="P152" s="66">
        <v>2</v>
      </c>
      <c r="Q152" s="66"/>
      <c r="R152" s="62">
        <v>5</v>
      </c>
      <c r="S152" s="62"/>
      <c r="T152" s="62">
        <v>10</v>
      </c>
      <c r="U152" s="62"/>
      <c r="V152" s="62"/>
      <c r="W152" s="62"/>
      <c r="X152" s="62"/>
      <c r="Y152" s="62"/>
      <c r="Z152" s="62"/>
      <c r="AA152" s="62">
        <v>5</v>
      </c>
      <c r="AB152" s="62"/>
      <c r="AC152" s="62">
        <v>10</v>
      </c>
    </row>
    <row r="153" spans="1:29" ht="15.75" x14ac:dyDescent="0.25">
      <c r="A153" s="41" t="s">
        <v>31</v>
      </c>
      <c r="B153" s="49" t="s">
        <v>174</v>
      </c>
      <c r="C153" s="61">
        <v>5</v>
      </c>
      <c r="D153" s="72"/>
      <c r="E153" s="66">
        <v>1</v>
      </c>
      <c r="F153" s="66"/>
      <c r="G153" s="66">
        <v>2</v>
      </c>
      <c r="H153" s="66"/>
      <c r="I153" s="66"/>
      <c r="J153" s="66"/>
      <c r="K153" s="66"/>
      <c r="L153" s="66"/>
      <c r="M153" s="66"/>
      <c r="N153" s="66">
        <v>1</v>
      </c>
      <c r="O153" s="66"/>
      <c r="P153" s="66">
        <v>2</v>
      </c>
      <c r="Q153" s="66"/>
      <c r="R153" s="62">
        <v>5</v>
      </c>
      <c r="S153" s="62"/>
      <c r="T153" s="62">
        <v>10</v>
      </c>
      <c r="U153" s="62"/>
      <c r="V153" s="62"/>
      <c r="W153" s="62"/>
      <c r="X153" s="62"/>
      <c r="Y153" s="62"/>
      <c r="Z153" s="62"/>
      <c r="AA153" s="62">
        <v>5</v>
      </c>
      <c r="AB153" s="62"/>
      <c r="AC153" s="62">
        <v>10</v>
      </c>
    </row>
    <row r="154" spans="1:29" ht="15.75" x14ac:dyDescent="0.25">
      <c r="A154" s="41" t="s">
        <v>33</v>
      </c>
      <c r="B154" s="49" t="s">
        <v>175</v>
      </c>
      <c r="C154" s="61">
        <v>5</v>
      </c>
      <c r="D154" s="72"/>
      <c r="E154" s="66">
        <v>1</v>
      </c>
      <c r="F154" s="66"/>
      <c r="G154" s="66">
        <v>2</v>
      </c>
      <c r="H154" s="66"/>
      <c r="I154" s="66"/>
      <c r="J154" s="66"/>
      <c r="K154" s="66"/>
      <c r="L154" s="66"/>
      <c r="M154" s="66"/>
      <c r="N154" s="66">
        <v>1</v>
      </c>
      <c r="O154" s="66"/>
      <c r="P154" s="66">
        <v>2</v>
      </c>
      <c r="Q154" s="66"/>
      <c r="R154" s="62">
        <v>5</v>
      </c>
      <c r="S154" s="62"/>
      <c r="T154" s="62">
        <v>10</v>
      </c>
      <c r="U154" s="62"/>
      <c r="V154" s="62"/>
      <c r="W154" s="62"/>
      <c r="X154" s="62"/>
      <c r="Y154" s="62"/>
      <c r="Z154" s="62"/>
      <c r="AA154" s="62">
        <v>5</v>
      </c>
      <c r="AB154" s="62"/>
      <c r="AC154" s="62">
        <v>10</v>
      </c>
    </row>
    <row r="155" spans="1:29" ht="15.75" x14ac:dyDescent="0.25">
      <c r="A155" s="60" t="s">
        <v>564</v>
      </c>
      <c r="B155" s="60" t="s">
        <v>2397</v>
      </c>
      <c r="C155" s="60" t="s">
        <v>14</v>
      </c>
      <c r="D155" s="60"/>
      <c r="E155" s="60" t="s">
        <v>2</v>
      </c>
      <c r="F155" s="60" t="s">
        <v>3</v>
      </c>
      <c r="G155" s="60" t="s">
        <v>4</v>
      </c>
      <c r="H155" s="60" t="s">
        <v>5</v>
      </c>
      <c r="I155" s="60" t="s">
        <v>6</v>
      </c>
      <c r="J155" s="60" t="s">
        <v>7</v>
      </c>
      <c r="K155" s="60" t="s">
        <v>8</v>
      </c>
      <c r="L155" s="60" t="s">
        <v>9</v>
      </c>
      <c r="M155" s="60" t="s">
        <v>10</v>
      </c>
      <c r="N155" s="60" t="s">
        <v>11</v>
      </c>
      <c r="O155" s="60" t="s">
        <v>12</v>
      </c>
      <c r="P155" s="60" t="s">
        <v>13</v>
      </c>
      <c r="Q155" s="60"/>
      <c r="R155" s="60" t="s">
        <v>15</v>
      </c>
      <c r="S155" s="60" t="s">
        <v>16</v>
      </c>
      <c r="T155" s="60" t="s">
        <v>17</v>
      </c>
      <c r="U155" s="60" t="s">
        <v>18</v>
      </c>
      <c r="V155" s="60" t="s">
        <v>19</v>
      </c>
      <c r="W155" s="60" t="s">
        <v>20</v>
      </c>
      <c r="X155" s="60" t="s">
        <v>21</v>
      </c>
      <c r="Y155" s="60" t="s">
        <v>22</v>
      </c>
      <c r="Z155" s="60" t="s">
        <v>23</v>
      </c>
      <c r="AA155" s="60" t="s">
        <v>24</v>
      </c>
      <c r="AB155" s="60" t="s">
        <v>25</v>
      </c>
      <c r="AC155" s="60" t="s">
        <v>26</v>
      </c>
    </row>
    <row r="156" spans="1:29" ht="15.75" x14ac:dyDescent="0.25">
      <c r="A156" s="41" t="s">
        <v>27</v>
      </c>
      <c r="B156" s="49" t="s">
        <v>177</v>
      </c>
      <c r="C156" s="62">
        <v>5</v>
      </c>
      <c r="D156" s="102"/>
      <c r="E156" s="66">
        <v>3</v>
      </c>
      <c r="F156" s="66">
        <v>3</v>
      </c>
      <c r="G156" s="66"/>
      <c r="H156" s="66">
        <v>2</v>
      </c>
      <c r="I156" s="66"/>
      <c r="J156" s="66"/>
      <c r="K156" s="66"/>
      <c r="L156" s="66"/>
      <c r="M156" s="66"/>
      <c r="N156" s="66">
        <v>1</v>
      </c>
      <c r="O156" s="74"/>
      <c r="P156" s="74"/>
      <c r="Q156" s="74"/>
      <c r="R156" s="62">
        <v>15</v>
      </c>
      <c r="S156" s="62">
        <v>15</v>
      </c>
      <c r="T156" s="62"/>
      <c r="U156" s="62">
        <v>10</v>
      </c>
      <c r="V156" s="62"/>
      <c r="W156" s="62"/>
      <c r="X156" s="62"/>
      <c r="Y156" s="62"/>
      <c r="Z156" s="62"/>
      <c r="AA156" s="62">
        <v>5</v>
      </c>
      <c r="AB156" s="62"/>
      <c r="AC156" s="62"/>
    </row>
    <row r="157" spans="1:29" ht="15.75" x14ac:dyDescent="0.25">
      <c r="A157" s="41" t="s">
        <v>31</v>
      </c>
      <c r="B157" s="49" t="s">
        <v>178</v>
      </c>
      <c r="C157" s="62">
        <v>5</v>
      </c>
      <c r="D157" s="102"/>
      <c r="E157" s="66">
        <v>3</v>
      </c>
      <c r="F157" s="66">
        <v>3</v>
      </c>
      <c r="G157" s="66"/>
      <c r="H157" s="66">
        <v>2</v>
      </c>
      <c r="I157" s="66"/>
      <c r="J157" s="66"/>
      <c r="K157" s="66"/>
      <c r="L157" s="66"/>
      <c r="M157" s="66"/>
      <c r="N157" s="66">
        <v>1</v>
      </c>
      <c r="O157" s="74"/>
      <c r="P157" s="74"/>
      <c r="Q157" s="74"/>
      <c r="R157" s="62">
        <v>15</v>
      </c>
      <c r="S157" s="62">
        <v>15</v>
      </c>
      <c r="T157" s="62"/>
      <c r="U157" s="62">
        <v>10</v>
      </c>
      <c r="V157" s="62"/>
      <c r="W157" s="62"/>
      <c r="X157" s="62"/>
      <c r="Y157" s="62"/>
      <c r="Z157" s="62"/>
      <c r="AA157" s="62">
        <v>5</v>
      </c>
      <c r="AB157" s="62"/>
      <c r="AC157" s="62"/>
    </row>
    <row r="158" spans="1:29" ht="15.75" x14ac:dyDescent="0.25">
      <c r="A158" s="41" t="s">
        <v>33</v>
      </c>
      <c r="B158" s="49" t="s">
        <v>179</v>
      </c>
      <c r="C158" s="62">
        <v>5</v>
      </c>
      <c r="D158" s="102"/>
      <c r="E158" s="66">
        <v>3</v>
      </c>
      <c r="F158" s="66">
        <v>3</v>
      </c>
      <c r="G158" s="66"/>
      <c r="H158" s="66">
        <v>2</v>
      </c>
      <c r="I158" s="66"/>
      <c r="J158" s="66"/>
      <c r="K158" s="66"/>
      <c r="L158" s="66"/>
      <c r="M158" s="66"/>
      <c r="N158" s="66">
        <v>1</v>
      </c>
      <c r="O158" s="74"/>
      <c r="P158" s="74"/>
      <c r="Q158" s="74"/>
      <c r="R158" s="62">
        <v>15</v>
      </c>
      <c r="S158" s="62">
        <v>15</v>
      </c>
      <c r="T158" s="62"/>
      <c r="U158" s="62">
        <v>10</v>
      </c>
      <c r="V158" s="62"/>
      <c r="W158" s="62"/>
      <c r="X158" s="62"/>
      <c r="Y158" s="62"/>
      <c r="Z158" s="62"/>
      <c r="AA158" s="62">
        <v>5</v>
      </c>
      <c r="AB158" s="62"/>
      <c r="AC158" s="62"/>
    </row>
    <row r="159" spans="1:29" ht="15.75" x14ac:dyDescent="0.25">
      <c r="A159" s="60" t="s">
        <v>564</v>
      </c>
      <c r="B159" s="60" t="s">
        <v>2396</v>
      </c>
      <c r="C159" s="60" t="s">
        <v>14</v>
      </c>
      <c r="D159" s="60"/>
      <c r="E159" s="60" t="s">
        <v>2</v>
      </c>
      <c r="F159" s="60" t="s">
        <v>3</v>
      </c>
      <c r="G159" s="60" t="s">
        <v>4</v>
      </c>
      <c r="H159" s="60" t="s">
        <v>5</v>
      </c>
      <c r="I159" s="60" t="s">
        <v>6</v>
      </c>
      <c r="J159" s="60" t="s">
        <v>7</v>
      </c>
      <c r="K159" s="60" t="s">
        <v>8</v>
      </c>
      <c r="L159" s="60" t="s">
        <v>9</v>
      </c>
      <c r="M159" s="60" t="s">
        <v>10</v>
      </c>
      <c r="N159" s="60" t="s">
        <v>11</v>
      </c>
      <c r="O159" s="60" t="s">
        <v>12</v>
      </c>
      <c r="P159" s="60" t="s">
        <v>13</v>
      </c>
      <c r="Q159" s="60"/>
      <c r="R159" s="60" t="s">
        <v>15</v>
      </c>
      <c r="S159" s="60" t="s">
        <v>16</v>
      </c>
      <c r="T159" s="60" t="s">
        <v>17</v>
      </c>
      <c r="U159" s="60" t="s">
        <v>18</v>
      </c>
      <c r="V159" s="60" t="s">
        <v>19</v>
      </c>
      <c r="W159" s="60" t="s">
        <v>20</v>
      </c>
      <c r="X159" s="60" t="s">
        <v>21</v>
      </c>
      <c r="Y159" s="60" t="s">
        <v>22</v>
      </c>
      <c r="Z159" s="60" t="s">
        <v>23</v>
      </c>
      <c r="AA159" s="60" t="s">
        <v>24</v>
      </c>
      <c r="AB159" s="60" t="s">
        <v>25</v>
      </c>
      <c r="AC159" s="60" t="s">
        <v>26</v>
      </c>
    </row>
    <row r="160" spans="1:29" ht="31.5" x14ac:dyDescent="0.25">
      <c r="A160" s="41" t="s">
        <v>27</v>
      </c>
      <c r="B160" s="49" t="s">
        <v>181</v>
      </c>
      <c r="C160" s="70">
        <v>4.2</v>
      </c>
      <c r="D160" s="71"/>
      <c r="E160" s="62">
        <v>3</v>
      </c>
      <c r="F160" s="62">
        <v>3</v>
      </c>
      <c r="G160" s="62">
        <v>1</v>
      </c>
      <c r="H160" s="62"/>
      <c r="I160" s="62">
        <v>3</v>
      </c>
      <c r="J160" s="62"/>
      <c r="K160" s="62"/>
      <c r="L160" s="62"/>
      <c r="M160" s="62"/>
      <c r="N160" s="62"/>
      <c r="O160" s="62"/>
      <c r="P160" s="62"/>
      <c r="Q160" s="62"/>
      <c r="R160" s="62">
        <v>12.6</v>
      </c>
      <c r="S160" s="62">
        <v>12.6</v>
      </c>
      <c r="T160" s="62">
        <v>4.2</v>
      </c>
      <c r="U160" s="62"/>
      <c r="V160" s="62">
        <v>12.6</v>
      </c>
      <c r="W160" s="62"/>
      <c r="X160" s="62"/>
      <c r="Y160" s="62"/>
      <c r="Z160" s="62"/>
      <c r="AA160" s="62"/>
      <c r="AB160" s="62"/>
      <c r="AC160" s="62"/>
    </row>
    <row r="161" spans="1:29" ht="15.75" x14ac:dyDescent="0.25">
      <c r="A161" s="41" t="s">
        <v>31</v>
      </c>
      <c r="B161" s="49" t="s">
        <v>182</v>
      </c>
      <c r="C161" s="70">
        <v>4.2</v>
      </c>
      <c r="D161" s="71"/>
      <c r="E161" s="62">
        <v>3</v>
      </c>
      <c r="F161" s="62">
        <v>3</v>
      </c>
      <c r="G161" s="62">
        <v>1</v>
      </c>
      <c r="H161" s="62"/>
      <c r="I161" s="62">
        <v>3</v>
      </c>
      <c r="J161" s="62"/>
      <c r="K161" s="62"/>
      <c r="L161" s="62"/>
      <c r="M161" s="62"/>
      <c r="N161" s="62"/>
      <c r="O161" s="62"/>
      <c r="P161" s="62"/>
      <c r="Q161" s="62"/>
      <c r="R161" s="62">
        <v>12.6</v>
      </c>
      <c r="S161" s="62">
        <v>12.6</v>
      </c>
      <c r="T161" s="62">
        <v>4.2</v>
      </c>
      <c r="U161" s="62"/>
      <c r="V161" s="62">
        <v>12.6</v>
      </c>
      <c r="W161" s="62"/>
      <c r="X161" s="62"/>
      <c r="Y161" s="62"/>
      <c r="Z161" s="62"/>
      <c r="AA161" s="62"/>
      <c r="AB161" s="62"/>
      <c r="AC161" s="62"/>
    </row>
    <row r="162" spans="1:29" ht="15.75" x14ac:dyDescent="0.25">
      <c r="A162" s="41" t="s">
        <v>33</v>
      </c>
      <c r="B162" s="49" t="s">
        <v>183</v>
      </c>
      <c r="C162" s="70">
        <v>4.2</v>
      </c>
      <c r="D162" s="71"/>
      <c r="E162" s="62">
        <v>3</v>
      </c>
      <c r="F162" s="62">
        <v>3</v>
      </c>
      <c r="G162" s="62">
        <v>1</v>
      </c>
      <c r="H162" s="74"/>
      <c r="I162" s="62">
        <v>3</v>
      </c>
      <c r="J162" s="62"/>
      <c r="K162" s="62"/>
      <c r="L162" s="62"/>
      <c r="M162" s="62"/>
      <c r="N162" s="62"/>
      <c r="O162" s="62"/>
      <c r="P162" s="62"/>
      <c r="Q162" s="62"/>
      <c r="R162" s="62">
        <v>12.6</v>
      </c>
      <c r="S162" s="62">
        <v>12.6</v>
      </c>
      <c r="T162" s="62">
        <v>4.2</v>
      </c>
      <c r="U162" s="62"/>
      <c r="V162" s="62">
        <v>12.6</v>
      </c>
      <c r="W162" s="62"/>
      <c r="X162" s="62"/>
      <c r="Y162" s="62"/>
      <c r="Z162" s="62"/>
      <c r="AA162" s="62"/>
      <c r="AB162" s="62"/>
      <c r="AC162" s="62"/>
    </row>
    <row r="163" spans="1:29" ht="15.75" x14ac:dyDescent="0.25">
      <c r="A163" s="60" t="s">
        <v>564</v>
      </c>
      <c r="B163" s="60" t="s">
        <v>2324</v>
      </c>
      <c r="C163" s="60" t="s">
        <v>14</v>
      </c>
      <c r="D163" s="60"/>
      <c r="E163" s="60" t="s">
        <v>2</v>
      </c>
      <c r="F163" s="60" t="s">
        <v>3</v>
      </c>
      <c r="G163" s="60" t="s">
        <v>4</v>
      </c>
      <c r="H163" s="60" t="s">
        <v>5</v>
      </c>
      <c r="I163" s="60" t="s">
        <v>6</v>
      </c>
      <c r="J163" s="60" t="s">
        <v>7</v>
      </c>
      <c r="K163" s="60" t="s">
        <v>8</v>
      </c>
      <c r="L163" s="60" t="s">
        <v>9</v>
      </c>
      <c r="M163" s="60" t="s">
        <v>10</v>
      </c>
      <c r="N163" s="60" t="s">
        <v>11</v>
      </c>
      <c r="O163" s="60" t="s">
        <v>12</v>
      </c>
      <c r="P163" s="60" t="s">
        <v>13</v>
      </c>
      <c r="Q163" s="60"/>
      <c r="R163" s="60" t="s">
        <v>15</v>
      </c>
      <c r="S163" s="60" t="s">
        <v>16</v>
      </c>
      <c r="T163" s="60" t="s">
        <v>17</v>
      </c>
      <c r="U163" s="60" t="s">
        <v>18</v>
      </c>
      <c r="V163" s="60" t="s">
        <v>19</v>
      </c>
      <c r="W163" s="60" t="s">
        <v>20</v>
      </c>
      <c r="X163" s="60" t="s">
        <v>21</v>
      </c>
      <c r="Y163" s="60" t="s">
        <v>22</v>
      </c>
      <c r="Z163" s="60" t="s">
        <v>23</v>
      </c>
      <c r="AA163" s="60" t="s">
        <v>24</v>
      </c>
      <c r="AB163" s="60" t="s">
        <v>25</v>
      </c>
      <c r="AC163" s="60" t="s">
        <v>26</v>
      </c>
    </row>
    <row r="164" spans="1:29" ht="31.5" x14ac:dyDescent="0.25">
      <c r="A164" s="41" t="s">
        <v>27</v>
      </c>
      <c r="B164" s="49" t="s">
        <v>2323</v>
      </c>
      <c r="C164" s="70">
        <v>4</v>
      </c>
      <c r="D164" s="71"/>
      <c r="E164" s="74"/>
      <c r="F164" s="74"/>
      <c r="G164" s="74"/>
      <c r="H164" s="74"/>
      <c r="I164" s="62">
        <v>3</v>
      </c>
      <c r="J164" s="74"/>
      <c r="K164" s="74"/>
      <c r="L164" s="74"/>
      <c r="M164" s="74"/>
      <c r="N164" s="74"/>
      <c r="O164" s="74"/>
      <c r="P164" s="62">
        <v>3</v>
      </c>
      <c r="Q164" s="62"/>
      <c r="R164" s="62"/>
      <c r="S164" s="62"/>
      <c r="T164" s="62"/>
      <c r="U164" s="62"/>
      <c r="V164" s="62">
        <v>12</v>
      </c>
      <c r="W164" s="62"/>
      <c r="X164" s="62"/>
      <c r="Y164" s="62"/>
      <c r="Z164" s="62"/>
      <c r="AA164" s="62"/>
      <c r="AB164" s="62"/>
      <c r="AC164" s="62">
        <v>12</v>
      </c>
    </row>
    <row r="165" spans="1:29" ht="15.75" x14ac:dyDescent="0.25">
      <c r="A165" s="41" t="s">
        <v>31</v>
      </c>
      <c r="B165" s="49" t="s">
        <v>2322</v>
      </c>
      <c r="C165" s="70">
        <v>4</v>
      </c>
      <c r="D165" s="71"/>
      <c r="E165" s="74"/>
      <c r="F165" s="62">
        <v>3</v>
      </c>
      <c r="G165" s="74"/>
      <c r="H165" s="74"/>
      <c r="I165" s="74"/>
      <c r="J165" s="62">
        <v>3</v>
      </c>
      <c r="K165" s="74"/>
      <c r="L165" s="74"/>
      <c r="M165" s="74"/>
      <c r="N165" s="74"/>
      <c r="O165" s="74"/>
      <c r="P165" s="74"/>
      <c r="Q165" s="74"/>
      <c r="R165" s="62"/>
      <c r="S165" s="62">
        <v>12</v>
      </c>
      <c r="T165" s="62"/>
      <c r="U165" s="62"/>
      <c r="V165" s="62"/>
      <c r="W165" s="62">
        <v>12</v>
      </c>
      <c r="X165" s="62"/>
      <c r="Y165" s="62"/>
      <c r="Z165" s="62"/>
      <c r="AA165" s="62"/>
      <c r="AB165" s="62"/>
      <c r="AC165" s="62"/>
    </row>
    <row r="166" spans="1:29" ht="15.75" x14ac:dyDescent="0.25">
      <c r="A166" s="41" t="s">
        <v>33</v>
      </c>
      <c r="B166" s="49" t="s">
        <v>2321</v>
      </c>
      <c r="C166" s="70">
        <v>4</v>
      </c>
      <c r="D166" s="71"/>
      <c r="E166" s="74"/>
      <c r="F166" s="74"/>
      <c r="G166" s="74"/>
      <c r="H166" s="74"/>
      <c r="I166" s="74"/>
      <c r="J166" s="74"/>
      <c r="K166" s="74"/>
      <c r="L166" s="74"/>
      <c r="M166" s="74"/>
      <c r="N166" s="62">
        <v>3</v>
      </c>
      <c r="O166" s="74"/>
      <c r="P166" s="74"/>
      <c r="Q166" s="74"/>
      <c r="R166" s="62"/>
      <c r="S166" s="62"/>
      <c r="T166" s="62"/>
      <c r="U166" s="62"/>
      <c r="V166" s="62"/>
      <c r="W166" s="62"/>
      <c r="X166" s="62"/>
      <c r="Y166" s="62"/>
      <c r="Z166" s="62"/>
      <c r="AA166" s="62">
        <v>12</v>
      </c>
      <c r="AB166" s="62"/>
      <c r="AC166" s="62"/>
    </row>
    <row r="167" spans="1:29" ht="5.25" customHeight="1" x14ac:dyDescent="0.25">
      <c r="A167" s="174"/>
      <c r="B167" s="175"/>
      <c r="C167" s="175"/>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6"/>
    </row>
    <row r="168" spans="1:29" ht="15.75" x14ac:dyDescent="0.25">
      <c r="A168" s="60" t="s">
        <v>184</v>
      </c>
      <c r="B168" s="60" t="s">
        <v>2395</v>
      </c>
      <c r="C168" s="60" t="s">
        <v>14</v>
      </c>
      <c r="D168" s="60"/>
      <c r="E168" s="60" t="s">
        <v>2</v>
      </c>
      <c r="F168" s="60" t="s">
        <v>3</v>
      </c>
      <c r="G168" s="60" t="s">
        <v>4</v>
      </c>
      <c r="H168" s="60" t="s">
        <v>5</v>
      </c>
      <c r="I168" s="60" t="s">
        <v>6</v>
      </c>
      <c r="J168" s="60" t="s">
        <v>7</v>
      </c>
      <c r="K168" s="60" t="s">
        <v>8</v>
      </c>
      <c r="L168" s="60" t="s">
        <v>9</v>
      </c>
      <c r="M168" s="60" t="s">
        <v>10</v>
      </c>
      <c r="N168" s="60" t="s">
        <v>11</v>
      </c>
      <c r="O168" s="60" t="s">
        <v>12</v>
      </c>
      <c r="P168" s="60" t="s">
        <v>13</v>
      </c>
      <c r="Q168" s="60"/>
      <c r="R168" s="60" t="s">
        <v>15</v>
      </c>
      <c r="S168" s="60" t="s">
        <v>16</v>
      </c>
      <c r="T168" s="60" t="s">
        <v>17</v>
      </c>
      <c r="U168" s="60" t="s">
        <v>18</v>
      </c>
      <c r="V168" s="60" t="s">
        <v>19</v>
      </c>
      <c r="W168" s="60" t="s">
        <v>20</v>
      </c>
      <c r="X168" s="60" t="s">
        <v>21</v>
      </c>
      <c r="Y168" s="60" t="s">
        <v>22</v>
      </c>
      <c r="Z168" s="60" t="s">
        <v>23</v>
      </c>
      <c r="AA168" s="60" t="s">
        <v>24</v>
      </c>
      <c r="AB168" s="60" t="s">
        <v>25</v>
      </c>
      <c r="AC168" s="60" t="s">
        <v>26</v>
      </c>
    </row>
    <row r="169" spans="1:29" ht="31.5" x14ac:dyDescent="0.25">
      <c r="A169" s="41" t="s">
        <v>27</v>
      </c>
      <c r="B169" s="50" t="s">
        <v>186</v>
      </c>
      <c r="C169" s="63">
        <v>2.4</v>
      </c>
      <c r="D169" s="77"/>
      <c r="E169" s="61">
        <v>3</v>
      </c>
      <c r="F169" s="61">
        <v>3</v>
      </c>
      <c r="G169" s="61">
        <v>3</v>
      </c>
      <c r="H169" s="61">
        <v>3</v>
      </c>
      <c r="I169" s="62"/>
      <c r="J169" s="62"/>
      <c r="K169" s="62"/>
      <c r="L169" s="62"/>
      <c r="M169" s="62"/>
      <c r="N169" s="62"/>
      <c r="O169" s="62"/>
      <c r="P169" s="62"/>
      <c r="Q169" s="62"/>
      <c r="R169" s="62">
        <v>7.2</v>
      </c>
      <c r="S169" s="62">
        <v>7.2</v>
      </c>
      <c r="T169" s="62">
        <v>7.2</v>
      </c>
      <c r="U169" s="62">
        <v>7.2</v>
      </c>
      <c r="V169" s="62"/>
      <c r="W169" s="62"/>
      <c r="X169" s="62"/>
      <c r="Y169" s="62"/>
      <c r="Z169" s="62"/>
      <c r="AA169" s="62"/>
      <c r="AB169" s="62"/>
      <c r="AC169" s="62"/>
    </row>
    <row r="170" spans="1:29" ht="15.75" x14ac:dyDescent="0.25">
      <c r="A170" s="41" t="s">
        <v>31</v>
      </c>
      <c r="B170" s="50" t="s">
        <v>187</v>
      </c>
      <c r="C170" s="63">
        <v>2.4</v>
      </c>
      <c r="D170" s="77"/>
      <c r="E170" s="61">
        <v>2</v>
      </c>
      <c r="F170" s="61">
        <v>2</v>
      </c>
      <c r="G170" s="61">
        <v>1</v>
      </c>
      <c r="H170" s="61"/>
      <c r="I170" s="62"/>
      <c r="J170" s="62"/>
      <c r="K170" s="62"/>
      <c r="L170" s="62"/>
      <c r="M170" s="62"/>
      <c r="N170" s="62"/>
      <c r="O170" s="62"/>
      <c r="P170" s="62"/>
      <c r="Q170" s="62"/>
      <c r="R170" s="62">
        <v>4.8</v>
      </c>
      <c r="S170" s="62">
        <v>4.8</v>
      </c>
      <c r="T170" s="62">
        <v>2.4</v>
      </c>
      <c r="U170" s="62"/>
      <c r="V170" s="62"/>
      <c r="W170" s="62"/>
      <c r="X170" s="62"/>
      <c r="Y170" s="62"/>
      <c r="Z170" s="62"/>
      <c r="AA170" s="62"/>
      <c r="AB170" s="62"/>
      <c r="AC170" s="62"/>
    </row>
    <row r="171" spans="1:29" ht="31.5" x14ac:dyDescent="0.25">
      <c r="A171" s="41" t="s">
        <v>33</v>
      </c>
      <c r="B171" s="50" t="s">
        <v>188</v>
      </c>
      <c r="C171" s="63">
        <v>2.4</v>
      </c>
      <c r="D171" s="77"/>
      <c r="E171" s="61">
        <v>3</v>
      </c>
      <c r="F171" s="61">
        <v>3</v>
      </c>
      <c r="G171" s="61">
        <v>3</v>
      </c>
      <c r="H171" s="61">
        <v>3</v>
      </c>
      <c r="I171" s="62"/>
      <c r="J171" s="62"/>
      <c r="K171" s="62"/>
      <c r="L171" s="62"/>
      <c r="M171" s="62"/>
      <c r="N171" s="62"/>
      <c r="O171" s="62"/>
      <c r="P171" s="62"/>
      <c r="Q171" s="62"/>
      <c r="R171" s="62">
        <v>7.2</v>
      </c>
      <c r="S171" s="62">
        <v>7.2</v>
      </c>
      <c r="T171" s="62">
        <v>7.2</v>
      </c>
      <c r="U171" s="62">
        <v>7.2</v>
      </c>
      <c r="V171" s="62"/>
      <c r="W171" s="62"/>
      <c r="X171" s="62"/>
      <c r="Y171" s="62"/>
      <c r="Z171" s="62"/>
      <c r="AA171" s="62"/>
      <c r="AB171" s="62"/>
      <c r="AC171" s="62"/>
    </row>
    <row r="172" spans="1:29" ht="31.5" x14ac:dyDescent="0.25">
      <c r="A172" s="41" t="s">
        <v>35</v>
      </c>
      <c r="B172" s="50" t="s">
        <v>189</v>
      </c>
      <c r="C172" s="63">
        <v>2.4</v>
      </c>
      <c r="D172" s="77"/>
      <c r="E172" s="61">
        <v>3</v>
      </c>
      <c r="F172" s="61">
        <v>3</v>
      </c>
      <c r="G172" s="61">
        <v>3</v>
      </c>
      <c r="H172" s="61">
        <v>3</v>
      </c>
      <c r="I172" s="62"/>
      <c r="J172" s="62"/>
      <c r="K172" s="62"/>
      <c r="L172" s="62"/>
      <c r="M172" s="62"/>
      <c r="N172" s="62"/>
      <c r="O172" s="62"/>
      <c r="P172" s="62"/>
      <c r="Q172" s="62"/>
      <c r="R172" s="62">
        <v>7.2</v>
      </c>
      <c r="S172" s="62">
        <v>7.2</v>
      </c>
      <c r="T172" s="62">
        <v>7.2</v>
      </c>
      <c r="U172" s="62">
        <v>7.2</v>
      </c>
      <c r="V172" s="62"/>
      <c r="W172" s="62"/>
      <c r="X172" s="62"/>
      <c r="Y172" s="62"/>
      <c r="Z172" s="62"/>
      <c r="AA172" s="62"/>
      <c r="AB172" s="62"/>
      <c r="AC172" s="62"/>
    </row>
    <row r="173" spans="1:29" ht="31.5" x14ac:dyDescent="0.25">
      <c r="A173" s="41" t="s">
        <v>37</v>
      </c>
      <c r="B173" s="50" t="s">
        <v>190</v>
      </c>
      <c r="C173" s="63">
        <v>2.4</v>
      </c>
      <c r="D173" s="77"/>
      <c r="E173" s="61">
        <v>3</v>
      </c>
      <c r="F173" s="61">
        <v>3</v>
      </c>
      <c r="G173" s="61">
        <v>3</v>
      </c>
      <c r="H173" s="61">
        <v>3</v>
      </c>
      <c r="I173" s="62"/>
      <c r="J173" s="62"/>
      <c r="K173" s="62"/>
      <c r="L173" s="62"/>
      <c r="M173" s="62"/>
      <c r="N173" s="62"/>
      <c r="O173" s="62"/>
      <c r="P173" s="62"/>
      <c r="Q173" s="62"/>
      <c r="R173" s="62">
        <v>7.2</v>
      </c>
      <c r="S173" s="62">
        <v>7.2</v>
      </c>
      <c r="T173" s="62">
        <v>7.2</v>
      </c>
      <c r="U173" s="62">
        <v>7.2</v>
      </c>
      <c r="V173" s="62"/>
      <c r="W173" s="62"/>
      <c r="X173" s="62"/>
      <c r="Y173" s="62"/>
      <c r="Z173" s="62"/>
      <c r="AA173" s="62"/>
      <c r="AB173" s="62"/>
      <c r="AC173" s="62"/>
    </row>
    <row r="174" spans="1:29" ht="15.75" x14ac:dyDescent="0.25">
      <c r="A174" s="41" t="s">
        <v>39</v>
      </c>
      <c r="B174" s="50" t="s">
        <v>2394</v>
      </c>
      <c r="C174" s="63">
        <v>2.4</v>
      </c>
      <c r="D174" s="77"/>
      <c r="E174" s="61">
        <v>3</v>
      </c>
      <c r="F174" s="61">
        <v>3</v>
      </c>
      <c r="G174" s="61">
        <v>3</v>
      </c>
      <c r="H174" s="61">
        <v>3</v>
      </c>
      <c r="I174" s="62"/>
      <c r="J174" s="62"/>
      <c r="K174" s="62"/>
      <c r="L174" s="62"/>
      <c r="M174" s="62"/>
      <c r="N174" s="62"/>
      <c r="O174" s="62"/>
      <c r="P174" s="62"/>
      <c r="Q174" s="62"/>
      <c r="R174" s="62">
        <v>7.2</v>
      </c>
      <c r="S174" s="62">
        <v>7.2</v>
      </c>
      <c r="T174" s="62">
        <v>7.2</v>
      </c>
      <c r="U174" s="62">
        <v>7.2</v>
      </c>
      <c r="V174" s="62"/>
      <c r="W174" s="62"/>
      <c r="X174" s="62"/>
      <c r="Y174" s="62"/>
      <c r="Z174" s="62"/>
      <c r="AA174" s="62"/>
      <c r="AB174" s="62"/>
      <c r="AC174" s="62"/>
    </row>
    <row r="175" spans="1:29" ht="15.75" x14ac:dyDescent="0.25">
      <c r="A175" s="60" t="s">
        <v>184</v>
      </c>
      <c r="B175" s="60" t="s">
        <v>2393</v>
      </c>
      <c r="C175" s="60" t="s">
        <v>14</v>
      </c>
      <c r="D175" s="60"/>
      <c r="E175" s="60" t="s">
        <v>2</v>
      </c>
      <c r="F175" s="60" t="s">
        <v>3</v>
      </c>
      <c r="G175" s="60" t="s">
        <v>4</v>
      </c>
      <c r="H175" s="60" t="s">
        <v>5</v>
      </c>
      <c r="I175" s="60" t="s">
        <v>6</v>
      </c>
      <c r="J175" s="60" t="s">
        <v>7</v>
      </c>
      <c r="K175" s="60" t="s">
        <v>8</v>
      </c>
      <c r="L175" s="60" t="s">
        <v>9</v>
      </c>
      <c r="M175" s="60" t="s">
        <v>10</v>
      </c>
      <c r="N175" s="60" t="s">
        <v>11</v>
      </c>
      <c r="O175" s="60" t="s">
        <v>12</v>
      </c>
      <c r="P175" s="60" t="s">
        <v>13</v>
      </c>
      <c r="Q175" s="60"/>
      <c r="R175" s="60" t="s">
        <v>15</v>
      </c>
      <c r="S175" s="60" t="s">
        <v>16</v>
      </c>
      <c r="T175" s="60" t="s">
        <v>17</v>
      </c>
      <c r="U175" s="60" t="s">
        <v>18</v>
      </c>
      <c r="V175" s="60" t="s">
        <v>19</v>
      </c>
      <c r="W175" s="60" t="s">
        <v>20</v>
      </c>
      <c r="X175" s="60" t="s">
        <v>21</v>
      </c>
      <c r="Y175" s="60" t="s">
        <v>22</v>
      </c>
      <c r="Z175" s="60" t="s">
        <v>23</v>
      </c>
      <c r="AA175" s="60" t="s">
        <v>24</v>
      </c>
      <c r="AB175" s="60" t="s">
        <v>25</v>
      </c>
      <c r="AC175" s="60" t="s">
        <v>26</v>
      </c>
    </row>
    <row r="176" spans="1:29" ht="15.75" x14ac:dyDescent="0.25">
      <c r="A176" s="41" t="s">
        <v>27</v>
      </c>
      <c r="B176" s="50" t="s">
        <v>2392</v>
      </c>
      <c r="C176" s="63">
        <v>1.6</v>
      </c>
      <c r="D176" s="77"/>
      <c r="E176" s="61">
        <v>3</v>
      </c>
      <c r="F176" s="61"/>
      <c r="G176" s="61"/>
      <c r="H176" s="61"/>
      <c r="I176" s="61"/>
      <c r="J176" s="61"/>
      <c r="K176" s="61"/>
      <c r="L176" s="61"/>
      <c r="M176" s="61"/>
      <c r="N176" s="61"/>
      <c r="O176" s="61"/>
      <c r="P176" s="61"/>
      <c r="Q176" s="61"/>
      <c r="R176" s="62">
        <v>4.8</v>
      </c>
      <c r="S176" s="62"/>
      <c r="T176" s="62"/>
      <c r="U176" s="62"/>
      <c r="V176" s="62"/>
      <c r="W176" s="62"/>
      <c r="X176" s="62"/>
      <c r="Y176" s="62"/>
      <c r="Z176" s="62"/>
      <c r="AA176" s="62"/>
      <c r="AB176" s="62"/>
      <c r="AC176" s="62"/>
    </row>
    <row r="177" spans="1:29" ht="15.75" x14ac:dyDescent="0.25">
      <c r="A177" s="41" t="s">
        <v>31</v>
      </c>
      <c r="B177" s="50" t="s">
        <v>2391</v>
      </c>
      <c r="C177" s="63">
        <v>1.6</v>
      </c>
      <c r="D177" s="77"/>
      <c r="E177" s="61">
        <v>2</v>
      </c>
      <c r="F177" s="61">
        <v>2</v>
      </c>
      <c r="G177" s="61">
        <v>1</v>
      </c>
      <c r="H177" s="61"/>
      <c r="I177" s="61"/>
      <c r="J177" s="61"/>
      <c r="K177" s="61"/>
      <c r="L177" s="61"/>
      <c r="M177" s="61"/>
      <c r="N177" s="61"/>
      <c r="O177" s="61"/>
      <c r="P177" s="61"/>
      <c r="Q177" s="61"/>
      <c r="R177" s="62">
        <v>3.2</v>
      </c>
      <c r="S177" s="62">
        <v>3.2</v>
      </c>
      <c r="T177" s="62">
        <v>1.6</v>
      </c>
      <c r="U177" s="62"/>
      <c r="V177" s="62"/>
      <c r="W177" s="62"/>
      <c r="X177" s="62"/>
      <c r="Y177" s="62"/>
      <c r="Z177" s="62"/>
      <c r="AA177" s="62"/>
      <c r="AB177" s="62"/>
      <c r="AC177" s="62"/>
    </row>
    <row r="178" spans="1:29" ht="15.75" x14ac:dyDescent="0.25">
      <c r="A178" s="41" t="s">
        <v>33</v>
      </c>
      <c r="B178" s="50" t="s">
        <v>2390</v>
      </c>
      <c r="C178" s="63">
        <v>1.6</v>
      </c>
      <c r="D178" s="77"/>
      <c r="E178" s="61">
        <v>2</v>
      </c>
      <c r="F178" s="61">
        <v>3</v>
      </c>
      <c r="G178" s="61"/>
      <c r="H178" s="61">
        <v>2</v>
      </c>
      <c r="I178" s="61"/>
      <c r="J178" s="61"/>
      <c r="K178" s="61"/>
      <c r="L178" s="61"/>
      <c r="M178" s="61"/>
      <c r="N178" s="61"/>
      <c r="O178" s="61"/>
      <c r="P178" s="61">
        <v>1</v>
      </c>
      <c r="Q178" s="61"/>
      <c r="R178" s="62">
        <v>3.2</v>
      </c>
      <c r="S178" s="62">
        <v>4.8</v>
      </c>
      <c r="T178" s="62"/>
      <c r="U178" s="62">
        <v>3.2</v>
      </c>
      <c r="V178" s="62"/>
      <c r="W178" s="62"/>
      <c r="X178" s="62"/>
      <c r="Y178" s="62"/>
      <c r="Z178" s="62"/>
      <c r="AA178" s="62"/>
      <c r="AB178" s="62"/>
      <c r="AC178" s="62">
        <v>1.6</v>
      </c>
    </row>
    <row r="179" spans="1:29" ht="15.75" x14ac:dyDescent="0.25">
      <c r="A179" s="41" t="s">
        <v>35</v>
      </c>
      <c r="B179" s="50" t="s">
        <v>2389</v>
      </c>
      <c r="C179" s="63">
        <v>1.6</v>
      </c>
      <c r="D179" s="77"/>
      <c r="E179" s="61">
        <v>1</v>
      </c>
      <c r="F179" s="61">
        <v>2</v>
      </c>
      <c r="G179" s="61">
        <v>1</v>
      </c>
      <c r="H179" s="61"/>
      <c r="I179" s="61"/>
      <c r="J179" s="61"/>
      <c r="K179" s="61"/>
      <c r="L179" s="61"/>
      <c r="M179" s="61"/>
      <c r="N179" s="61"/>
      <c r="O179" s="61"/>
      <c r="P179" s="61">
        <v>1</v>
      </c>
      <c r="Q179" s="61"/>
      <c r="R179" s="62">
        <v>1.6</v>
      </c>
      <c r="S179" s="62">
        <v>3.2</v>
      </c>
      <c r="T179" s="62">
        <v>1.6</v>
      </c>
      <c r="U179" s="62"/>
      <c r="V179" s="62"/>
      <c r="W179" s="62"/>
      <c r="X179" s="62"/>
      <c r="Y179" s="62"/>
      <c r="Z179" s="62"/>
      <c r="AA179" s="62"/>
      <c r="AB179" s="62"/>
      <c r="AC179" s="62">
        <v>1.6</v>
      </c>
    </row>
    <row r="180" spans="1:29" ht="15.75" x14ac:dyDescent="0.25">
      <c r="A180" s="41" t="s">
        <v>37</v>
      </c>
      <c r="B180" s="50" t="s">
        <v>2388</v>
      </c>
      <c r="C180" s="63">
        <v>1.6</v>
      </c>
      <c r="D180" s="77"/>
      <c r="E180" s="61">
        <v>1</v>
      </c>
      <c r="F180" s="61"/>
      <c r="G180" s="61">
        <v>2</v>
      </c>
      <c r="H180" s="61">
        <v>1</v>
      </c>
      <c r="I180" s="61">
        <v>2</v>
      </c>
      <c r="J180" s="61"/>
      <c r="K180" s="61"/>
      <c r="L180" s="61"/>
      <c r="M180" s="61"/>
      <c r="N180" s="61"/>
      <c r="O180" s="61"/>
      <c r="P180" s="61"/>
      <c r="Q180" s="61"/>
      <c r="R180" s="62">
        <v>1.6</v>
      </c>
      <c r="S180" s="62"/>
      <c r="T180" s="62">
        <v>3.2</v>
      </c>
      <c r="U180" s="62">
        <v>1.6</v>
      </c>
      <c r="V180" s="62">
        <v>3.2</v>
      </c>
      <c r="W180" s="62"/>
      <c r="X180" s="62"/>
      <c r="Y180" s="62"/>
      <c r="Z180" s="62"/>
      <c r="AA180" s="62"/>
      <c r="AB180" s="62"/>
      <c r="AC180" s="62"/>
    </row>
    <row r="181" spans="1:29" ht="31.5" x14ac:dyDescent="0.25">
      <c r="A181" s="41" t="s">
        <v>39</v>
      </c>
      <c r="B181" s="50" t="s">
        <v>2387</v>
      </c>
      <c r="C181" s="63">
        <v>1.6</v>
      </c>
      <c r="D181" s="77"/>
      <c r="E181" s="61">
        <v>2</v>
      </c>
      <c r="F181" s="61"/>
      <c r="G181" s="61">
        <v>1</v>
      </c>
      <c r="H181" s="61"/>
      <c r="I181" s="61">
        <v>1</v>
      </c>
      <c r="J181" s="61"/>
      <c r="K181" s="61"/>
      <c r="L181" s="61"/>
      <c r="M181" s="61"/>
      <c r="N181" s="61"/>
      <c r="O181" s="61"/>
      <c r="P181" s="61">
        <v>2</v>
      </c>
      <c r="Q181" s="61"/>
      <c r="R181" s="62">
        <v>3.2</v>
      </c>
      <c r="S181" s="62"/>
      <c r="T181" s="62">
        <v>1.6</v>
      </c>
      <c r="U181" s="62"/>
      <c r="V181" s="62">
        <v>1.6</v>
      </c>
      <c r="W181" s="62"/>
      <c r="X181" s="62"/>
      <c r="Y181" s="62"/>
      <c r="Z181" s="62"/>
      <c r="AA181" s="62"/>
      <c r="AB181" s="62"/>
      <c r="AC181" s="62">
        <v>3.2</v>
      </c>
    </row>
    <row r="182" spans="1:29" ht="15.75" x14ac:dyDescent="0.25">
      <c r="A182" s="60" t="s">
        <v>184</v>
      </c>
      <c r="B182" s="60" t="s">
        <v>2386</v>
      </c>
      <c r="C182" s="60" t="s">
        <v>14</v>
      </c>
      <c r="D182" s="60"/>
      <c r="E182" s="60" t="s">
        <v>2</v>
      </c>
      <c r="F182" s="60" t="s">
        <v>3</v>
      </c>
      <c r="G182" s="60" t="s">
        <v>4</v>
      </c>
      <c r="H182" s="60" t="s">
        <v>5</v>
      </c>
      <c r="I182" s="60" t="s">
        <v>6</v>
      </c>
      <c r="J182" s="60" t="s">
        <v>7</v>
      </c>
      <c r="K182" s="60" t="s">
        <v>8</v>
      </c>
      <c r="L182" s="60" t="s">
        <v>9</v>
      </c>
      <c r="M182" s="60" t="s">
        <v>10</v>
      </c>
      <c r="N182" s="60" t="s">
        <v>11</v>
      </c>
      <c r="O182" s="60" t="s">
        <v>12</v>
      </c>
      <c r="P182" s="60" t="s">
        <v>13</v>
      </c>
      <c r="Q182" s="60"/>
      <c r="R182" s="60" t="s">
        <v>15</v>
      </c>
      <c r="S182" s="60" t="s">
        <v>16</v>
      </c>
      <c r="T182" s="60" t="s">
        <v>17</v>
      </c>
      <c r="U182" s="60" t="s">
        <v>18</v>
      </c>
      <c r="V182" s="60" t="s">
        <v>19</v>
      </c>
      <c r="W182" s="60" t="s">
        <v>20</v>
      </c>
      <c r="X182" s="60" t="s">
        <v>21</v>
      </c>
      <c r="Y182" s="60" t="s">
        <v>22</v>
      </c>
      <c r="Z182" s="60" t="s">
        <v>23</v>
      </c>
      <c r="AA182" s="60" t="s">
        <v>24</v>
      </c>
      <c r="AB182" s="60" t="s">
        <v>25</v>
      </c>
      <c r="AC182" s="60" t="s">
        <v>26</v>
      </c>
    </row>
    <row r="183" spans="1:29" ht="15.75" x14ac:dyDescent="0.25">
      <c r="A183" s="41" t="s">
        <v>27</v>
      </c>
      <c r="B183" s="50" t="s">
        <v>2385</v>
      </c>
      <c r="C183" s="63">
        <v>4.2</v>
      </c>
      <c r="D183" s="77"/>
      <c r="E183" s="61">
        <v>3</v>
      </c>
      <c r="F183" s="61">
        <v>2</v>
      </c>
      <c r="G183" s="61">
        <v>2</v>
      </c>
      <c r="H183" s="61"/>
      <c r="I183" s="62"/>
      <c r="J183" s="62"/>
      <c r="K183" s="62"/>
      <c r="L183" s="62"/>
      <c r="M183" s="62"/>
      <c r="N183" s="62"/>
      <c r="O183" s="62"/>
      <c r="P183" s="62"/>
      <c r="Q183" s="62"/>
      <c r="R183" s="62">
        <v>12.6</v>
      </c>
      <c r="S183" s="62">
        <v>7.2</v>
      </c>
      <c r="T183" s="62">
        <v>7.2</v>
      </c>
      <c r="U183" s="62"/>
      <c r="V183" s="62"/>
      <c r="W183" s="62"/>
      <c r="X183" s="62"/>
      <c r="Y183" s="62"/>
      <c r="Z183" s="62"/>
      <c r="AA183" s="62"/>
      <c r="AB183" s="62"/>
      <c r="AC183" s="62"/>
    </row>
    <row r="184" spans="1:29" ht="15.75" x14ac:dyDescent="0.25">
      <c r="A184" s="41" t="s">
        <v>31</v>
      </c>
      <c r="B184" s="50" t="s">
        <v>2384</v>
      </c>
      <c r="C184" s="63">
        <v>4.2</v>
      </c>
      <c r="D184" s="77"/>
      <c r="E184" s="61">
        <v>3</v>
      </c>
      <c r="F184" s="61">
        <v>2</v>
      </c>
      <c r="G184" s="61">
        <v>2</v>
      </c>
      <c r="H184" s="61"/>
      <c r="I184" s="62"/>
      <c r="J184" s="62"/>
      <c r="K184" s="62"/>
      <c r="L184" s="62"/>
      <c r="M184" s="62"/>
      <c r="N184" s="62"/>
      <c r="O184" s="62"/>
      <c r="P184" s="62"/>
      <c r="Q184" s="62"/>
      <c r="R184" s="62">
        <v>12.6</v>
      </c>
      <c r="S184" s="62">
        <v>7.2</v>
      </c>
      <c r="T184" s="62">
        <v>7.2</v>
      </c>
      <c r="U184" s="62"/>
      <c r="V184" s="62"/>
      <c r="W184" s="62"/>
      <c r="X184" s="62"/>
      <c r="Y184" s="62"/>
      <c r="Z184" s="62"/>
      <c r="AA184" s="62"/>
      <c r="AB184" s="62"/>
      <c r="AC184" s="62"/>
    </row>
    <row r="185" spans="1:29" ht="15.75" x14ac:dyDescent="0.25">
      <c r="A185" s="41" t="s">
        <v>33</v>
      </c>
      <c r="B185" s="50" t="s">
        <v>2383</v>
      </c>
      <c r="C185" s="63">
        <v>4.2</v>
      </c>
      <c r="D185" s="77"/>
      <c r="E185" s="61">
        <v>3</v>
      </c>
      <c r="F185" s="61">
        <v>3</v>
      </c>
      <c r="G185" s="61">
        <v>1</v>
      </c>
      <c r="H185" s="61">
        <v>2</v>
      </c>
      <c r="I185" s="62"/>
      <c r="J185" s="62"/>
      <c r="K185" s="62"/>
      <c r="L185" s="62"/>
      <c r="M185" s="62"/>
      <c r="N185" s="62"/>
      <c r="O185" s="62"/>
      <c r="P185" s="62"/>
      <c r="Q185" s="62"/>
      <c r="R185" s="62">
        <v>12.6</v>
      </c>
      <c r="S185" s="62">
        <v>10.8</v>
      </c>
      <c r="T185" s="62">
        <v>3.6</v>
      </c>
      <c r="U185" s="62">
        <v>7.2</v>
      </c>
      <c r="V185" s="62"/>
      <c r="W185" s="62"/>
      <c r="X185" s="62"/>
      <c r="Y185" s="62"/>
      <c r="Z185" s="62"/>
      <c r="AA185" s="62"/>
      <c r="AB185" s="62"/>
      <c r="AC185" s="62"/>
    </row>
    <row r="186" spans="1:29" ht="15.75" x14ac:dyDescent="0.25">
      <c r="A186" s="41" t="s">
        <v>35</v>
      </c>
      <c r="B186" s="50" t="s">
        <v>2382</v>
      </c>
      <c r="C186" s="63">
        <v>4.2</v>
      </c>
      <c r="D186" s="77"/>
      <c r="E186" s="61">
        <v>3</v>
      </c>
      <c r="F186" s="61">
        <v>2</v>
      </c>
      <c r="G186" s="61">
        <v>3</v>
      </c>
      <c r="H186" s="61"/>
      <c r="I186" s="62"/>
      <c r="J186" s="62"/>
      <c r="K186" s="62"/>
      <c r="L186" s="62"/>
      <c r="M186" s="62"/>
      <c r="N186" s="62"/>
      <c r="O186" s="62"/>
      <c r="P186" s="62"/>
      <c r="Q186" s="62"/>
      <c r="R186" s="62">
        <v>12.6</v>
      </c>
      <c r="S186" s="62">
        <v>7.2</v>
      </c>
      <c r="T186" s="62">
        <v>10.8</v>
      </c>
      <c r="U186" s="62"/>
      <c r="V186" s="62"/>
      <c r="W186" s="62"/>
      <c r="X186" s="62"/>
      <c r="Y186" s="62"/>
      <c r="Z186" s="62"/>
      <c r="AA186" s="62"/>
      <c r="AB186" s="62"/>
      <c r="AC186" s="62"/>
    </row>
    <row r="187" spans="1:29" ht="15.75" x14ac:dyDescent="0.25">
      <c r="A187" s="41" t="s">
        <v>37</v>
      </c>
      <c r="B187" s="50" t="s">
        <v>2381</v>
      </c>
      <c r="C187" s="63">
        <v>4.2</v>
      </c>
      <c r="D187" s="77"/>
      <c r="E187" s="61">
        <v>3</v>
      </c>
      <c r="F187" s="61">
        <v>2</v>
      </c>
      <c r="G187" s="61">
        <v>3</v>
      </c>
      <c r="H187" s="61">
        <v>3</v>
      </c>
      <c r="I187" s="62"/>
      <c r="J187" s="62"/>
      <c r="K187" s="62"/>
      <c r="L187" s="62"/>
      <c r="M187" s="62"/>
      <c r="N187" s="62"/>
      <c r="O187" s="62"/>
      <c r="P187" s="62"/>
      <c r="Q187" s="62"/>
      <c r="R187" s="62">
        <v>12.6</v>
      </c>
      <c r="S187" s="62">
        <v>7.2</v>
      </c>
      <c r="T187" s="62">
        <v>10.8</v>
      </c>
      <c r="U187" s="62">
        <v>10.8</v>
      </c>
      <c r="V187" s="62"/>
      <c r="W187" s="62"/>
      <c r="X187" s="62"/>
      <c r="Y187" s="62"/>
      <c r="Z187" s="62"/>
      <c r="AA187" s="62"/>
      <c r="AB187" s="62"/>
      <c r="AC187" s="62"/>
    </row>
    <row r="188" spans="1:29" ht="15.75" x14ac:dyDescent="0.25">
      <c r="A188" s="41" t="s">
        <v>39</v>
      </c>
      <c r="B188" s="50" t="s">
        <v>2380</v>
      </c>
      <c r="C188" s="63">
        <v>4.2</v>
      </c>
      <c r="D188" s="77"/>
      <c r="E188" s="61">
        <v>3</v>
      </c>
      <c r="F188" s="61">
        <v>2</v>
      </c>
      <c r="G188" s="61">
        <v>2</v>
      </c>
      <c r="H188" s="61"/>
      <c r="I188" s="62"/>
      <c r="J188" s="62"/>
      <c r="K188" s="62"/>
      <c r="L188" s="62"/>
      <c r="M188" s="62"/>
      <c r="N188" s="62"/>
      <c r="O188" s="62"/>
      <c r="P188" s="62"/>
      <c r="Q188" s="62"/>
      <c r="R188" s="62">
        <v>12.6</v>
      </c>
      <c r="S188" s="62">
        <v>7.2</v>
      </c>
      <c r="T188" s="62">
        <v>7.2</v>
      </c>
      <c r="U188" s="62"/>
      <c r="V188" s="62"/>
      <c r="W188" s="62"/>
      <c r="X188" s="62"/>
      <c r="Y188" s="62"/>
      <c r="Z188" s="62"/>
      <c r="AA188" s="62"/>
      <c r="AB188" s="62"/>
      <c r="AC188" s="62"/>
    </row>
    <row r="189" spans="1:29" ht="15.75" x14ac:dyDescent="0.25">
      <c r="A189" s="60" t="s">
        <v>184</v>
      </c>
      <c r="B189" s="60" t="s">
        <v>2379</v>
      </c>
      <c r="C189" s="60" t="s">
        <v>14</v>
      </c>
      <c r="D189" s="60"/>
      <c r="E189" s="60" t="s">
        <v>2</v>
      </c>
      <c r="F189" s="60" t="s">
        <v>3</v>
      </c>
      <c r="G189" s="60" t="s">
        <v>4</v>
      </c>
      <c r="H189" s="60" t="s">
        <v>5</v>
      </c>
      <c r="I189" s="60" t="s">
        <v>6</v>
      </c>
      <c r="J189" s="60" t="s">
        <v>7</v>
      </c>
      <c r="K189" s="60" t="s">
        <v>8</v>
      </c>
      <c r="L189" s="60" t="s">
        <v>9</v>
      </c>
      <c r="M189" s="60" t="s">
        <v>10</v>
      </c>
      <c r="N189" s="60" t="s">
        <v>11</v>
      </c>
      <c r="O189" s="60" t="s">
        <v>12</v>
      </c>
      <c r="P189" s="60" t="s">
        <v>13</v>
      </c>
      <c r="Q189" s="60"/>
      <c r="R189" s="60" t="s">
        <v>15</v>
      </c>
      <c r="S189" s="60" t="s">
        <v>16</v>
      </c>
      <c r="T189" s="60" t="s">
        <v>17</v>
      </c>
      <c r="U189" s="60" t="s">
        <v>18</v>
      </c>
      <c r="V189" s="60" t="s">
        <v>19</v>
      </c>
      <c r="W189" s="60" t="s">
        <v>20</v>
      </c>
      <c r="X189" s="60" t="s">
        <v>21</v>
      </c>
      <c r="Y189" s="60" t="s">
        <v>22</v>
      </c>
      <c r="Z189" s="60" t="s">
        <v>23</v>
      </c>
      <c r="AA189" s="60" t="s">
        <v>24</v>
      </c>
      <c r="AB189" s="60" t="s">
        <v>25</v>
      </c>
      <c r="AC189" s="60" t="s">
        <v>26</v>
      </c>
    </row>
    <row r="190" spans="1:29" ht="15.75" x14ac:dyDescent="0.25">
      <c r="A190" s="41" t="s">
        <v>27</v>
      </c>
      <c r="B190" s="50" t="s">
        <v>2378</v>
      </c>
      <c r="C190" s="63">
        <v>3.2</v>
      </c>
      <c r="D190" s="77"/>
      <c r="E190" s="61">
        <v>3</v>
      </c>
      <c r="F190" s="61">
        <v>3</v>
      </c>
      <c r="G190" s="61">
        <v>3</v>
      </c>
      <c r="H190" s="61"/>
      <c r="I190" s="61"/>
      <c r="J190" s="61"/>
      <c r="K190" s="61"/>
      <c r="L190" s="61"/>
      <c r="M190" s="61">
        <v>1</v>
      </c>
      <c r="N190" s="61"/>
      <c r="O190" s="61"/>
      <c r="P190" s="61">
        <v>1</v>
      </c>
      <c r="Q190" s="61"/>
      <c r="R190" s="62">
        <v>9.6</v>
      </c>
      <c r="S190" s="62">
        <v>9.6</v>
      </c>
      <c r="T190" s="62">
        <v>9.6</v>
      </c>
      <c r="U190" s="62"/>
      <c r="V190" s="62"/>
      <c r="W190" s="62"/>
      <c r="X190" s="62"/>
      <c r="Y190" s="62"/>
      <c r="Z190" s="62">
        <v>3.2</v>
      </c>
      <c r="AA190" s="62"/>
      <c r="AB190" s="62"/>
      <c r="AC190" s="62">
        <v>3.2</v>
      </c>
    </row>
    <row r="191" spans="1:29" ht="31.5" x14ac:dyDescent="0.25">
      <c r="A191" s="41" t="s">
        <v>31</v>
      </c>
      <c r="B191" s="50" t="s">
        <v>2377</v>
      </c>
      <c r="C191" s="63">
        <v>3.2</v>
      </c>
      <c r="D191" s="77"/>
      <c r="E191" s="61">
        <v>1</v>
      </c>
      <c r="F191" s="61">
        <v>3</v>
      </c>
      <c r="G191" s="61">
        <v>2</v>
      </c>
      <c r="H191" s="61"/>
      <c r="I191" s="61"/>
      <c r="J191" s="61"/>
      <c r="K191" s="61"/>
      <c r="L191" s="61"/>
      <c r="M191" s="61">
        <v>1</v>
      </c>
      <c r="N191" s="61"/>
      <c r="O191" s="61"/>
      <c r="P191" s="61"/>
      <c r="Q191" s="61"/>
      <c r="R191" s="62">
        <v>3.2</v>
      </c>
      <c r="S191" s="62">
        <v>9.6</v>
      </c>
      <c r="T191" s="62">
        <v>6.4</v>
      </c>
      <c r="U191" s="62"/>
      <c r="V191" s="62"/>
      <c r="W191" s="62"/>
      <c r="X191" s="62"/>
      <c r="Y191" s="62"/>
      <c r="Z191" s="62">
        <v>3.2</v>
      </c>
      <c r="AA191" s="62"/>
      <c r="AB191" s="62"/>
      <c r="AC191" s="62"/>
    </row>
    <row r="192" spans="1:29" ht="31.5" x14ac:dyDescent="0.25">
      <c r="A192" s="41" t="s">
        <v>33</v>
      </c>
      <c r="B192" s="50" t="s">
        <v>2376</v>
      </c>
      <c r="C192" s="63">
        <v>3.2</v>
      </c>
      <c r="D192" s="77"/>
      <c r="E192" s="61">
        <v>1</v>
      </c>
      <c r="F192" s="61">
        <v>2</v>
      </c>
      <c r="G192" s="61">
        <v>3</v>
      </c>
      <c r="H192" s="61"/>
      <c r="I192" s="61"/>
      <c r="J192" s="61"/>
      <c r="K192" s="61"/>
      <c r="L192" s="61"/>
      <c r="M192" s="61">
        <v>1</v>
      </c>
      <c r="N192" s="61"/>
      <c r="O192" s="61"/>
      <c r="P192" s="61"/>
      <c r="Q192" s="61"/>
      <c r="R192" s="62">
        <v>3.2</v>
      </c>
      <c r="S192" s="62">
        <v>6.4</v>
      </c>
      <c r="T192" s="62">
        <v>9.6</v>
      </c>
      <c r="U192" s="62"/>
      <c r="V192" s="62"/>
      <c r="W192" s="62"/>
      <c r="X192" s="62"/>
      <c r="Y192" s="62"/>
      <c r="Z192" s="62">
        <v>3.2</v>
      </c>
      <c r="AA192" s="62"/>
      <c r="AB192" s="62"/>
      <c r="AC192" s="62"/>
    </row>
    <row r="193" spans="1:29" ht="31.5" x14ac:dyDescent="0.25">
      <c r="A193" s="41" t="s">
        <v>35</v>
      </c>
      <c r="B193" s="50" t="s">
        <v>2375</v>
      </c>
      <c r="C193" s="63">
        <v>3.2</v>
      </c>
      <c r="D193" s="77"/>
      <c r="E193" s="61">
        <v>1</v>
      </c>
      <c r="F193" s="61">
        <v>2</v>
      </c>
      <c r="G193" s="61">
        <v>3</v>
      </c>
      <c r="H193" s="61">
        <v>2</v>
      </c>
      <c r="I193" s="61"/>
      <c r="J193" s="61"/>
      <c r="K193" s="61"/>
      <c r="L193" s="61"/>
      <c r="M193" s="61">
        <v>1</v>
      </c>
      <c r="N193" s="61"/>
      <c r="O193" s="61"/>
      <c r="P193" s="61"/>
      <c r="Q193" s="61"/>
      <c r="R193" s="62">
        <v>3.2</v>
      </c>
      <c r="S193" s="62">
        <v>6.4</v>
      </c>
      <c r="T193" s="62">
        <v>9.6</v>
      </c>
      <c r="U193" s="62">
        <v>6.4</v>
      </c>
      <c r="V193" s="62"/>
      <c r="W193" s="62"/>
      <c r="X193" s="62"/>
      <c r="Y193" s="62"/>
      <c r="Z193" s="62">
        <v>3.2</v>
      </c>
      <c r="AA193" s="62"/>
      <c r="AB193" s="62"/>
      <c r="AC193" s="62"/>
    </row>
    <row r="194" spans="1:29" ht="31.5" x14ac:dyDescent="0.25">
      <c r="A194" s="41" t="s">
        <v>37</v>
      </c>
      <c r="B194" s="50" t="s">
        <v>2374</v>
      </c>
      <c r="C194" s="63">
        <v>3.2</v>
      </c>
      <c r="D194" s="77"/>
      <c r="E194" s="61">
        <v>1</v>
      </c>
      <c r="F194" s="61">
        <v>2</v>
      </c>
      <c r="G194" s="61">
        <v>3</v>
      </c>
      <c r="H194" s="61">
        <v>3</v>
      </c>
      <c r="I194" s="61"/>
      <c r="J194" s="61"/>
      <c r="K194" s="61"/>
      <c r="L194" s="61"/>
      <c r="M194" s="61">
        <v>1</v>
      </c>
      <c r="N194" s="61"/>
      <c r="O194" s="61"/>
      <c r="P194" s="61">
        <v>1</v>
      </c>
      <c r="Q194" s="61"/>
      <c r="R194" s="62">
        <v>3.2</v>
      </c>
      <c r="S194" s="62">
        <v>6.4</v>
      </c>
      <c r="T194" s="62">
        <v>9.6</v>
      </c>
      <c r="U194" s="62">
        <v>9.6</v>
      </c>
      <c r="V194" s="62"/>
      <c r="W194" s="62"/>
      <c r="X194" s="62"/>
      <c r="Y194" s="62"/>
      <c r="Z194" s="62">
        <v>3.2</v>
      </c>
      <c r="AA194" s="62"/>
      <c r="AB194" s="62"/>
      <c r="AC194" s="62">
        <v>3.2</v>
      </c>
    </row>
    <row r="195" spans="1:29" ht="31.5" x14ac:dyDescent="0.25">
      <c r="A195" s="41" t="s">
        <v>39</v>
      </c>
      <c r="B195" s="50" t="s">
        <v>2373</v>
      </c>
      <c r="C195" s="63">
        <v>3.2</v>
      </c>
      <c r="D195" s="77"/>
      <c r="E195" s="61">
        <v>1</v>
      </c>
      <c r="F195" s="61">
        <v>2</v>
      </c>
      <c r="G195" s="61">
        <v>3</v>
      </c>
      <c r="H195" s="61">
        <v>3</v>
      </c>
      <c r="I195" s="61"/>
      <c r="J195" s="61"/>
      <c r="K195" s="61"/>
      <c r="L195" s="61"/>
      <c r="M195" s="61">
        <v>1</v>
      </c>
      <c r="N195" s="61"/>
      <c r="O195" s="61"/>
      <c r="P195" s="61">
        <v>1</v>
      </c>
      <c r="Q195" s="61"/>
      <c r="R195" s="62">
        <v>3.2</v>
      </c>
      <c r="S195" s="62">
        <v>6.4</v>
      </c>
      <c r="T195" s="62">
        <v>9.6</v>
      </c>
      <c r="U195" s="62">
        <v>9.6</v>
      </c>
      <c r="V195" s="62"/>
      <c r="W195" s="62"/>
      <c r="X195" s="62"/>
      <c r="Y195" s="62"/>
      <c r="Z195" s="62">
        <v>3.2</v>
      </c>
      <c r="AA195" s="62"/>
      <c r="AB195" s="62"/>
      <c r="AC195" s="62">
        <v>3.2</v>
      </c>
    </row>
    <row r="196" spans="1:29" ht="15.75" x14ac:dyDescent="0.25">
      <c r="A196" s="60" t="s">
        <v>184</v>
      </c>
      <c r="B196" s="60" t="s">
        <v>2372</v>
      </c>
      <c r="C196" s="60" t="s">
        <v>14</v>
      </c>
      <c r="D196" s="60"/>
      <c r="E196" s="60" t="s">
        <v>2</v>
      </c>
      <c r="F196" s="60" t="s">
        <v>3</v>
      </c>
      <c r="G196" s="60" t="s">
        <v>4</v>
      </c>
      <c r="H196" s="60" t="s">
        <v>5</v>
      </c>
      <c r="I196" s="60" t="s">
        <v>6</v>
      </c>
      <c r="J196" s="60" t="s">
        <v>7</v>
      </c>
      <c r="K196" s="60" t="s">
        <v>8</v>
      </c>
      <c r="L196" s="60" t="s">
        <v>9</v>
      </c>
      <c r="M196" s="60" t="s">
        <v>10</v>
      </c>
      <c r="N196" s="60" t="s">
        <v>11</v>
      </c>
      <c r="O196" s="60" t="s">
        <v>12</v>
      </c>
      <c r="P196" s="60" t="s">
        <v>13</v>
      </c>
      <c r="Q196" s="60"/>
      <c r="R196" s="60" t="s">
        <v>15</v>
      </c>
      <c r="S196" s="60" t="s">
        <v>16</v>
      </c>
      <c r="T196" s="60" t="s">
        <v>17</v>
      </c>
      <c r="U196" s="60" t="s">
        <v>18</v>
      </c>
      <c r="V196" s="60" t="s">
        <v>19</v>
      </c>
      <c r="W196" s="60" t="s">
        <v>20</v>
      </c>
      <c r="X196" s="60" t="s">
        <v>21</v>
      </c>
      <c r="Y196" s="60" t="s">
        <v>22</v>
      </c>
      <c r="Z196" s="60" t="s">
        <v>23</v>
      </c>
      <c r="AA196" s="60" t="s">
        <v>24</v>
      </c>
      <c r="AB196" s="60" t="s">
        <v>25</v>
      </c>
      <c r="AC196" s="60" t="s">
        <v>26</v>
      </c>
    </row>
    <row r="197" spans="1:29" ht="31.5" x14ac:dyDescent="0.25">
      <c r="A197" s="41" t="s">
        <v>27</v>
      </c>
      <c r="B197" s="50" t="s">
        <v>2371</v>
      </c>
      <c r="C197" s="63">
        <v>2.2000000000000002</v>
      </c>
      <c r="D197" s="77"/>
      <c r="E197" s="61">
        <v>2</v>
      </c>
      <c r="F197" s="61"/>
      <c r="G197" s="61"/>
      <c r="H197" s="61"/>
      <c r="I197" s="61"/>
      <c r="J197" s="61"/>
      <c r="K197" s="61"/>
      <c r="L197" s="61"/>
      <c r="M197" s="61"/>
      <c r="N197" s="61"/>
      <c r="O197" s="61"/>
      <c r="P197" s="61">
        <v>2</v>
      </c>
      <c r="Q197" s="61"/>
      <c r="R197" s="62">
        <v>4.4000000000000004</v>
      </c>
      <c r="S197" s="62"/>
      <c r="T197" s="62"/>
      <c r="U197" s="62"/>
      <c r="V197" s="62"/>
      <c r="W197" s="62"/>
      <c r="X197" s="62"/>
      <c r="Y197" s="62"/>
      <c r="Z197" s="62"/>
      <c r="AA197" s="62"/>
      <c r="AB197" s="62"/>
      <c r="AC197" s="62">
        <v>4.4000000000000004</v>
      </c>
    </row>
    <row r="198" spans="1:29" ht="15.75" x14ac:dyDescent="0.25">
      <c r="A198" s="41" t="s">
        <v>31</v>
      </c>
      <c r="B198" s="50" t="s">
        <v>2370</v>
      </c>
      <c r="C198" s="63">
        <v>2.2000000000000002</v>
      </c>
      <c r="D198" s="77"/>
      <c r="E198" s="61">
        <v>1</v>
      </c>
      <c r="F198" s="61">
        <v>1</v>
      </c>
      <c r="G198" s="61"/>
      <c r="H198" s="61"/>
      <c r="I198" s="61"/>
      <c r="J198" s="61"/>
      <c r="K198" s="61"/>
      <c r="L198" s="61"/>
      <c r="M198" s="61"/>
      <c r="N198" s="61"/>
      <c r="O198" s="61"/>
      <c r="P198" s="61"/>
      <c r="Q198" s="61"/>
      <c r="R198" s="62">
        <v>2.2000000000000002</v>
      </c>
      <c r="S198" s="62">
        <v>2.2000000000000002</v>
      </c>
      <c r="T198" s="62"/>
      <c r="U198" s="62"/>
      <c r="V198" s="62"/>
      <c r="W198" s="62"/>
      <c r="X198" s="62"/>
      <c r="Y198" s="62"/>
      <c r="Z198" s="62"/>
      <c r="AA198" s="62"/>
      <c r="AB198" s="62"/>
      <c r="AC198" s="62"/>
    </row>
    <row r="199" spans="1:29" ht="15.75" x14ac:dyDescent="0.25">
      <c r="A199" s="41" t="s">
        <v>33</v>
      </c>
      <c r="B199" s="50" t="s">
        <v>2369</v>
      </c>
      <c r="C199" s="63">
        <v>2.2000000000000002</v>
      </c>
      <c r="D199" s="77"/>
      <c r="E199" s="61">
        <v>3</v>
      </c>
      <c r="F199" s="61">
        <v>2</v>
      </c>
      <c r="G199" s="61"/>
      <c r="H199" s="61"/>
      <c r="I199" s="61"/>
      <c r="J199" s="61"/>
      <c r="K199" s="61"/>
      <c r="L199" s="61"/>
      <c r="M199" s="61"/>
      <c r="N199" s="61"/>
      <c r="O199" s="61"/>
      <c r="P199" s="61"/>
      <c r="Q199" s="61"/>
      <c r="R199" s="62">
        <v>6.6</v>
      </c>
      <c r="S199" s="62">
        <v>4.4000000000000004</v>
      </c>
      <c r="T199" s="62"/>
      <c r="U199" s="62"/>
      <c r="V199" s="62"/>
      <c r="W199" s="62"/>
      <c r="X199" s="62"/>
      <c r="Y199" s="62"/>
      <c r="Z199" s="62"/>
      <c r="AA199" s="62"/>
      <c r="AB199" s="62"/>
      <c r="AC199" s="62"/>
    </row>
    <row r="200" spans="1:29" ht="15.75" x14ac:dyDescent="0.25">
      <c r="A200" s="41" t="s">
        <v>35</v>
      </c>
      <c r="B200" s="50" t="s">
        <v>2368</v>
      </c>
      <c r="C200" s="63">
        <v>2.2000000000000002</v>
      </c>
      <c r="D200" s="77"/>
      <c r="E200" s="61">
        <v>3</v>
      </c>
      <c r="F200" s="61"/>
      <c r="G200" s="61"/>
      <c r="H200" s="61"/>
      <c r="I200" s="61"/>
      <c r="J200" s="61"/>
      <c r="K200" s="61"/>
      <c r="L200" s="61"/>
      <c r="M200" s="61"/>
      <c r="N200" s="61"/>
      <c r="O200" s="61"/>
      <c r="P200" s="61"/>
      <c r="Q200" s="61"/>
      <c r="R200" s="62">
        <v>6.6</v>
      </c>
      <c r="S200" s="62"/>
      <c r="T200" s="62"/>
      <c r="U200" s="62"/>
      <c r="V200" s="62"/>
      <c r="W200" s="62"/>
      <c r="X200" s="62"/>
      <c r="Y200" s="62"/>
      <c r="Z200" s="62"/>
      <c r="AA200" s="62"/>
      <c r="AB200" s="62"/>
      <c r="AC200" s="62"/>
    </row>
    <row r="201" spans="1:29" ht="15.75" x14ac:dyDescent="0.25">
      <c r="A201" s="41" t="s">
        <v>37</v>
      </c>
      <c r="B201" s="50" t="s">
        <v>2367</v>
      </c>
      <c r="C201" s="63">
        <v>2.2000000000000002</v>
      </c>
      <c r="D201" s="77"/>
      <c r="E201" s="61">
        <v>2</v>
      </c>
      <c r="F201" s="61">
        <v>1</v>
      </c>
      <c r="G201" s="61"/>
      <c r="H201" s="61"/>
      <c r="I201" s="61"/>
      <c r="J201" s="61"/>
      <c r="K201" s="61"/>
      <c r="L201" s="61"/>
      <c r="M201" s="61"/>
      <c r="N201" s="61"/>
      <c r="O201" s="61"/>
      <c r="P201" s="61"/>
      <c r="Q201" s="61"/>
      <c r="R201" s="62">
        <v>4.4000000000000004</v>
      </c>
      <c r="S201" s="62">
        <v>2.2000000000000002</v>
      </c>
      <c r="T201" s="62"/>
      <c r="U201" s="62"/>
      <c r="V201" s="62"/>
      <c r="W201" s="62"/>
      <c r="X201" s="62"/>
      <c r="Y201" s="62"/>
      <c r="Z201" s="62"/>
      <c r="AA201" s="62"/>
      <c r="AB201" s="62"/>
      <c r="AC201" s="62"/>
    </row>
    <row r="202" spans="1:29" ht="15.75" x14ac:dyDescent="0.25">
      <c r="A202" s="41" t="s">
        <v>39</v>
      </c>
      <c r="B202" s="50" t="s">
        <v>2366</v>
      </c>
      <c r="C202" s="63">
        <v>2.2000000000000002</v>
      </c>
      <c r="D202" s="77"/>
      <c r="E202" s="61">
        <v>1</v>
      </c>
      <c r="F202" s="61"/>
      <c r="G202" s="61"/>
      <c r="H202" s="61"/>
      <c r="I202" s="61"/>
      <c r="J202" s="61"/>
      <c r="K202" s="61"/>
      <c r="L202" s="61"/>
      <c r="M202" s="61"/>
      <c r="N202" s="61"/>
      <c r="O202" s="61">
        <v>2</v>
      </c>
      <c r="P202" s="61"/>
      <c r="Q202" s="61"/>
      <c r="R202" s="62">
        <v>2.2000000000000002</v>
      </c>
      <c r="S202" s="62"/>
      <c r="T202" s="62"/>
      <c r="U202" s="62"/>
      <c r="V202" s="62"/>
      <c r="W202" s="62"/>
      <c r="X202" s="62"/>
      <c r="Y202" s="62"/>
      <c r="Z202" s="62"/>
      <c r="AA202" s="62"/>
      <c r="AB202" s="62">
        <v>4.4000000000000004</v>
      </c>
      <c r="AC202" s="62"/>
    </row>
    <row r="203" spans="1:29" ht="15.75" x14ac:dyDescent="0.25">
      <c r="A203" s="60" t="s">
        <v>184</v>
      </c>
      <c r="B203" s="60" t="s">
        <v>2365</v>
      </c>
      <c r="C203" s="60" t="s">
        <v>14</v>
      </c>
      <c r="D203" s="60"/>
      <c r="E203" s="60" t="s">
        <v>2</v>
      </c>
      <c r="F203" s="60" t="s">
        <v>3</v>
      </c>
      <c r="G203" s="60" t="s">
        <v>4</v>
      </c>
      <c r="H203" s="60" t="s">
        <v>5</v>
      </c>
      <c r="I203" s="60" t="s">
        <v>6</v>
      </c>
      <c r="J203" s="60" t="s">
        <v>7</v>
      </c>
      <c r="K203" s="60" t="s">
        <v>8</v>
      </c>
      <c r="L203" s="60" t="s">
        <v>9</v>
      </c>
      <c r="M203" s="60" t="s">
        <v>10</v>
      </c>
      <c r="N203" s="60" t="s">
        <v>11</v>
      </c>
      <c r="O203" s="60" t="s">
        <v>12</v>
      </c>
      <c r="P203" s="60" t="s">
        <v>13</v>
      </c>
      <c r="Q203" s="60"/>
      <c r="R203" s="60" t="s">
        <v>15</v>
      </c>
      <c r="S203" s="60" t="s">
        <v>16</v>
      </c>
      <c r="T203" s="60" t="s">
        <v>17</v>
      </c>
      <c r="U203" s="60" t="s">
        <v>18</v>
      </c>
      <c r="V203" s="60" t="s">
        <v>19</v>
      </c>
      <c r="W203" s="60" t="s">
        <v>20</v>
      </c>
      <c r="X203" s="60" t="s">
        <v>21</v>
      </c>
      <c r="Y203" s="60" t="s">
        <v>22</v>
      </c>
      <c r="Z203" s="60" t="s">
        <v>23</v>
      </c>
      <c r="AA203" s="60" t="s">
        <v>24</v>
      </c>
      <c r="AB203" s="60" t="s">
        <v>25</v>
      </c>
      <c r="AC203" s="60" t="s">
        <v>26</v>
      </c>
    </row>
    <row r="204" spans="1:29" ht="15.75" x14ac:dyDescent="0.25">
      <c r="A204" s="41" t="s">
        <v>27</v>
      </c>
      <c r="B204" s="49" t="s">
        <v>221</v>
      </c>
      <c r="C204" s="66">
        <v>5</v>
      </c>
      <c r="D204" s="76"/>
      <c r="E204" s="66">
        <v>3</v>
      </c>
      <c r="F204" s="66">
        <v>2</v>
      </c>
      <c r="G204" s="66"/>
      <c r="H204" s="66">
        <v>2</v>
      </c>
      <c r="I204" s="62"/>
      <c r="J204" s="62"/>
      <c r="K204" s="62"/>
      <c r="L204" s="62"/>
      <c r="M204" s="62"/>
      <c r="N204" s="62"/>
      <c r="O204" s="62"/>
      <c r="P204" s="62"/>
      <c r="Q204" s="62"/>
      <c r="R204" s="62">
        <v>15</v>
      </c>
      <c r="S204" s="62">
        <v>10</v>
      </c>
      <c r="T204" s="62"/>
      <c r="U204" s="62">
        <v>10</v>
      </c>
      <c r="V204" s="62"/>
      <c r="W204" s="62"/>
      <c r="X204" s="62"/>
      <c r="Y204" s="62"/>
      <c r="Z204" s="62"/>
      <c r="AA204" s="62"/>
      <c r="AB204" s="62"/>
      <c r="AC204" s="62"/>
    </row>
    <row r="205" spans="1:29" ht="15.75" x14ac:dyDescent="0.25">
      <c r="A205" s="41" t="s">
        <v>31</v>
      </c>
      <c r="B205" s="49" t="s">
        <v>222</v>
      </c>
      <c r="C205" s="66">
        <v>5</v>
      </c>
      <c r="D205" s="76"/>
      <c r="E205" s="66">
        <v>3</v>
      </c>
      <c r="F205" s="66">
        <v>2</v>
      </c>
      <c r="G205" s="66"/>
      <c r="H205" s="66">
        <v>2</v>
      </c>
      <c r="I205" s="62"/>
      <c r="J205" s="62"/>
      <c r="K205" s="62"/>
      <c r="L205" s="62"/>
      <c r="M205" s="62"/>
      <c r="N205" s="62"/>
      <c r="O205" s="62"/>
      <c r="P205" s="62"/>
      <c r="Q205" s="62"/>
      <c r="R205" s="62">
        <v>15</v>
      </c>
      <c r="S205" s="62">
        <v>10</v>
      </c>
      <c r="T205" s="62"/>
      <c r="U205" s="62">
        <v>10</v>
      </c>
      <c r="V205" s="62"/>
      <c r="W205" s="62"/>
      <c r="X205" s="62"/>
      <c r="Y205" s="62"/>
      <c r="Z205" s="62"/>
      <c r="AA205" s="62"/>
      <c r="AB205" s="62"/>
      <c r="AC205" s="62"/>
    </row>
    <row r="206" spans="1:29" ht="15.75" x14ac:dyDescent="0.25">
      <c r="A206" s="41" t="s">
        <v>33</v>
      </c>
      <c r="B206" s="49" t="s">
        <v>223</v>
      </c>
      <c r="C206" s="66">
        <v>5</v>
      </c>
      <c r="D206" s="76"/>
      <c r="E206" s="66">
        <v>3</v>
      </c>
      <c r="F206" s="66">
        <v>2</v>
      </c>
      <c r="G206" s="66"/>
      <c r="H206" s="66">
        <v>2</v>
      </c>
      <c r="I206" s="62"/>
      <c r="J206" s="62"/>
      <c r="K206" s="62"/>
      <c r="L206" s="62"/>
      <c r="M206" s="62"/>
      <c r="N206" s="62"/>
      <c r="O206" s="62"/>
      <c r="P206" s="62"/>
      <c r="Q206" s="62"/>
      <c r="R206" s="62">
        <v>15</v>
      </c>
      <c r="S206" s="62">
        <v>10</v>
      </c>
      <c r="T206" s="62"/>
      <c r="U206" s="62">
        <v>10</v>
      </c>
      <c r="V206" s="62"/>
      <c r="W206" s="62"/>
      <c r="X206" s="62"/>
      <c r="Y206" s="62"/>
      <c r="Z206" s="62"/>
      <c r="AA206" s="62"/>
      <c r="AB206" s="62"/>
      <c r="AC206" s="62"/>
    </row>
    <row r="207" spans="1:29" ht="15.75" x14ac:dyDescent="0.25">
      <c r="A207" s="41" t="s">
        <v>35</v>
      </c>
      <c r="B207" s="49" t="s">
        <v>224</v>
      </c>
      <c r="C207" s="66">
        <v>5</v>
      </c>
      <c r="D207" s="76"/>
      <c r="E207" s="66">
        <v>3</v>
      </c>
      <c r="F207" s="66">
        <v>2</v>
      </c>
      <c r="G207" s="66"/>
      <c r="H207" s="66">
        <v>2</v>
      </c>
      <c r="I207" s="62"/>
      <c r="J207" s="62"/>
      <c r="K207" s="62"/>
      <c r="L207" s="62"/>
      <c r="M207" s="62"/>
      <c r="N207" s="62"/>
      <c r="O207" s="62"/>
      <c r="P207" s="62"/>
      <c r="Q207" s="62"/>
      <c r="R207" s="62">
        <v>15</v>
      </c>
      <c r="S207" s="62">
        <v>10</v>
      </c>
      <c r="T207" s="62"/>
      <c r="U207" s="62">
        <v>10</v>
      </c>
      <c r="V207" s="62"/>
      <c r="W207" s="62"/>
      <c r="X207" s="62"/>
      <c r="Y207" s="62"/>
      <c r="Z207" s="62"/>
      <c r="AA207" s="62"/>
      <c r="AB207" s="62"/>
      <c r="AC207" s="62"/>
    </row>
    <row r="208" spans="1:29" ht="15.75" x14ac:dyDescent="0.25">
      <c r="A208" s="41" t="s">
        <v>37</v>
      </c>
      <c r="B208" s="49" t="s">
        <v>225</v>
      </c>
      <c r="C208" s="66">
        <v>5</v>
      </c>
      <c r="D208" s="76"/>
      <c r="E208" s="66">
        <v>3</v>
      </c>
      <c r="F208" s="66">
        <v>2</v>
      </c>
      <c r="G208" s="66"/>
      <c r="H208" s="66">
        <v>2</v>
      </c>
      <c r="I208" s="62"/>
      <c r="J208" s="62"/>
      <c r="K208" s="62"/>
      <c r="L208" s="62"/>
      <c r="M208" s="62"/>
      <c r="N208" s="62"/>
      <c r="O208" s="62"/>
      <c r="P208" s="62"/>
      <c r="Q208" s="62"/>
      <c r="R208" s="62">
        <v>15</v>
      </c>
      <c r="S208" s="62">
        <v>10</v>
      </c>
      <c r="T208" s="62"/>
      <c r="U208" s="62">
        <v>10</v>
      </c>
      <c r="V208" s="62"/>
      <c r="W208" s="62"/>
      <c r="X208" s="62"/>
      <c r="Y208" s="62"/>
      <c r="Z208" s="62"/>
      <c r="AA208" s="62"/>
      <c r="AB208" s="62"/>
      <c r="AC208" s="62"/>
    </row>
    <row r="209" spans="1:29" ht="15.75" x14ac:dyDescent="0.25">
      <c r="A209" s="60" t="s">
        <v>184</v>
      </c>
      <c r="B209" s="60" t="s">
        <v>2364</v>
      </c>
      <c r="C209" s="60" t="s">
        <v>14</v>
      </c>
      <c r="D209" s="60"/>
      <c r="E209" s="60" t="s">
        <v>2</v>
      </c>
      <c r="F209" s="60" t="s">
        <v>3</v>
      </c>
      <c r="G209" s="60" t="s">
        <v>4</v>
      </c>
      <c r="H209" s="60" t="s">
        <v>5</v>
      </c>
      <c r="I209" s="60" t="s">
        <v>6</v>
      </c>
      <c r="J209" s="60" t="s">
        <v>7</v>
      </c>
      <c r="K209" s="60" t="s">
        <v>8</v>
      </c>
      <c r="L209" s="60" t="s">
        <v>9</v>
      </c>
      <c r="M209" s="60" t="s">
        <v>10</v>
      </c>
      <c r="N209" s="60" t="s">
        <v>11</v>
      </c>
      <c r="O209" s="60" t="s">
        <v>12</v>
      </c>
      <c r="P209" s="60" t="s">
        <v>13</v>
      </c>
      <c r="Q209" s="60"/>
      <c r="R209" s="60" t="s">
        <v>15</v>
      </c>
      <c r="S209" s="60" t="s">
        <v>16</v>
      </c>
      <c r="T209" s="60" t="s">
        <v>17</v>
      </c>
      <c r="U209" s="60" t="s">
        <v>18</v>
      </c>
      <c r="V209" s="60" t="s">
        <v>19</v>
      </c>
      <c r="W209" s="60" t="s">
        <v>20</v>
      </c>
      <c r="X209" s="60" t="s">
        <v>21</v>
      </c>
      <c r="Y209" s="60" t="s">
        <v>22</v>
      </c>
      <c r="Z209" s="60" t="s">
        <v>23</v>
      </c>
      <c r="AA209" s="60" t="s">
        <v>24</v>
      </c>
      <c r="AB209" s="60" t="s">
        <v>25</v>
      </c>
      <c r="AC209" s="60" t="s">
        <v>26</v>
      </c>
    </row>
    <row r="210" spans="1:29" ht="15.75" x14ac:dyDescent="0.25">
      <c r="A210" s="41" t="s">
        <v>27</v>
      </c>
      <c r="B210" s="49" t="s">
        <v>227</v>
      </c>
      <c r="C210" s="70">
        <v>5</v>
      </c>
      <c r="D210" s="71"/>
      <c r="E210" s="74"/>
      <c r="F210" s="74"/>
      <c r="G210" s="74"/>
      <c r="H210" s="74"/>
      <c r="I210" s="74"/>
      <c r="J210" s="74"/>
      <c r="K210" s="74"/>
      <c r="L210" s="74"/>
      <c r="M210" s="74"/>
      <c r="N210" s="74"/>
      <c r="O210" s="74"/>
      <c r="P210" s="74"/>
      <c r="Q210" s="74"/>
      <c r="R210" s="62"/>
      <c r="S210" s="62"/>
      <c r="T210" s="62"/>
      <c r="U210" s="62"/>
      <c r="V210" s="62"/>
      <c r="W210" s="62"/>
      <c r="X210" s="62"/>
      <c r="Y210" s="62"/>
      <c r="Z210" s="62"/>
      <c r="AA210" s="62"/>
      <c r="AB210" s="62"/>
      <c r="AC210" s="62"/>
    </row>
    <row r="211" spans="1:29" ht="15.75" x14ac:dyDescent="0.25">
      <c r="A211" s="41" t="s">
        <v>31</v>
      </c>
      <c r="B211" s="49" t="s">
        <v>228</v>
      </c>
      <c r="C211" s="70">
        <v>5</v>
      </c>
      <c r="D211" s="71"/>
      <c r="E211" s="74"/>
      <c r="F211" s="74"/>
      <c r="G211" s="74"/>
      <c r="H211" s="74"/>
      <c r="I211" s="62">
        <v>1</v>
      </c>
      <c r="J211" s="74"/>
      <c r="K211" s="74"/>
      <c r="L211" s="74"/>
      <c r="M211" s="74"/>
      <c r="N211" s="74"/>
      <c r="O211" s="74"/>
      <c r="P211" s="74"/>
      <c r="Q211" s="74"/>
      <c r="R211" s="62"/>
      <c r="S211" s="62"/>
      <c r="T211" s="62"/>
      <c r="U211" s="62"/>
      <c r="V211" s="62">
        <v>5</v>
      </c>
      <c r="W211" s="62"/>
      <c r="X211" s="62"/>
      <c r="Y211" s="62"/>
      <c r="Z211" s="62"/>
      <c r="AA211" s="62"/>
      <c r="AB211" s="62"/>
      <c r="AC211" s="62"/>
    </row>
    <row r="212" spans="1:29" ht="15.75" x14ac:dyDescent="0.25">
      <c r="A212" s="41" t="s">
        <v>33</v>
      </c>
      <c r="B212" s="49" t="s">
        <v>229</v>
      </c>
      <c r="C212" s="70">
        <v>5</v>
      </c>
      <c r="D212" s="71"/>
      <c r="E212" s="62">
        <v>1</v>
      </c>
      <c r="F212" s="74"/>
      <c r="G212" s="74"/>
      <c r="H212" s="74"/>
      <c r="I212" s="74"/>
      <c r="J212" s="74"/>
      <c r="K212" s="74"/>
      <c r="L212" s="74"/>
      <c r="M212" s="74"/>
      <c r="N212" s="74"/>
      <c r="O212" s="74"/>
      <c r="P212" s="74"/>
      <c r="Q212" s="74"/>
      <c r="R212" s="62">
        <v>5</v>
      </c>
      <c r="S212" s="62"/>
      <c r="T212" s="62"/>
      <c r="U212" s="62"/>
      <c r="V212" s="62"/>
      <c r="W212" s="62"/>
      <c r="X212" s="62"/>
      <c r="Y212" s="62"/>
      <c r="Z212" s="62"/>
      <c r="AA212" s="62"/>
      <c r="AB212" s="62"/>
      <c r="AC212" s="62"/>
    </row>
    <row r="213" spans="1:29" ht="31.5" x14ac:dyDescent="0.25">
      <c r="A213" s="41" t="s">
        <v>35</v>
      </c>
      <c r="B213" s="49" t="s">
        <v>230</v>
      </c>
      <c r="C213" s="70">
        <v>5</v>
      </c>
      <c r="D213" s="71"/>
      <c r="E213" s="74"/>
      <c r="F213" s="74"/>
      <c r="G213" s="62">
        <v>2</v>
      </c>
      <c r="H213" s="74"/>
      <c r="I213" s="74"/>
      <c r="J213" s="74"/>
      <c r="K213" s="74"/>
      <c r="L213" s="74"/>
      <c r="M213" s="74"/>
      <c r="N213" s="74"/>
      <c r="O213" s="74"/>
      <c r="P213" s="74"/>
      <c r="Q213" s="74"/>
      <c r="R213" s="62"/>
      <c r="S213" s="62"/>
      <c r="T213" s="62">
        <v>10</v>
      </c>
      <c r="U213" s="62"/>
      <c r="V213" s="62"/>
      <c r="W213" s="62"/>
      <c r="X213" s="62"/>
      <c r="Y213" s="62"/>
      <c r="Z213" s="62"/>
      <c r="AA213" s="62"/>
      <c r="AB213" s="62"/>
      <c r="AC213" s="62"/>
    </row>
    <row r="214" spans="1:29" ht="15.75" x14ac:dyDescent="0.25">
      <c r="A214" s="41" t="s">
        <v>37</v>
      </c>
      <c r="B214" s="49" t="s">
        <v>231</v>
      </c>
      <c r="C214" s="70">
        <v>5</v>
      </c>
      <c r="D214" s="71"/>
      <c r="E214" s="74"/>
      <c r="F214" s="74"/>
      <c r="G214" s="62">
        <v>1</v>
      </c>
      <c r="H214" s="74"/>
      <c r="I214" s="74"/>
      <c r="J214" s="74"/>
      <c r="K214" s="74"/>
      <c r="L214" s="74"/>
      <c r="M214" s="74"/>
      <c r="N214" s="74"/>
      <c r="O214" s="74"/>
      <c r="P214" s="74"/>
      <c r="Q214" s="74"/>
      <c r="R214" s="62"/>
      <c r="S214" s="62"/>
      <c r="T214" s="62">
        <v>5</v>
      </c>
      <c r="U214" s="62"/>
      <c r="V214" s="62"/>
      <c r="W214" s="62"/>
      <c r="X214" s="62"/>
      <c r="Y214" s="62"/>
      <c r="Z214" s="62"/>
      <c r="AA214" s="62"/>
      <c r="AB214" s="62"/>
      <c r="AC214" s="62"/>
    </row>
    <row r="215" spans="1:29" ht="15.75" x14ac:dyDescent="0.25">
      <c r="A215" s="60" t="s">
        <v>184</v>
      </c>
      <c r="B215" s="60" t="s">
        <v>2363</v>
      </c>
      <c r="C215" s="60" t="s">
        <v>14</v>
      </c>
      <c r="D215" s="60"/>
      <c r="E215" s="60" t="s">
        <v>2</v>
      </c>
      <c r="F215" s="60" t="s">
        <v>3</v>
      </c>
      <c r="G215" s="60" t="s">
        <v>4</v>
      </c>
      <c r="H215" s="60" t="s">
        <v>5</v>
      </c>
      <c r="I215" s="60" t="s">
        <v>6</v>
      </c>
      <c r="J215" s="60" t="s">
        <v>7</v>
      </c>
      <c r="K215" s="60" t="s">
        <v>8</v>
      </c>
      <c r="L215" s="60" t="s">
        <v>9</v>
      </c>
      <c r="M215" s="60" t="s">
        <v>10</v>
      </c>
      <c r="N215" s="60" t="s">
        <v>11</v>
      </c>
      <c r="O215" s="60" t="s">
        <v>12</v>
      </c>
      <c r="P215" s="60" t="s">
        <v>13</v>
      </c>
      <c r="Q215" s="60"/>
      <c r="R215" s="60" t="s">
        <v>15</v>
      </c>
      <c r="S215" s="60" t="s">
        <v>16</v>
      </c>
      <c r="T215" s="60" t="s">
        <v>17</v>
      </c>
      <c r="U215" s="60" t="s">
        <v>18</v>
      </c>
      <c r="V215" s="60" t="s">
        <v>19</v>
      </c>
      <c r="W215" s="60" t="s">
        <v>20</v>
      </c>
      <c r="X215" s="60" t="s">
        <v>21</v>
      </c>
      <c r="Y215" s="60" t="s">
        <v>22</v>
      </c>
      <c r="Z215" s="60" t="s">
        <v>23</v>
      </c>
      <c r="AA215" s="60" t="s">
        <v>24</v>
      </c>
      <c r="AB215" s="60" t="s">
        <v>25</v>
      </c>
      <c r="AC215" s="60" t="s">
        <v>26</v>
      </c>
    </row>
    <row r="216" spans="1:29" ht="17.25" x14ac:dyDescent="0.25">
      <c r="A216" s="41" t="s">
        <v>27</v>
      </c>
      <c r="B216" s="49" t="s">
        <v>233</v>
      </c>
      <c r="C216" s="70">
        <v>5</v>
      </c>
      <c r="D216" s="71"/>
      <c r="E216" s="75"/>
      <c r="F216" s="66">
        <v>2</v>
      </c>
      <c r="G216" s="66">
        <v>2</v>
      </c>
      <c r="H216" s="66"/>
      <c r="I216" s="66">
        <v>1</v>
      </c>
      <c r="J216" s="66"/>
      <c r="K216" s="66"/>
      <c r="L216" s="66"/>
      <c r="M216" s="66"/>
      <c r="N216" s="66"/>
      <c r="O216" s="66"/>
      <c r="P216" s="66">
        <v>2</v>
      </c>
      <c r="Q216" s="66"/>
      <c r="R216" s="62"/>
      <c r="S216" s="62">
        <v>10</v>
      </c>
      <c r="T216" s="62">
        <v>10</v>
      </c>
      <c r="U216" s="62"/>
      <c r="V216" s="62">
        <v>5</v>
      </c>
      <c r="W216" s="62"/>
      <c r="X216" s="62"/>
      <c r="Y216" s="62"/>
      <c r="Z216" s="62"/>
      <c r="AA216" s="62"/>
      <c r="AB216" s="62"/>
      <c r="AC216" s="62">
        <v>10</v>
      </c>
    </row>
    <row r="217" spans="1:29" ht="17.25" x14ac:dyDescent="0.25">
      <c r="A217" s="41" t="s">
        <v>31</v>
      </c>
      <c r="B217" s="49" t="s">
        <v>234</v>
      </c>
      <c r="C217" s="70">
        <v>5</v>
      </c>
      <c r="D217" s="71"/>
      <c r="E217" s="75"/>
      <c r="F217" s="66">
        <v>2</v>
      </c>
      <c r="G217" s="66"/>
      <c r="H217" s="66"/>
      <c r="I217" s="66">
        <v>1</v>
      </c>
      <c r="J217" s="66"/>
      <c r="K217" s="66"/>
      <c r="L217" s="66"/>
      <c r="M217" s="66"/>
      <c r="N217" s="66"/>
      <c r="O217" s="66"/>
      <c r="P217" s="66">
        <v>2</v>
      </c>
      <c r="Q217" s="66"/>
      <c r="R217" s="62"/>
      <c r="S217" s="62">
        <v>10</v>
      </c>
      <c r="T217" s="62"/>
      <c r="U217" s="62"/>
      <c r="V217" s="62">
        <v>5</v>
      </c>
      <c r="W217" s="62"/>
      <c r="X217" s="62"/>
      <c r="Y217" s="62"/>
      <c r="Z217" s="62"/>
      <c r="AA217" s="62"/>
      <c r="AB217" s="62"/>
      <c r="AC217" s="62">
        <v>10</v>
      </c>
    </row>
    <row r="218" spans="1:29" ht="17.25" x14ac:dyDescent="0.25">
      <c r="A218" s="41" t="s">
        <v>33</v>
      </c>
      <c r="B218" s="49" t="s">
        <v>235</v>
      </c>
      <c r="C218" s="70">
        <v>5</v>
      </c>
      <c r="D218" s="71"/>
      <c r="E218" s="75"/>
      <c r="F218" s="66">
        <v>2</v>
      </c>
      <c r="G218" s="66">
        <v>2</v>
      </c>
      <c r="H218" s="66"/>
      <c r="I218" s="66">
        <v>1</v>
      </c>
      <c r="J218" s="66"/>
      <c r="K218" s="66"/>
      <c r="L218" s="66"/>
      <c r="M218" s="66"/>
      <c r="N218" s="66"/>
      <c r="O218" s="66"/>
      <c r="P218" s="66">
        <v>2</v>
      </c>
      <c r="Q218" s="66"/>
      <c r="R218" s="62"/>
      <c r="S218" s="62">
        <v>10</v>
      </c>
      <c r="T218" s="62">
        <v>10</v>
      </c>
      <c r="U218" s="62"/>
      <c r="V218" s="62">
        <v>5</v>
      </c>
      <c r="W218" s="62"/>
      <c r="X218" s="62"/>
      <c r="Y218" s="62"/>
      <c r="Z218" s="62"/>
      <c r="AA218" s="62"/>
      <c r="AB218" s="62"/>
      <c r="AC218" s="62">
        <v>10</v>
      </c>
    </row>
    <row r="219" spans="1:29" ht="7.5" customHeight="1" x14ac:dyDescent="0.25">
      <c r="A219" s="172"/>
      <c r="B219" s="172"/>
      <c r="C219" s="172"/>
      <c r="D219" s="172"/>
      <c r="E219" s="172"/>
      <c r="F219" s="172"/>
      <c r="G219" s="172"/>
      <c r="H219" s="172"/>
      <c r="I219" s="172"/>
      <c r="J219" s="172"/>
      <c r="K219" s="172"/>
      <c r="L219" s="172"/>
      <c r="M219" s="172"/>
      <c r="N219" s="172"/>
      <c r="O219" s="172"/>
      <c r="P219" s="172"/>
      <c r="Q219" s="172"/>
      <c r="R219" s="172"/>
      <c r="S219" s="172"/>
      <c r="T219" s="172"/>
      <c r="U219" s="172"/>
      <c r="V219" s="172"/>
      <c r="W219" s="172"/>
      <c r="X219" s="172"/>
      <c r="Y219" s="172"/>
      <c r="Z219" s="172"/>
      <c r="AA219" s="172"/>
      <c r="AB219" s="172"/>
      <c r="AC219" s="173"/>
    </row>
    <row r="220" spans="1:29" ht="15.75" x14ac:dyDescent="0.25">
      <c r="A220" s="60" t="s">
        <v>2362</v>
      </c>
      <c r="B220" s="60" t="s">
        <v>2502</v>
      </c>
      <c r="C220" s="60" t="s">
        <v>14</v>
      </c>
      <c r="D220" s="60"/>
      <c r="E220" s="60" t="s">
        <v>2</v>
      </c>
      <c r="F220" s="60" t="s">
        <v>3</v>
      </c>
      <c r="G220" s="60" t="s">
        <v>4</v>
      </c>
      <c r="H220" s="60" t="s">
        <v>5</v>
      </c>
      <c r="I220" s="60" t="s">
        <v>6</v>
      </c>
      <c r="J220" s="60" t="s">
        <v>7</v>
      </c>
      <c r="K220" s="60" t="s">
        <v>8</v>
      </c>
      <c r="L220" s="60" t="s">
        <v>9</v>
      </c>
      <c r="M220" s="60" t="s">
        <v>10</v>
      </c>
      <c r="N220" s="60" t="s">
        <v>11</v>
      </c>
      <c r="O220" s="60" t="s">
        <v>12</v>
      </c>
      <c r="P220" s="60" t="s">
        <v>13</v>
      </c>
      <c r="Q220" s="60"/>
      <c r="R220" s="60" t="s">
        <v>15</v>
      </c>
      <c r="S220" s="60" t="s">
        <v>16</v>
      </c>
      <c r="T220" s="60" t="s">
        <v>17</v>
      </c>
      <c r="U220" s="60" t="s">
        <v>18</v>
      </c>
      <c r="V220" s="60" t="s">
        <v>19</v>
      </c>
      <c r="W220" s="60" t="s">
        <v>20</v>
      </c>
      <c r="X220" s="60" t="s">
        <v>21</v>
      </c>
      <c r="Y220" s="60" t="s">
        <v>22</v>
      </c>
      <c r="Z220" s="60" t="s">
        <v>23</v>
      </c>
      <c r="AA220" s="60" t="s">
        <v>24</v>
      </c>
      <c r="AB220" s="60" t="s">
        <v>25</v>
      </c>
      <c r="AC220" s="60" t="s">
        <v>26</v>
      </c>
    </row>
    <row r="221" spans="1:29" ht="31.5" x14ac:dyDescent="0.25">
      <c r="A221" s="41" t="s">
        <v>27</v>
      </c>
      <c r="B221" s="50" t="s">
        <v>2361</v>
      </c>
      <c r="C221" s="63">
        <v>3.2</v>
      </c>
      <c r="D221" s="77"/>
      <c r="E221" s="61"/>
      <c r="F221" s="61"/>
      <c r="G221" s="61">
        <v>1</v>
      </c>
      <c r="H221" s="61"/>
      <c r="I221" s="61"/>
      <c r="J221" s="61"/>
      <c r="K221" s="61"/>
      <c r="L221" s="61"/>
      <c r="M221" s="61">
        <v>2</v>
      </c>
      <c r="N221" s="61"/>
      <c r="O221" s="61">
        <v>3</v>
      </c>
      <c r="P221" s="62"/>
      <c r="Q221" s="62"/>
      <c r="R221" s="62"/>
      <c r="S221" s="62"/>
      <c r="T221" s="62">
        <v>3.2</v>
      </c>
      <c r="U221" s="62"/>
      <c r="V221" s="62"/>
      <c r="W221" s="62"/>
      <c r="X221" s="62"/>
      <c r="Y221" s="62"/>
      <c r="Z221" s="62">
        <v>6.4</v>
      </c>
      <c r="AA221" s="62"/>
      <c r="AB221" s="62">
        <v>9.6</v>
      </c>
      <c r="AC221" s="62"/>
    </row>
    <row r="222" spans="1:29" ht="15.75" x14ac:dyDescent="0.25">
      <c r="A222" s="41" t="s">
        <v>31</v>
      </c>
      <c r="B222" s="50" t="s">
        <v>2360</v>
      </c>
      <c r="C222" s="63">
        <v>3.2</v>
      </c>
      <c r="D222" s="77"/>
      <c r="E222" s="61"/>
      <c r="F222" s="61"/>
      <c r="G222" s="61">
        <v>1</v>
      </c>
      <c r="H222" s="61"/>
      <c r="I222" s="61"/>
      <c r="J222" s="61"/>
      <c r="K222" s="61"/>
      <c r="L222" s="61"/>
      <c r="M222" s="61">
        <v>2</v>
      </c>
      <c r="N222" s="61"/>
      <c r="O222" s="61"/>
      <c r="P222" s="62"/>
      <c r="Q222" s="62"/>
      <c r="R222" s="62"/>
      <c r="S222" s="62"/>
      <c r="T222" s="62">
        <v>3.2</v>
      </c>
      <c r="U222" s="62"/>
      <c r="V222" s="62"/>
      <c r="W222" s="62"/>
      <c r="X222" s="62"/>
      <c r="Y222" s="62"/>
      <c r="Z222" s="62">
        <v>6.4</v>
      </c>
      <c r="AA222" s="62"/>
      <c r="AB222" s="62"/>
      <c r="AC222" s="62"/>
    </row>
    <row r="223" spans="1:29" ht="15.75" x14ac:dyDescent="0.25">
      <c r="A223" s="41" t="s">
        <v>33</v>
      </c>
      <c r="B223" s="50" t="s">
        <v>2359</v>
      </c>
      <c r="C223" s="63">
        <v>3.2</v>
      </c>
      <c r="D223" s="77"/>
      <c r="E223" s="61"/>
      <c r="F223" s="61"/>
      <c r="G223" s="61">
        <v>3</v>
      </c>
      <c r="H223" s="61"/>
      <c r="I223" s="61"/>
      <c r="J223" s="61"/>
      <c r="K223" s="61"/>
      <c r="L223" s="61"/>
      <c r="M223" s="61"/>
      <c r="N223" s="61"/>
      <c r="O223" s="61">
        <v>1</v>
      </c>
      <c r="P223" s="62"/>
      <c r="Q223" s="62"/>
      <c r="R223" s="62"/>
      <c r="S223" s="62"/>
      <c r="T223" s="62">
        <v>9.6</v>
      </c>
      <c r="U223" s="62"/>
      <c r="V223" s="62"/>
      <c r="W223" s="62"/>
      <c r="X223" s="62"/>
      <c r="Y223" s="62"/>
      <c r="Z223" s="62"/>
      <c r="AA223" s="62"/>
      <c r="AB223" s="62">
        <v>3.2</v>
      </c>
      <c r="AC223" s="62"/>
    </row>
    <row r="224" spans="1:29" ht="31.5" x14ac:dyDescent="0.25">
      <c r="A224" s="41" t="s">
        <v>35</v>
      </c>
      <c r="B224" s="50" t="s">
        <v>2358</v>
      </c>
      <c r="C224" s="63">
        <v>3.2</v>
      </c>
      <c r="D224" s="77"/>
      <c r="E224" s="61"/>
      <c r="F224" s="61"/>
      <c r="G224" s="61"/>
      <c r="H224" s="61"/>
      <c r="I224" s="61"/>
      <c r="J224" s="61"/>
      <c r="K224" s="61"/>
      <c r="L224" s="61"/>
      <c r="M224" s="61">
        <v>1</v>
      </c>
      <c r="N224" s="61"/>
      <c r="O224" s="61">
        <v>3</v>
      </c>
      <c r="P224" s="62"/>
      <c r="Q224" s="62"/>
      <c r="R224" s="62"/>
      <c r="S224" s="62"/>
      <c r="T224" s="62"/>
      <c r="U224" s="62"/>
      <c r="V224" s="62"/>
      <c r="W224" s="62"/>
      <c r="X224" s="62"/>
      <c r="Y224" s="62"/>
      <c r="Z224" s="62">
        <v>3.2</v>
      </c>
      <c r="AA224" s="62"/>
      <c r="AB224" s="62">
        <v>9.6</v>
      </c>
      <c r="AC224" s="62"/>
    </row>
    <row r="225" spans="1:29" ht="31.5" x14ac:dyDescent="0.25">
      <c r="A225" s="41" t="s">
        <v>37</v>
      </c>
      <c r="B225" s="50" t="s">
        <v>2357</v>
      </c>
      <c r="C225" s="63">
        <v>3.2</v>
      </c>
      <c r="D225" s="77"/>
      <c r="E225" s="61"/>
      <c r="F225" s="61"/>
      <c r="G225" s="61">
        <v>1</v>
      </c>
      <c r="H225" s="61"/>
      <c r="I225" s="61"/>
      <c r="J225" s="61"/>
      <c r="K225" s="61"/>
      <c r="L225" s="61"/>
      <c r="M225" s="61">
        <v>2</v>
      </c>
      <c r="N225" s="61"/>
      <c r="O225" s="61">
        <v>3</v>
      </c>
      <c r="P225" s="62"/>
      <c r="Q225" s="62"/>
      <c r="R225" s="62"/>
      <c r="S225" s="62"/>
      <c r="T225" s="62"/>
      <c r="U225" s="62"/>
      <c r="V225" s="62"/>
      <c r="W225" s="62"/>
      <c r="X225" s="62"/>
      <c r="Y225" s="62"/>
      <c r="Z225" s="62">
        <v>6.4</v>
      </c>
      <c r="AA225" s="62"/>
      <c r="AB225" s="62">
        <v>9.6</v>
      </c>
      <c r="AC225" s="62"/>
    </row>
    <row r="226" spans="1:29" ht="31.5" x14ac:dyDescent="0.25">
      <c r="A226" s="41" t="s">
        <v>39</v>
      </c>
      <c r="B226" s="50" t="s">
        <v>2356</v>
      </c>
      <c r="C226" s="63">
        <v>3.2</v>
      </c>
      <c r="D226" s="77"/>
      <c r="E226" s="61"/>
      <c r="F226" s="61"/>
      <c r="G226" s="61">
        <v>1</v>
      </c>
      <c r="H226" s="61"/>
      <c r="I226" s="61"/>
      <c r="J226" s="61"/>
      <c r="K226" s="61"/>
      <c r="L226" s="61"/>
      <c r="M226" s="61">
        <v>2</v>
      </c>
      <c r="N226" s="61"/>
      <c r="O226" s="61">
        <v>3</v>
      </c>
      <c r="P226" s="62"/>
      <c r="Q226" s="62"/>
      <c r="R226" s="62"/>
      <c r="S226" s="62"/>
      <c r="T226" s="62"/>
      <c r="U226" s="62"/>
      <c r="V226" s="62"/>
      <c r="W226" s="62"/>
      <c r="X226" s="62"/>
      <c r="Y226" s="62"/>
      <c r="Z226" s="62">
        <v>6.4</v>
      </c>
      <c r="AA226" s="62"/>
      <c r="AB226" s="62">
        <v>9.6</v>
      </c>
      <c r="AC226" s="62"/>
    </row>
    <row r="227" spans="1:29" ht="15.75" x14ac:dyDescent="0.25">
      <c r="A227" s="60" t="s">
        <v>2362</v>
      </c>
      <c r="B227" s="60" t="s">
        <v>2355</v>
      </c>
      <c r="C227" s="60" t="s">
        <v>14</v>
      </c>
      <c r="D227" s="60"/>
      <c r="E227" s="60" t="s">
        <v>2</v>
      </c>
      <c r="F227" s="60" t="s">
        <v>3</v>
      </c>
      <c r="G227" s="60" t="s">
        <v>4</v>
      </c>
      <c r="H227" s="60" t="s">
        <v>5</v>
      </c>
      <c r="I227" s="60" t="s">
        <v>6</v>
      </c>
      <c r="J227" s="60" t="s">
        <v>7</v>
      </c>
      <c r="K227" s="60" t="s">
        <v>8</v>
      </c>
      <c r="L227" s="60" t="s">
        <v>9</v>
      </c>
      <c r="M227" s="60" t="s">
        <v>10</v>
      </c>
      <c r="N227" s="60" t="s">
        <v>11</v>
      </c>
      <c r="O227" s="60" t="s">
        <v>12</v>
      </c>
      <c r="P227" s="60" t="s">
        <v>13</v>
      </c>
      <c r="Q227" s="60"/>
      <c r="R227" s="60" t="s">
        <v>15</v>
      </c>
      <c r="S227" s="60" t="s">
        <v>16</v>
      </c>
      <c r="T227" s="60" t="s">
        <v>17</v>
      </c>
      <c r="U227" s="60" t="s">
        <v>18</v>
      </c>
      <c r="V227" s="60" t="s">
        <v>19</v>
      </c>
      <c r="W227" s="60" t="s">
        <v>20</v>
      </c>
      <c r="X227" s="60" t="s">
        <v>21</v>
      </c>
      <c r="Y227" s="60" t="s">
        <v>22</v>
      </c>
      <c r="Z227" s="60" t="s">
        <v>23</v>
      </c>
      <c r="AA227" s="60" t="s">
        <v>24</v>
      </c>
      <c r="AB227" s="60" t="s">
        <v>25</v>
      </c>
      <c r="AC227" s="60" t="s">
        <v>26</v>
      </c>
    </row>
    <row r="228" spans="1:29" ht="47.25" x14ac:dyDescent="0.25">
      <c r="A228" s="41" t="s">
        <v>27</v>
      </c>
      <c r="B228" s="56" t="s">
        <v>2354</v>
      </c>
      <c r="C228" s="66">
        <v>2.6</v>
      </c>
      <c r="D228" s="76"/>
      <c r="E228" s="61"/>
      <c r="F228" s="61">
        <v>2</v>
      </c>
      <c r="G228" s="61">
        <v>3</v>
      </c>
      <c r="H228" s="61"/>
      <c r="I228" s="61"/>
      <c r="J228" s="61"/>
      <c r="K228" s="61"/>
      <c r="L228" s="61"/>
      <c r="M228" s="61"/>
      <c r="N228" s="61"/>
      <c r="O228" s="61">
        <v>1</v>
      </c>
      <c r="P228" s="62"/>
      <c r="Q228" s="62"/>
      <c r="R228" s="62"/>
      <c r="S228" s="62">
        <v>5.2</v>
      </c>
      <c r="T228" s="62">
        <v>7.8</v>
      </c>
      <c r="U228" s="62"/>
      <c r="V228" s="62"/>
      <c r="W228" s="62"/>
      <c r="X228" s="62"/>
      <c r="Y228" s="62"/>
      <c r="Z228" s="62"/>
      <c r="AA228" s="62"/>
      <c r="AB228" s="62">
        <v>2.6</v>
      </c>
      <c r="AC228" s="62"/>
    </row>
    <row r="229" spans="1:29" ht="31.5" x14ac:dyDescent="0.25">
      <c r="A229" s="41" t="s">
        <v>31</v>
      </c>
      <c r="B229" s="56" t="s">
        <v>246</v>
      </c>
      <c r="C229" s="66">
        <v>2.6</v>
      </c>
      <c r="D229" s="76"/>
      <c r="E229" s="61"/>
      <c r="F229" s="61">
        <v>1</v>
      </c>
      <c r="G229" s="61">
        <v>3</v>
      </c>
      <c r="H229" s="61"/>
      <c r="I229" s="61"/>
      <c r="J229" s="61"/>
      <c r="K229" s="61"/>
      <c r="L229" s="61"/>
      <c r="M229" s="61"/>
      <c r="N229" s="61"/>
      <c r="O229" s="61">
        <v>2</v>
      </c>
      <c r="P229" s="62"/>
      <c r="Q229" s="62"/>
      <c r="R229" s="62"/>
      <c r="S229" s="62">
        <v>2.6</v>
      </c>
      <c r="T229" s="62">
        <v>7.8</v>
      </c>
      <c r="U229" s="62"/>
      <c r="V229" s="62"/>
      <c r="W229" s="62"/>
      <c r="X229" s="62"/>
      <c r="Y229" s="62"/>
      <c r="Z229" s="62"/>
      <c r="AA229" s="62"/>
      <c r="AB229" s="62">
        <v>5.2</v>
      </c>
      <c r="AC229" s="62"/>
    </row>
    <row r="230" spans="1:29" ht="15.75" x14ac:dyDescent="0.25">
      <c r="A230" s="41" t="s">
        <v>33</v>
      </c>
      <c r="B230" s="50" t="s">
        <v>2353</v>
      </c>
      <c r="C230" s="66">
        <v>2.6</v>
      </c>
      <c r="D230" s="76"/>
      <c r="E230" s="61"/>
      <c r="F230" s="61">
        <v>3</v>
      </c>
      <c r="G230" s="61">
        <v>2</v>
      </c>
      <c r="H230" s="61"/>
      <c r="I230" s="61"/>
      <c r="J230" s="61"/>
      <c r="K230" s="61"/>
      <c r="L230" s="61"/>
      <c r="M230" s="61"/>
      <c r="N230" s="61"/>
      <c r="O230" s="61">
        <v>1</v>
      </c>
      <c r="P230" s="62"/>
      <c r="Q230" s="62"/>
      <c r="R230" s="62"/>
      <c r="S230" s="62">
        <v>7.8</v>
      </c>
      <c r="T230" s="62">
        <v>5.2</v>
      </c>
      <c r="U230" s="62"/>
      <c r="V230" s="62"/>
      <c r="W230" s="62"/>
      <c r="X230" s="62"/>
      <c r="Y230" s="62"/>
      <c r="Z230" s="62"/>
      <c r="AA230" s="62"/>
      <c r="AB230" s="62">
        <v>2.6</v>
      </c>
      <c r="AC230" s="62"/>
    </row>
    <row r="231" spans="1:29" ht="31.5" x14ac:dyDescent="0.25">
      <c r="A231" s="41" t="s">
        <v>35</v>
      </c>
      <c r="B231" s="56" t="s">
        <v>2352</v>
      </c>
      <c r="C231" s="66">
        <v>2.6</v>
      </c>
      <c r="D231" s="76"/>
      <c r="E231" s="61"/>
      <c r="F231" s="61">
        <v>1</v>
      </c>
      <c r="G231" s="61">
        <v>3</v>
      </c>
      <c r="H231" s="61"/>
      <c r="I231" s="61"/>
      <c r="J231" s="61"/>
      <c r="K231" s="61"/>
      <c r="L231" s="61"/>
      <c r="M231" s="61"/>
      <c r="N231" s="61"/>
      <c r="O231" s="61">
        <v>2</v>
      </c>
      <c r="P231" s="62"/>
      <c r="Q231" s="62"/>
      <c r="R231" s="62"/>
      <c r="S231" s="62">
        <v>2.6</v>
      </c>
      <c r="T231" s="62">
        <v>7.8</v>
      </c>
      <c r="U231" s="62"/>
      <c r="V231" s="62"/>
      <c r="W231" s="62"/>
      <c r="X231" s="62"/>
      <c r="Y231" s="62"/>
      <c r="Z231" s="62"/>
      <c r="AA231" s="62"/>
      <c r="AB231" s="62">
        <v>5.2</v>
      </c>
      <c r="AC231" s="62"/>
    </row>
    <row r="232" spans="1:29" ht="15.75" x14ac:dyDescent="0.25">
      <c r="A232" s="41" t="s">
        <v>37</v>
      </c>
      <c r="B232" s="50" t="s">
        <v>249</v>
      </c>
      <c r="C232" s="66">
        <v>2.6</v>
      </c>
      <c r="D232" s="76"/>
      <c r="E232" s="61"/>
      <c r="F232" s="61">
        <v>3</v>
      </c>
      <c r="G232" s="61">
        <v>2</v>
      </c>
      <c r="H232" s="61"/>
      <c r="I232" s="61"/>
      <c r="J232" s="61"/>
      <c r="K232" s="61"/>
      <c r="L232" s="61"/>
      <c r="M232" s="61"/>
      <c r="N232" s="61"/>
      <c r="O232" s="61">
        <v>1</v>
      </c>
      <c r="P232" s="62"/>
      <c r="Q232" s="62"/>
      <c r="R232" s="62"/>
      <c r="S232" s="62">
        <v>7.8</v>
      </c>
      <c r="T232" s="62">
        <v>5.2</v>
      </c>
      <c r="U232" s="62"/>
      <c r="V232" s="62"/>
      <c r="W232" s="62"/>
      <c r="X232" s="62"/>
      <c r="Y232" s="62"/>
      <c r="Z232" s="62"/>
      <c r="AA232" s="62"/>
      <c r="AB232" s="62">
        <v>2.6</v>
      </c>
      <c r="AC232" s="62"/>
    </row>
    <row r="233" spans="1:29" ht="31.5" x14ac:dyDescent="0.25">
      <c r="A233" s="41" t="s">
        <v>39</v>
      </c>
      <c r="B233" s="56" t="s">
        <v>250</v>
      </c>
      <c r="C233" s="66">
        <v>2.6</v>
      </c>
      <c r="D233" s="76"/>
      <c r="E233" s="61"/>
      <c r="F233" s="61">
        <v>2</v>
      </c>
      <c r="G233" s="61">
        <v>1</v>
      </c>
      <c r="H233" s="61"/>
      <c r="I233" s="61"/>
      <c r="J233" s="61"/>
      <c r="K233" s="61"/>
      <c r="L233" s="61"/>
      <c r="M233" s="61"/>
      <c r="N233" s="61"/>
      <c r="O233" s="61">
        <v>3</v>
      </c>
      <c r="P233" s="62"/>
      <c r="Q233" s="62"/>
      <c r="R233" s="62"/>
      <c r="S233" s="62">
        <v>5.2</v>
      </c>
      <c r="T233" s="62">
        <v>2.6</v>
      </c>
      <c r="U233" s="62"/>
      <c r="V233" s="62"/>
      <c r="W233" s="62"/>
      <c r="X233" s="62"/>
      <c r="Y233" s="62"/>
      <c r="Z233" s="62"/>
      <c r="AA233" s="62"/>
      <c r="AB233" s="62">
        <v>7.8</v>
      </c>
      <c r="AC233" s="62"/>
    </row>
    <row r="234" spans="1:29" ht="15.75" x14ac:dyDescent="0.25">
      <c r="A234" s="60" t="s">
        <v>2362</v>
      </c>
      <c r="B234" s="60" t="s">
        <v>2503</v>
      </c>
      <c r="C234" s="60" t="s">
        <v>14</v>
      </c>
      <c r="D234" s="60"/>
      <c r="E234" s="60" t="s">
        <v>2</v>
      </c>
      <c r="F234" s="60" t="s">
        <v>3</v>
      </c>
      <c r="G234" s="60" t="s">
        <v>4</v>
      </c>
      <c r="H234" s="60" t="s">
        <v>5</v>
      </c>
      <c r="I234" s="60" t="s">
        <v>6</v>
      </c>
      <c r="J234" s="60" t="s">
        <v>7</v>
      </c>
      <c r="K234" s="60" t="s">
        <v>8</v>
      </c>
      <c r="L234" s="60" t="s">
        <v>9</v>
      </c>
      <c r="M234" s="60" t="s">
        <v>10</v>
      </c>
      <c r="N234" s="60" t="s">
        <v>11</v>
      </c>
      <c r="O234" s="60" t="s">
        <v>12</v>
      </c>
      <c r="P234" s="60" t="s">
        <v>13</v>
      </c>
      <c r="Q234" s="60"/>
      <c r="R234" s="60" t="s">
        <v>15</v>
      </c>
      <c r="S234" s="60" t="s">
        <v>16</v>
      </c>
      <c r="T234" s="60" t="s">
        <v>17</v>
      </c>
      <c r="U234" s="60" t="s">
        <v>18</v>
      </c>
      <c r="V234" s="60" t="s">
        <v>19</v>
      </c>
      <c r="W234" s="60" t="s">
        <v>20</v>
      </c>
      <c r="X234" s="60" t="s">
        <v>21</v>
      </c>
      <c r="Y234" s="60" t="s">
        <v>22</v>
      </c>
      <c r="Z234" s="60" t="s">
        <v>23</v>
      </c>
      <c r="AA234" s="60" t="s">
        <v>24</v>
      </c>
      <c r="AB234" s="60" t="s">
        <v>25</v>
      </c>
      <c r="AC234" s="60" t="s">
        <v>26</v>
      </c>
    </row>
    <row r="235" spans="1:29" ht="15.75" x14ac:dyDescent="0.25">
      <c r="A235" s="41" t="s">
        <v>27</v>
      </c>
      <c r="B235" s="56" t="s">
        <v>2351</v>
      </c>
      <c r="C235" s="62">
        <v>4</v>
      </c>
      <c r="D235" s="102"/>
      <c r="E235" s="61">
        <v>1</v>
      </c>
      <c r="F235" s="61"/>
      <c r="G235" s="61"/>
      <c r="H235" s="61"/>
      <c r="I235" s="61">
        <v>2</v>
      </c>
      <c r="J235" s="61"/>
      <c r="K235" s="61"/>
      <c r="L235" s="61"/>
      <c r="M235" s="61"/>
      <c r="N235" s="61"/>
      <c r="O235" s="61"/>
      <c r="P235" s="61">
        <v>1</v>
      </c>
      <c r="Q235" s="61"/>
      <c r="R235" s="62">
        <v>4</v>
      </c>
      <c r="S235" s="62"/>
      <c r="T235" s="62"/>
      <c r="U235" s="62"/>
      <c r="V235" s="62">
        <v>8</v>
      </c>
      <c r="W235" s="62"/>
      <c r="X235" s="62"/>
      <c r="Y235" s="62"/>
      <c r="Z235" s="62"/>
      <c r="AA235" s="62"/>
      <c r="AB235" s="62"/>
      <c r="AC235" s="62">
        <v>4</v>
      </c>
    </row>
    <row r="236" spans="1:29" ht="15.75" x14ac:dyDescent="0.25">
      <c r="A236" s="41" t="s">
        <v>31</v>
      </c>
      <c r="B236" s="56" t="s">
        <v>2350</v>
      </c>
      <c r="C236" s="62">
        <v>4</v>
      </c>
      <c r="D236" s="102"/>
      <c r="E236" s="61">
        <v>1</v>
      </c>
      <c r="F236" s="61"/>
      <c r="G236" s="61"/>
      <c r="H236" s="61"/>
      <c r="I236" s="61">
        <v>2</v>
      </c>
      <c r="J236" s="61"/>
      <c r="K236" s="61"/>
      <c r="L236" s="61"/>
      <c r="M236" s="61"/>
      <c r="N236" s="61"/>
      <c r="O236" s="61">
        <v>1</v>
      </c>
      <c r="P236" s="61">
        <v>2</v>
      </c>
      <c r="Q236" s="61"/>
      <c r="R236" s="62">
        <v>4</v>
      </c>
      <c r="S236" s="62"/>
      <c r="T236" s="62"/>
      <c r="U236" s="62"/>
      <c r="V236" s="62">
        <v>8</v>
      </c>
      <c r="W236" s="62"/>
      <c r="X236" s="62"/>
      <c r="Y236" s="62"/>
      <c r="Z236" s="62"/>
      <c r="AA236" s="62"/>
      <c r="AB236" s="62">
        <v>4</v>
      </c>
      <c r="AC236" s="62">
        <v>8</v>
      </c>
    </row>
    <row r="237" spans="1:29" ht="15.75" x14ac:dyDescent="0.25">
      <c r="A237" s="41" t="s">
        <v>33</v>
      </c>
      <c r="B237" s="56" t="s">
        <v>2349</v>
      </c>
      <c r="C237" s="62">
        <v>4</v>
      </c>
      <c r="D237" s="102"/>
      <c r="E237" s="61">
        <v>1</v>
      </c>
      <c r="F237" s="61"/>
      <c r="G237" s="61"/>
      <c r="H237" s="61"/>
      <c r="I237" s="61">
        <v>2</v>
      </c>
      <c r="J237" s="61"/>
      <c r="K237" s="61"/>
      <c r="L237" s="61"/>
      <c r="M237" s="61"/>
      <c r="N237" s="61"/>
      <c r="O237" s="61">
        <v>1</v>
      </c>
      <c r="P237" s="61">
        <v>2</v>
      </c>
      <c r="Q237" s="61"/>
      <c r="R237" s="62">
        <v>4</v>
      </c>
      <c r="S237" s="62"/>
      <c r="T237" s="62"/>
      <c r="U237" s="62"/>
      <c r="V237" s="62">
        <v>8</v>
      </c>
      <c r="W237" s="62"/>
      <c r="X237" s="62"/>
      <c r="Y237" s="62"/>
      <c r="Z237" s="62"/>
      <c r="AA237" s="62"/>
      <c r="AB237" s="62">
        <v>4</v>
      </c>
      <c r="AC237" s="62">
        <v>8</v>
      </c>
    </row>
    <row r="238" spans="1:29" ht="15.75" x14ac:dyDescent="0.25">
      <c r="A238" s="41" t="s">
        <v>35</v>
      </c>
      <c r="B238" s="56" t="s">
        <v>2348</v>
      </c>
      <c r="C238" s="62">
        <v>4</v>
      </c>
      <c r="D238" s="102"/>
      <c r="E238" s="61">
        <v>1</v>
      </c>
      <c r="F238" s="61"/>
      <c r="G238" s="61"/>
      <c r="H238" s="61"/>
      <c r="I238" s="61">
        <v>2</v>
      </c>
      <c r="J238" s="61"/>
      <c r="K238" s="61"/>
      <c r="L238" s="61"/>
      <c r="M238" s="61"/>
      <c r="N238" s="61"/>
      <c r="O238" s="61"/>
      <c r="P238" s="61">
        <v>1</v>
      </c>
      <c r="Q238" s="61"/>
      <c r="R238" s="62">
        <v>4</v>
      </c>
      <c r="S238" s="62"/>
      <c r="T238" s="62"/>
      <c r="U238" s="62"/>
      <c r="V238" s="62">
        <v>8</v>
      </c>
      <c r="W238" s="62"/>
      <c r="X238" s="62"/>
      <c r="Y238" s="62"/>
      <c r="Z238" s="62"/>
      <c r="AA238" s="62"/>
      <c r="AB238" s="62"/>
      <c r="AC238" s="62">
        <v>4</v>
      </c>
    </row>
    <row r="239" spans="1:29" ht="15.75" x14ac:dyDescent="0.25">
      <c r="A239" s="41" t="s">
        <v>37</v>
      </c>
      <c r="B239" s="56" t="s">
        <v>2347</v>
      </c>
      <c r="C239" s="62">
        <v>4</v>
      </c>
      <c r="D239" s="102"/>
      <c r="E239" s="61">
        <v>1</v>
      </c>
      <c r="F239" s="61"/>
      <c r="G239" s="61"/>
      <c r="H239" s="61"/>
      <c r="I239" s="61">
        <v>2</v>
      </c>
      <c r="J239" s="61"/>
      <c r="K239" s="61"/>
      <c r="L239" s="61"/>
      <c r="M239" s="61"/>
      <c r="N239" s="61"/>
      <c r="O239" s="61">
        <v>1</v>
      </c>
      <c r="P239" s="61">
        <v>2</v>
      </c>
      <c r="Q239" s="61"/>
      <c r="R239" s="62">
        <v>4</v>
      </c>
      <c r="S239" s="62"/>
      <c r="T239" s="62"/>
      <c r="U239" s="62"/>
      <c r="V239" s="62">
        <v>8</v>
      </c>
      <c r="W239" s="62"/>
      <c r="X239" s="62"/>
      <c r="Y239" s="62"/>
      <c r="Z239" s="62"/>
      <c r="AA239" s="62"/>
      <c r="AB239" s="62">
        <v>4</v>
      </c>
      <c r="AC239" s="62">
        <v>8</v>
      </c>
    </row>
    <row r="240" spans="1:29" ht="15.75" x14ac:dyDescent="0.25">
      <c r="A240" s="41" t="s">
        <v>39</v>
      </c>
      <c r="B240" s="56" t="s">
        <v>2346</v>
      </c>
      <c r="C240" s="62">
        <v>4</v>
      </c>
      <c r="D240" s="102"/>
      <c r="E240" s="61">
        <v>1</v>
      </c>
      <c r="F240" s="61"/>
      <c r="G240" s="61"/>
      <c r="H240" s="61"/>
      <c r="I240" s="61">
        <v>2</v>
      </c>
      <c r="J240" s="61"/>
      <c r="K240" s="61"/>
      <c r="L240" s="61"/>
      <c r="M240" s="61"/>
      <c r="N240" s="61"/>
      <c r="O240" s="61">
        <v>1</v>
      </c>
      <c r="P240" s="61">
        <v>2</v>
      </c>
      <c r="Q240" s="61"/>
      <c r="R240" s="62">
        <v>4</v>
      </c>
      <c r="S240" s="62"/>
      <c r="T240" s="62"/>
      <c r="U240" s="62"/>
      <c r="V240" s="62">
        <v>8</v>
      </c>
      <c r="W240" s="62"/>
      <c r="X240" s="62"/>
      <c r="Y240" s="62"/>
      <c r="Z240" s="62"/>
      <c r="AA240" s="62"/>
      <c r="AB240" s="62">
        <v>4</v>
      </c>
      <c r="AC240" s="62">
        <v>8</v>
      </c>
    </row>
    <row r="241" spans="1:29" ht="15.75" x14ac:dyDescent="0.25">
      <c r="A241" s="60" t="s">
        <v>2362</v>
      </c>
      <c r="B241" s="60" t="s">
        <v>2504</v>
      </c>
      <c r="C241" s="60" t="s">
        <v>14</v>
      </c>
      <c r="D241" s="60"/>
      <c r="E241" s="60" t="s">
        <v>2</v>
      </c>
      <c r="F241" s="60" t="s">
        <v>3</v>
      </c>
      <c r="G241" s="60" t="s">
        <v>4</v>
      </c>
      <c r="H241" s="60" t="s">
        <v>5</v>
      </c>
      <c r="I241" s="60" t="s">
        <v>6</v>
      </c>
      <c r="J241" s="60" t="s">
        <v>7</v>
      </c>
      <c r="K241" s="60" t="s">
        <v>8</v>
      </c>
      <c r="L241" s="60" t="s">
        <v>9</v>
      </c>
      <c r="M241" s="60" t="s">
        <v>10</v>
      </c>
      <c r="N241" s="60" t="s">
        <v>11</v>
      </c>
      <c r="O241" s="60" t="s">
        <v>12</v>
      </c>
      <c r="P241" s="60" t="s">
        <v>13</v>
      </c>
      <c r="Q241" s="60"/>
      <c r="R241" s="60" t="s">
        <v>15</v>
      </c>
      <c r="S241" s="60" t="s">
        <v>16</v>
      </c>
      <c r="T241" s="60" t="s">
        <v>17</v>
      </c>
      <c r="U241" s="60" t="s">
        <v>18</v>
      </c>
      <c r="V241" s="60" t="s">
        <v>19</v>
      </c>
      <c r="W241" s="60" t="s">
        <v>20</v>
      </c>
      <c r="X241" s="60" t="s">
        <v>21</v>
      </c>
      <c r="Y241" s="60" t="s">
        <v>22</v>
      </c>
      <c r="Z241" s="60" t="s">
        <v>23</v>
      </c>
      <c r="AA241" s="60" t="s">
        <v>24</v>
      </c>
      <c r="AB241" s="60" t="s">
        <v>25</v>
      </c>
      <c r="AC241" s="60" t="s">
        <v>26</v>
      </c>
    </row>
    <row r="242" spans="1:29" ht="15.75" x14ac:dyDescent="0.25">
      <c r="A242" s="41" t="s">
        <v>27</v>
      </c>
      <c r="B242" s="56" t="s">
        <v>2345</v>
      </c>
      <c r="C242" s="62">
        <v>1.4</v>
      </c>
      <c r="D242" s="102"/>
      <c r="E242" s="61"/>
      <c r="F242" s="61"/>
      <c r="G242" s="61"/>
      <c r="H242" s="61"/>
      <c r="I242" s="61"/>
      <c r="J242" s="61"/>
      <c r="K242" s="61"/>
      <c r="L242" s="61"/>
      <c r="M242" s="61"/>
      <c r="N242" s="61"/>
      <c r="O242" s="61"/>
      <c r="P242" s="61">
        <v>3</v>
      </c>
      <c r="Q242" s="61"/>
      <c r="R242" s="62"/>
      <c r="S242" s="62"/>
      <c r="T242" s="62"/>
      <c r="U242" s="62"/>
      <c r="V242" s="62"/>
      <c r="W242" s="62"/>
      <c r="X242" s="62"/>
      <c r="Y242" s="62"/>
      <c r="Z242" s="62"/>
      <c r="AA242" s="62"/>
      <c r="AB242" s="62"/>
      <c r="AC242" s="62">
        <v>9</v>
      </c>
    </row>
    <row r="243" spans="1:29" ht="15.75" x14ac:dyDescent="0.25">
      <c r="A243" s="41" t="s">
        <v>31</v>
      </c>
      <c r="B243" s="56" t="s">
        <v>2344</v>
      </c>
      <c r="C243" s="62">
        <v>1.4</v>
      </c>
      <c r="D243" s="102"/>
      <c r="E243" s="61"/>
      <c r="F243" s="61"/>
      <c r="G243" s="61"/>
      <c r="H243" s="61"/>
      <c r="I243" s="61">
        <v>3</v>
      </c>
      <c r="J243" s="61"/>
      <c r="K243" s="61"/>
      <c r="L243" s="61"/>
      <c r="M243" s="61"/>
      <c r="N243" s="61"/>
      <c r="O243" s="61"/>
      <c r="P243" s="61"/>
      <c r="Q243" s="61"/>
      <c r="R243" s="62"/>
      <c r="S243" s="62"/>
      <c r="T243" s="62"/>
      <c r="U243" s="62"/>
      <c r="V243" s="62">
        <v>4.2</v>
      </c>
      <c r="W243" s="62"/>
      <c r="X243" s="62"/>
      <c r="Y243" s="62"/>
      <c r="Z243" s="62"/>
      <c r="AA243" s="62"/>
      <c r="AB243" s="62"/>
      <c r="AC243" s="62"/>
    </row>
    <row r="244" spans="1:29" ht="31.5" x14ac:dyDescent="0.25">
      <c r="A244" s="41" t="s">
        <v>33</v>
      </c>
      <c r="B244" s="56" t="s">
        <v>2343</v>
      </c>
      <c r="C244" s="62">
        <v>1.4</v>
      </c>
      <c r="D244" s="102"/>
      <c r="E244" s="61"/>
      <c r="F244" s="61"/>
      <c r="G244" s="61"/>
      <c r="H244" s="61"/>
      <c r="I244" s="61">
        <v>2</v>
      </c>
      <c r="J244" s="61"/>
      <c r="K244" s="61"/>
      <c r="L244" s="61"/>
      <c r="M244" s="61"/>
      <c r="N244" s="61"/>
      <c r="O244" s="61"/>
      <c r="P244" s="61"/>
      <c r="Q244" s="61"/>
      <c r="R244" s="62"/>
      <c r="S244" s="62"/>
      <c r="T244" s="62"/>
      <c r="U244" s="62"/>
      <c r="V244" s="62">
        <v>2.8</v>
      </c>
      <c r="W244" s="62"/>
      <c r="X244" s="62"/>
      <c r="Y244" s="62"/>
      <c r="Z244" s="62"/>
      <c r="AA244" s="62"/>
      <c r="AB244" s="62"/>
      <c r="AC244" s="62"/>
    </row>
    <row r="245" spans="1:29" ht="31.5" x14ac:dyDescent="0.25">
      <c r="A245" s="41" t="s">
        <v>35</v>
      </c>
      <c r="B245" s="56" t="s">
        <v>2342</v>
      </c>
      <c r="C245" s="62">
        <v>1.4</v>
      </c>
      <c r="D245" s="102"/>
      <c r="E245" s="61">
        <v>1</v>
      </c>
      <c r="F245" s="61"/>
      <c r="G245" s="61"/>
      <c r="H245" s="61"/>
      <c r="I245" s="61"/>
      <c r="J245" s="61"/>
      <c r="K245" s="61"/>
      <c r="L245" s="61"/>
      <c r="M245" s="61"/>
      <c r="N245" s="61"/>
      <c r="O245" s="61"/>
      <c r="P245" s="61"/>
      <c r="Q245" s="61"/>
      <c r="R245" s="62">
        <v>1.4</v>
      </c>
      <c r="S245" s="62"/>
      <c r="T245" s="62"/>
      <c r="U245" s="62"/>
      <c r="V245" s="62"/>
      <c r="W245" s="62"/>
      <c r="X245" s="62"/>
      <c r="Y245" s="62"/>
      <c r="Z245" s="62"/>
      <c r="AA245" s="62"/>
      <c r="AB245" s="62"/>
      <c r="AC245" s="62"/>
    </row>
    <row r="246" spans="1:29" ht="15.75" x14ac:dyDescent="0.25">
      <c r="A246" s="41" t="s">
        <v>37</v>
      </c>
      <c r="B246" s="56" t="s">
        <v>2341</v>
      </c>
      <c r="C246" s="62">
        <v>1.4</v>
      </c>
      <c r="D246" s="102"/>
      <c r="E246" s="61"/>
      <c r="F246" s="61"/>
      <c r="G246" s="61"/>
      <c r="H246" s="61"/>
      <c r="I246" s="61">
        <v>3</v>
      </c>
      <c r="J246" s="61"/>
      <c r="K246" s="61"/>
      <c r="L246" s="61"/>
      <c r="M246" s="61"/>
      <c r="N246" s="61"/>
      <c r="O246" s="61"/>
      <c r="P246" s="61"/>
      <c r="Q246" s="61"/>
      <c r="R246" s="62"/>
      <c r="S246" s="62"/>
      <c r="T246" s="62"/>
      <c r="U246" s="62"/>
      <c r="V246" s="62">
        <v>4.2</v>
      </c>
      <c r="W246" s="62"/>
      <c r="X246" s="62"/>
      <c r="Y246" s="62"/>
      <c r="Z246" s="62"/>
      <c r="AA246" s="62"/>
      <c r="AB246" s="62"/>
      <c r="AC246" s="62"/>
    </row>
    <row r="247" spans="1:29" ht="15.75" x14ac:dyDescent="0.25">
      <c r="A247" s="41" t="s">
        <v>39</v>
      </c>
      <c r="B247" s="56" t="s">
        <v>2340</v>
      </c>
      <c r="C247" s="62">
        <v>1.4</v>
      </c>
      <c r="D247" s="102"/>
      <c r="E247" s="61">
        <v>1</v>
      </c>
      <c r="F247" s="61"/>
      <c r="G247" s="61"/>
      <c r="H247" s="61"/>
      <c r="I247" s="61"/>
      <c r="J247" s="61"/>
      <c r="K247" s="61"/>
      <c r="L247" s="61"/>
      <c r="M247" s="61"/>
      <c r="N247" s="61"/>
      <c r="O247" s="61"/>
      <c r="P247" s="61"/>
      <c r="Q247" s="61"/>
      <c r="R247" s="62">
        <v>1.4</v>
      </c>
      <c r="S247" s="62"/>
      <c r="T247" s="62"/>
      <c r="U247" s="62"/>
      <c r="V247" s="62"/>
      <c r="W247" s="62"/>
      <c r="X247" s="62"/>
      <c r="Y247" s="62"/>
      <c r="Z247" s="62"/>
      <c r="AA247" s="62"/>
      <c r="AB247" s="62"/>
      <c r="AC247" s="62"/>
    </row>
    <row r="248" spans="1:29" ht="15.75" x14ac:dyDescent="0.25">
      <c r="A248" s="60" t="s">
        <v>2362</v>
      </c>
      <c r="B248" s="60" t="s">
        <v>2339</v>
      </c>
      <c r="C248" s="60" t="s">
        <v>14</v>
      </c>
      <c r="D248" s="60"/>
      <c r="E248" s="60" t="s">
        <v>2</v>
      </c>
      <c r="F248" s="60" t="s">
        <v>3</v>
      </c>
      <c r="G248" s="60" t="s">
        <v>4</v>
      </c>
      <c r="H248" s="60" t="s">
        <v>5</v>
      </c>
      <c r="I248" s="60" t="s">
        <v>6</v>
      </c>
      <c r="J248" s="60" t="s">
        <v>7</v>
      </c>
      <c r="K248" s="60" t="s">
        <v>8</v>
      </c>
      <c r="L248" s="60" t="s">
        <v>9</v>
      </c>
      <c r="M248" s="60" t="s">
        <v>10</v>
      </c>
      <c r="N248" s="60" t="s">
        <v>11</v>
      </c>
      <c r="O248" s="60" t="s">
        <v>12</v>
      </c>
      <c r="P248" s="60" t="s">
        <v>13</v>
      </c>
      <c r="Q248" s="60"/>
      <c r="R248" s="60" t="s">
        <v>15</v>
      </c>
      <c r="S248" s="60" t="s">
        <v>16</v>
      </c>
      <c r="T248" s="60" t="s">
        <v>17</v>
      </c>
      <c r="U248" s="60" t="s">
        <v>18</v>
      </c>
      <c r="V248" s="60" t="s">
        <v>19</v>
      </c>
      <c r="W248" s="60" t="s">
        <v>20</v>
      </c>
      <c r="X248" s="60" t="s">
        <v>21</v>
      </c>
      <c r="Y248" s="60" t="s">
        <v>22</v>
      </c>
      <c r="Z248" s="60" t="s">
        <v>23</v>
      </c>
      <c r="AA248" s="60" t="s">
        <v>24</v>
      </c>
      <c r="AB248" s="60" t="s">
        <v>25</v>
      </c>
      <c r="AC248" s="60" t="s">
        <v>26</v>
      </c>
    </row>
    <row r="249" spans="1:29" ht="31.5" x14ac:dyDescent="0.25">
      <c r="A249" s="41" t="s">
        <v>27</v>
      </c>
      <c r="B249" s="49" t="s">
        <v>2338</v>
      </c>
      <c r="C249" s="70">
        <v>1.4</v>
      </c>
      <c r="D249" s="71"/>
      <c r="E249" s="62">
        <v>1</v>
      </c>
      <c r="F249" s="62">
        <v>2</v>
      </c>
      <c r="G249" s="74"/>
      <c r="H249" s="74"/>
      <c r="I249" s="74"/>
      <c r="J249" s="74"/>
      <c r="K249" s="74"/>
      <c r="L249" s="74"/>
      <c r="M249" s="74"/>
      <c r="N249" s="74"/>
      <c r="O249" s="74"/>
      <c r="P249" s="74"/>
      <c r="Q249" s="74"/>
      <c r="R249" s="62">
        <v>1.4</v>
      </c>
      <c r="S249" s="62">
        <v>2.8</v>
      </c>
      <c r="T249" s="62"/>
      <c r="U249" s="62"/>
      <c r="V249" s="62"/>
      <c r="W249" s="62"/>
      <c r="X249" s="62"/>
      <c r="Y249" s="62"/>
      <c r="Z249" s="62"/>
      <c r="AA249" s="62"/>
      <c r="AB249" s="62"/>
      <c r="AC249" s="62"/>
    </row>
    <row r="250" spans="1:29" ht="31.5" x14ac:dyDescent="0.25">
      <c r="A250" s="41" t="s">
        <v>31</v>
      </c>
      <c r="B250" s="49" t="s">
        <v>2337</v>
      </c>
      <c r="C250" s="70">
        <v>1.4</v>
      </c>
      <c r="D250" s="71"/>
      <c r="E250" s="62">
        <v>1</v>
      </c>
      <c r="F250" s="62">
        <v>2</v>
      </c>
      <c r="G250" s="74"/>
      <c r="H250" s="74"/>
      <c r="I250" s="74"/>
      <c r="J250" s="74"/>
      <c r="K250" s="74"/>
      <c r="L250" s="74"/>
      <c r="M250" s="74"/>
      <c r="N250" s="74"/>
      <c r="O250" s="74"/>
      <c r="P250" s="74"/>
      <c r="Q250" s="74"/>
      <c r="R250" s="62">
        <v>1.4</v>
      </c>
      <c r="S250" s="62">
        <v>2.8</v>
      </c>
      <c r="T250" s="62"/>
      <c r="U250" s="62"/>
      <c r="V250" s="62"/>
      <c r="W250" s="62"/>
      <c r="X250" s="62"/>
      <c r="Y250" s="62"/>
      <c r="Z250" s="62"/>
      <c r="AA250" s="62"/>
      <c r="AB250" s="62"/>
      <c r="AC250" s="62"/>
    </row>
    <row r="251" spans="1:29" ht="31.5" x14ac:dyDescent="0.25">
      <c r="A251" s="41" t="s">
        <v>33</v>
      </c>
      <c r="B251" s="49" t="s">
        <v>2336</v>
      </c>
      <c r="C251" s="70">
        <v>1.4</v>
      </c>
      <c r="D251" s="71"/>
      <c r="E251" s="62">
        <v>1</v>
      </c>
      <c r="F251" s="62">
        <v>2</v>
      </c>
      <c r="G251" s="74"/>
      <c r="H251" s="74"/>
      <c r="I251" s="74"/>
      <c r="J251" s="74"/>
      <c r="K251" s="74"/>
      <c r="L251" s="74"/>
      <c r="M251" s="74"/>
      <c r="N251" s="74"/>
      <c r="O251" s="74"/>
      <c r="P251" s="74"/>
      <c r="Q251" s="74"/>
      <c r="R251" s="62">
        <v>1.4</v>
      </c>
      <c r="S251" s="62">
        <v>2.8</v>
      </c>
      <c r="T251" s="62"/>
      <c r="U251" s="62"/>
      <c r="V251" s="62"/>
      <c r="W251" s="62"/>
      <c r="X251" s="62"/>
      <c r="Y251" s="62"/>
      <c r="Z251" s="62"/>
      <c r="AA251" s="62"/>
      <c r="AB251" s="62"/>
      <c r="AC251" s="62"/>
    </row>
    <row r="252" spans="1:29" ht="31.5" x14ac:dyDescent="0.25">
      <c r="A252" s="41" t="s">
        <v>35</v>
      </c>
      <c r="B252" s="49" t="s">
        <v>2335</v>
      </c>
      <c r="C252" s="70">
        <v>1.4</v>
      </c>
      <c r="D252" s="71"/>
      <c r="E252" s="62">
        <v>1</v>
      </c>
      <c r="F252" s="62"/>
      <c r="G252" s="74"/>
      <c r="H252" s="74"/>
      <c r="I252" s="74"/>
      <c r="J252" s="74"/>
      <c r="K252" s="74"/>
      <c r="L252" s="74"/>
      <c r="M252" s="74"/>
      <c r="N252" s="74"/>
      <c r="O252" s="74"/>
      <c r="P252" s="74"/>
      <c r="Q252" s="74"/>
      <c r="R252" s="62">
        <v>1.4</v>
      </c>
      <c r="S252" s="62"/>
      <c r="T252" s="62"/>
      <c r="U252" s="62"/>
      <c r="V252" s="62"/>
      <c r="W252" s="62"/>
      <c r="X252" s="62"/>
      <c r="Y252" s="62"/>
      <c r="Z252" s="62"/>
      <c r="AA252" s="62"/>
      <c r="AB252" s="62"/>
      <c r="AC252" s="62"/>
    </row>
    <row r="253" spans="1:29" ht="31.5" x14ac:dyDescent="0.25">
      <c r="A253" s="41" t="s">
        <v>37</v>
      </c>
      <c r="B253" s="49" t="s">
        <v>2334</v>
      </c>
      <c r="C253" s="70">
        <v>1.4</v>
      </c>
      <c r="D253" s="71"/>
      <c r="E253" s="62">
        <v>1</v>
      </c>
      <c r="F253" s="62"/>
      <c r="G253" s="74"/>
      <c r="H253" s="74"/>
      <c r="I253" s="74"/>
      <c r="J253" s="74"/>
      <c r="K253" s="74"/>
      <c r="L253" s="74"/>
      <c r="M253" s="74"/>
      <c r="N253" s="74"/>
      <c r="O253" s="74"/>
      <c r="P253" s="74"/>
      <c r="Q253" s="74"/>
      <c r="R253" s="62">
        <v>1.4</v>
      </c>
      <c r="S253" s="62"/>
      <c r="T253" s="62"/>
      <c r="U253" s="62"/>
      <c r="V253" s="62"/>
      <c r="W253" s="62"/>
      <c r="X253" s="62"/>
      <c r="Y253" s="62"/>
      <c r="Z253" s="62"/>
      <c r="AA253" s="62"/>
      <c r="AB253" s="62"/>
      <c r="AC253" s="62"/>
    </row>
    <row r="254" spans="1:29" ht="15.75" x14ac:dyDescent="0.25">
      <c r="A254" s="60" t="s">
        <v>2362</v>
      </c>
      <c r="B254" s="60" t="s">
        <v>2333</v>
      </c>
      <c r="C254" s="60" t="s">
        <v>14</v>
      </c>
      <c r="D254" s="60"/>
      <c r="E254" s="60" t="s">
        <v>2</v>
      </c>
      <c r="F254" s="60" t="s">
        <v>3</v>
      </c>
      <c r="G254" s="60" t="s">
        <v>4</v>
      </c>
      <c r="H254" s="60" t="s">
        <v>5</v>
      </c>
      <c r="I254" s="60" t="s">
        <v>6</v>
      </c>
      <c r="J254" s="60" t="s">
        <v>7</v>
      </c>
      <c r="K254" s="60" t="s">
        <v>8</v>
      </c>
      <c r="L254" s="60" t="s">
        <v>9</v>
      </c>
      <c r="M254" s="60" t="s">
        <v>10</v>
      </c>
      <c r="N254" s="60" t="s">
        <v>11</v>
      </c>
      <c r="O254" s="60" t="s">
        <v>12</v>
      </c>
      <c r="P254" s="60" t="s">
        <v>13</v>
      </c>
      <c r="Q254" s="60"/>
      <c r="R254" s="60" t="s">
        <v>15</v>
      </c>
      <c r="S254" s="60" t="s">
        <v>16</v>
      </c>
      <c r="T254" s="60" t="s">
        <v>17</v>
      </c>
      <c r="U254" s="60" t="s">
        <v>18</v>
      </c>
      <c r="V254" s="60" t="s">
        <v>19</v>
      </c>
      <c r="W254" s="60" t="s">
        <v>20</v>
      </c>
      <c r="X254" s="60" t="s">
        <v>21</v>
      </c>
      <c r="Y254" s="60" t="s">
        <v>22</v>
      </c>
      <c r="Z254" s="60" t="s">
        <v>23</v>
      </c>
      <c r="AA254" s="60" t="s">
        <v>24</v>
      </c>
      <c r="AB254" s="60" t="s">
        <v>25</v>
      </c>
      <c r="AC254" s="60" t="s">
        <v>26</v>
      </c>
    </row>
    <row r="255" spans="1:29" ht="15.75" x14ac:dyDescent="0.25">
      <c r="A255" s="41" t="s">
        <v>27</v>
      </c>
      <c r="B255" s="56" t="s">
        <v>2332</v>
      </c>
      <c r="C255" s="62">
        <v>5</v>
      </c>
      <c r="D255" s="102"/>
      <c r="E255" s="61">
        <v>1</v>
      </c>
      <c r="F255" s="61"/>
      <c r="G255" s="61"/>
      <c r="H255" s="61"/>
      <c r="I255" s="61">
        <v>2</v>
      </c>
      <c r="J255" s="61"/>
      <c r="K255" s="61"/>
      <c r="L255" s="61"/>
      <c r="M255" s="61"/>
      <c r="N255" s="61"/>
      <c r="O255" s="61"/>
      <c r="P255" s="61">
        <v>1</v>
      </c>
      <c r="Q255" s="61"/>
      <c r="R255" s="62">
        <v>5</v>
      </c>
      <c r="S255" s="62"/>
      <c r="T255" s="62"/>
      <c r="U255" s="62"/>
      <c r="V255" s="62">
        <v>10</v>
      </c>
      <c r="W255" s="62"/>
      <c r="X255" s="62"/>
      <c r="Y255" s="62"/>
      <c r="Z255" s="62"/>
      <c r="AA255" s="62"/>
      <c r="AB255" s="62"/>
      <c r="AC255" s="62">
        <v>5</v>
      </c>
    </row>
    <row r="256" spans="1:29" ht="15.75" x14ac:dyDescent="0.25">
      <c r="A256" s="41" t="s">
        <v>31</v>
      </c>
      <c r="B256" s="56" t="s">
        <v>2331</v>
      </c>
      <c r="C256" s="62">
        <v>5</v>
      </c>
      <c r="D256" s="102"/>
      <c r="E256" s="61">
        <v>1</v>
      </c>
      <c r="F256" s="61"/>
      <c r="G256" s="61"/>
      <c r="H256" s="61"/>
      <c r="I256" s="61">
        <v>2</v>
      </c>
      <c r="J256" s="61"/>
      <c r="K256" s="61"/>
      <c r="L256" s="61"/>
      <c r="M256" s="61"/>
      <c r="N256" s="61"/>
      <c r="O256" s="61">
        <v>1</v>
      </c>
      <c r="P256" s="61">
        <v>2</v>
      </c>
      <c r="Q256" s="61"/>
      <c r="R256" s="62">
        <v>5</v>
      </c>
      <c r="S256" s="62"/>
      <c r="T256" s="62"/>
      <c r="U256" s="62"/>
      <c r="V256" s="62">
        <v>10</v>
      </c>
      <c r="W256" s="62"/>
      <c r="X256" s="62"/>
      <c r="Y256" s="62"/>
      <c r="Z256" s="62"/>
      <c r="AA256" s="62"/>
      <c r="AB256" s="62">
        <v>5</v>
      </c>
      <c r="AC256" s="62">
        <v>10</v>
      </c>
    </row>
    <row r="257" spans="1:29" ht="15.75" x14ac:dyDescent="0.25">
      <c r="A257" s="41" t="s">
        <v>33</v>
      </c>
      <c r="B257" s="56" t="s">
        <v>2330</v>
      </c>
      <c r="C257" s="62">
        <v>5</v>
      </c>
      <c r="D257" s="102"/>
      <c r="E257" s="61">
        <v>1</v>
      </c>
      <c r="F257" s="61"/>
      <c r="G257" s="61"/>
      <c r="H257" s="61"/>
      <c r="I257" s="61">
        <v>2</v>
      </c>
      <c r="J257" s="61"/>
      <c r="K257" s="61"/>
      <c r="L257" s="61"/>
      <c r="M257" s="61"/>
      <c r="N257" s="61"/>
      <c r="O257" s="61">
        <v>1</v>
      </c>
      <c r="P257" s="61">
        <v>2</v>
      </c>
      <c r="Q257" s="61"/>
      <c r="R257" s="62">
        <v>5</v>
      </c>
      <c r="S257" s="62"/>
      <c r="T257" s="62"/>
      <c r="U257" s="62"/>
      <c r="V257" s="62">
        <v>10</v>
      </c>
      <c r="W257" s="62"/>
      <c r="X257" s="62"/>
      <c r="Y257" s="62"/>
      <c r="Z257" s="62"/>
      <c r="AA257" s="62"/>
      <c r="AB257" s="62">
        <v>5</v>
      </c>
      <c r="AC257" s="62">
        <v>10</v>
      </c>
    </row>
    <row r="258" spans="1:29" ht="15.75" x14ac:dyDescent="0.25">
      <c r="A258" s="41" t="s">
        <v>35</v>
      </c>
      <c r="B258" s="56" t="s">
        <v>2329</v>
      </c>
      <c r="C258" s="62">
        <v>5</v>
      </c>
      <c r="D258" s="102"/>
      <c r="E258" s="61">
        <v>1</v>
      </c>
      <c r="F258" s="61"/>
      <c r="G258" s="61"/>
      <c r="H258" s="61"/>
      <c r="I258" s="61">
        <v>2</v>
      </c>
      <c r="J258" s="61"/>
      <c r="K258" s="61"/>
      <c r="L258" s="61"/>
      <c r="M258" s="61"/>
      <c r="N258" s="61"/>
      <c r="O258" s="61"/>
      <c r="P258" s="61">
        <v>1</v>
      </c>
      <c r="Q258" s="61"/>
      <c r="R258" s="62">
        <v>5</v>
      </c>
      <c r="S258" s="62"/>
      <c r="T258" s="62"/>
      <c r="U258" s="62"/>
      <c r="V258" s="62">
        <v>10</v>
      </c>
      <c r="W258" s="62"/>
      <c r="X258" s="62"/>
      <c r="Y258" s="62"/>
      <c r="Z258" s="62"/>
      <c r="AA258" s="62"/>
      <c r="AB258" s="62"/>
      <c r="AC258" s="62">
        <v>5</v>
      </c>
    </row>
    <row r="259" spans="1:29" ht="15.75" x14ac:dyDescent="0.25">
      <c r="A259" s="60" t="s">
        <v>2362</v>
      </c>
      <c r="B259" s="60" t="s">
        <v>2328</v>
      </c>
      <c r="C259" s="60" t="s">
        <v>14</v>
      </c>
      <c r="D259" s="60"/>
      <c r="E259" s="60" t="s">
        <v>2</v>
      </c>
      <c r="F259" s="60" t="s">
        <v>3</v>
      </c>
      <c r="G259" s="60" t="s">
        <v>4</v>
      </c>
      <c r="H259" s="60" t="s">
        <v>5</v>
      </c>
      <c r="I259" s="60" t="s">
        <v>6</v>
      </c>
      <c r="J259" s="60" t="s">
        <v>7</v>
      </c>
      <c r="K259" s="60" t="s">
        <v>8</v>
      </c>
      <c r="L259" s="60" t="s">
        <v>9</v>
      </c>
      <c r="M259" s="60" t="s">
        <v>10</v>
      </c>
      <c r="N259" s="60" t="s">
        <v>11</v>
      </c>
      <c r="O259" s="60" t="s">
        <v>12</v>
      </c>
      <c r="P259" s="60" t="s">
        <v>13</v>
      </c>
      <c r="Q259" s="60"/>
      <c r="R259" s="60" t="s">
        <v>15</v>
      </c>
      <c r="S259" s="60" t="s">
        <v>16</v>
      </c>
      <c r="T259" s="60" t="s">
        <v>17</v>
      </c>
      <c r="U259" s="60" t="s">
        <v>18</v>
      </c>
      <c r="V259" s="60" t="s">
        <v>19</v>
      </c>
      <c r="W259" s="60" t="s">
        <v>20</v>
      </c>
      <c r="X259" s="60" t="s">
        <v>21</v>
      </c>
      <c r="Y259" s="60" t="s">
        <v>22</v>
      </c>
      <c r="Z259" s="60" t="s">
        <v>23</v>
      </c>
      <c r="AA259" s="60" t="s">
        <v>24</v>
      </c>
      <c r="AB259" s="60" t="s">
        <v>25</v>
      </c>
      <c r="AC259" s="60" t="s">
        <v>26</v>
      </c>
    </row>
    <row r="260" spans="1:29" ht="15.75" x14ac:dyDescent="0.25">
      <c r="A260" s="41" t="s">
        <v>27</v>
      </c>
      <c r="B260" s="50" t="s">
        <v>277</v>
      </c>
      <c r="C260" s="104">
        <v>5</v>
      </c>
      <c r="D260" s="105"/>
      <c r="E260" s="61"/>
      <c r="F260" s="61">
        <v>2</v>
      </c>
      <c r="G260" s="61">
        <v>3</v>
      </c>
      <c r="H260" s="61"/>
      <c r="I260" s="61"/>
      <c r="J260" s="61"/>
      <c r="K260" s="61"/>
      <c r="L260" s="61"/>
      <c r="M260" s="61"/>
      <c r="N260" s="61"/>
      <c r="O260" s="61">
        <v>2</v>
      </c>
      <c r="P260" s="62"/>
      <c r="Q260" s="62"/>
      <c r="R260" s="62"/>
      <c r="S260" s="62">
        <v>10</v>
      </c>
      <c r="T260" s="62">
        <v>15</v>
      </c>
      <c r="U260" s="62"/>
      <c r="V260" s="62"/>
      <c r="W260" s="62"/>
      <c r="X260" s="62"/>
      <c r="Y260" s="62"/>
      <c r="Z260" s="62"/>
      <c r="AA260" s="62"/>
      <c r="AB260" s="62">
        <v>10</v>
      </c>
      <c r="AC260" s="62"/>
    </row>
    <row r="261" spans="1:29" ht="15.75" x14ac:dyDescent="0.25">
      <c r="A261" s="41" t="s">
        <v>31</v>
      </c>
      <c r="B261" s="50" t="s">
        <v>278</v>
      </c>
      <c r="C261" s="104">
        <v>5</v>
      </c>
      <c r="D261" s="105"/>
      <c r="E261" s="61"/>
      <c r="F261" s="61">
        <v>1</v>
      </c>
      <c r="G261" s="61">
        <v>2</v>
      </c>
      <c r="H261" s="61"/>
      <c r="I261" s="61"/>
      <c r="J261" s="61"/>
      <c r="K261" s="61"/>
      <c r="L261" s="61"/>
      <c r="M261" s="61"/>
      <c r="N261" s="61"/>
      <c r="O261" s="61">
        <v>3</v>
      </c>
      <c r="P261" s="62"/>
      <c r="Q261" s="62"/>
      <c r="R261" s="62"/>
      <c r="S261" s="62">
        <v>5</v>
      </c>
      <c r="T261" s="62">
        <v>10</v>
      </c>
      <c r="U261" s="62"/>
      <c r="V261" s="62"/>
      <c r="W261" s="62"/>
      <c r="X261" s="62"/>
      <c r="Y261" s="62"/>
      <c r="Z261" s="62"/>
      <c r="AA261" s="62"/>
      <c r="AB261" s="62">
        <v>15</v>
      </c>
      <c r="AC261" s="62"/>
    </row>
    <row r="262" spans="1:29" ht="15.75" x14ac:dyDescent="0.25">
      <c r="A262" s="41" t="s">
        <v>33</v>
      </c>
      <c r="B262" s="50" t="s">
        <v>279</v>
      </c>
      <c r="C262" s="104">
        <v>5</v>
      </c>
      <c r="D262" s="105"/>
      <c r="E262" s="61">
        <v>1</v>
      </c>
      <c r="F262" s="61"/>
      <c r="G262" s="61">
        <v>3</v>
      </c>
      <c r="H262" s="61"/>
      <c r="I262" s="61"/>
      <c r="J262" s="61"/>
      <c r="K262" s="61"/>
      <c r="L262" s="61"/>
      <c r="M262" s="61"/>
      <c r="N262" s="61"/>
      <c r="O262" s="61"/>
      <c r="P262" s="62"/>
      <c r="Q262" s="62"/>
      <c r="R262" s="62">
        <v>5</v>
      </c>
      <c r="S262" s="62"/>
      <c r="T262" s="62">
        <v>15</v>
      </c>
      <c r="U262" s="62"/>
      <c r="V262" s="62"/>
      <c r="W262" s="62"/>
      <c r="X262" s="62"/>
      <c r="Y262" s="62"/>
      <c r="Z262" s="62"/>
      <c r="AA262" s="62"/>
      <c r="AB262" s="62"/>
      <c r="AC262" s="62"/>
    </row>
    <row r="263" spans="1:29" ht="15.75" x14ac:dyDescent="0.25">
      <c r="A263" s="41" t="s">
        <v>35</v>
      </c>
      <c r="B263" s="50" t="s">
        <v>280</v>
      </c>
      <c r="C263" s="104">
        <v>5</v>
      </c>
      <c r="D263" s="105"/>
      <c r="E263" s="62">
        <v>2</v>
      </c>
      <c r="F263" s="62"/>
      <c r="G263" s="62"/>
      <c r="H263" s="62"/>
      <c r="I263" s="62"/>
      <c r="J263" s="62"/>
      <c r="K263" s="62"/>
      <c r="L263" s="62"/>
      <c r="M263" s="62"/>
      <c r="N263" s="62"/>
      <c r="O263" s="62"/>
      <c r="P263" s="62">
        <v>2</v>
      </c>
      <c r="Q263" s="62"/>
      <c r="R263" s="62">
        <v>10</v>
      </c>
      <c r="S263" s="62"/>
      <c r="T263" s="62"/>
      <c r="U263" s="62"/>
      <c r="V263" s="62"/>
      <c r="W263" s="62"/>
      <c r="X263" s="62"/>
      <c r="Y263" s="62"/>
      <c r="Z263" s="62"/>
      <c r="AA263" s="62"/>
      <c r="AB263" s="62"/>
      <c r="AC263" s="62">
        <v>10</v>
      </c>
    </row>
    <row r="264" spans="1:29" ht="15.75" x14ac:dyDescent="0.25">
      <c r="A264" s="41" t="s">
        <v>37</v>
      </c>
      <c r="B264" s="49" t="s">
        <v>2327</v>
      </c>
      <c r="C264" s="104">
        <v>5</v>
      </c>
      <c r="D264" s="105"/>
      <c r="E264" s="62">
        <v>2</v>
      </c>
      <c r="F264" s="62"/>
      <c r="G264" s="62"/>
      <c r="H264" s="62"/>
      <c r="I264" s="62"/>
      <c r="J264" s="62"/>
      <c r="K264" s="62"/>
      <c r="L264" s="62"/>
      <c r="M264" s="62"/>
      <c r="N264" s="62"/>
      <c r="O264" s="62"/>
      <c r="P264" s="62">
        <v>2</v>
      </c>
      <c r="Q264" s="62"/>
      <c r="R264" s="62">
        <v>10</v>
      </c>
      <c r="S264" s="62"/>
      <c r="T264" s="62"/>
      <c r="U264" s="62"/>
      <c r="V264" s="62"/>
      <c r="W264" s="62"/>
      <c r="X264" s="62"/>
      <c r="Y264" s="62"/>
      <c r="Z264" s="62"/>
      <c r="AA264" s="62"/>
      <c r="AB264" s="62"/>
      <c r="AC264" s="62">
        <v>10</v>
      </c>
    </row>
    <row r="265" spans="1:29" ht="15.75" x14ac:dyDescent="0.25">
      <c r="A265" s="41" t="s">
        <v>39</v>
      </c>
      <c r="B265" s="49" t="s">
        <v>2326</v>
      </c>
      <c r="C265" s="104">
        <v>5</v>
      </c>
      <c r="D265" s="105"/>
      <c r="E265" s="62">
        <v>2</v>
      </c>
      <c r="F265" s="62">
        <v>2</v>
      </c>
      <c r="G265" s="62"/>
      <c r="H265" s="62"/>
      <c r="I265" s="62"/>
      <c r="J265" s="62"/>
      <c r="K265" s="62"/>
      <c r="L265" s="62"/>
      <c r="M265" s="62"/>
      <c r="N265" s="62"/>
      <c r="O265" s="62"/>
      <c r="P265" s="62">
        <v>2</v>
      </c>
      <c r="Q265" s="62"/>
      <c r="R265" s="62">
        <v>10</v>
      </c>
      <c r="S265" s="62">
        <v>10</v>
      </c>
      <c r="T265" s="62"/>
      <c r="U265" s="62"/>
      <c r="V265" s="62"/>
      <c r="W265" s="62"/>
      <c r="X265" s="62"/>
      <c r="Y265" s="62"/>
      <c r="Z265" s="62"/>
      <c r="AA265" s="62"/>
      <c r="AB265" s="62"/>
      <c r="AC265" s="62">
        <v>10</v>
      </c>
    </row>
    <row r="266" spans="1:29" ht="15.75" x14ac:dyDescent="0.25">
      <c r="A266" s="60" t="s">
        <v>2362</v>
      </c>
      <c r="B266" s="60" t="s">
        <v>2325</v>
      </c>
      <c r="C266" s="60" t="s">
        <v>14</v>
      </c>
      <c r="D266" s="60"/>
      <c r="E266" s="60" t="s">
        <v>2</v>
      </c>
      <c r="F266" s="60" t="s">
        <v>3</v>
      </c>
      <c r="G266" s="60" t="s">
        <v>4</v>
      </c>
      <c r="H266" s="60" t="s">
        <v>5</v>
      </c>
      <c r="I266" s="60" t="s">
        <v>6</v>
      </c>
      <c r="J266" s="60" t="s">
        <v>7</v>
      </c>
      <c r="K266" s="60" t="s">
        <v>8</v>
      </c>
      <c r="L266" s="60" t="s">
        <v>9</v>
      </c>
      <c r="M266" s="60" t="s">
        <v>10</v>
      </c>
      <c r="N266" s="60" t="s">
        <v>11</v>
      </c>
      <c r="O266" s="60" t="s">
        <v>12</v>
      </c>
      <c r="P266" s="60" t="s">
        <v>13</v>
      </c>
      <c r="Q266" s="60"/>
      <c r="R266" s="60" t="s">
        <v>15</v>
      </c>
      <c r="S266" s="60" t="s">
        <v>16</v>
      </c>
      <c r="T266" s="60" t="s">
        <v>17</v>
      </c>
      <c r="U266" s="60" t="s">
        <v>18</v>
      </c>
      <c r="V266" s="60" t="s">
        <v>19</v>
      </c>
      <c r="W266" s="60" t="s">
        <v>20</v>
      </c>
      <c r="X266" s="60" t="s">
        <v>21</v>
      </c>
      <c r="Y266" s="60" t="s">
        <v>22</v>
      </c>
      <c r="Z266" s="60" t="s">
        <v>23</v>
      </c>
      <c r="AA266" s="60" t="s">
        <v>24</v>
      </c>
      <c r="AB266" s="60" t="s">
        <v>25</v>
      </c>
      <c r="AC266" s="60" t="s">
        <v>26</v>
      </c>
    </row>
    <row r="267" spans="1:29" ht="15.75" x14ac:dyDescent="0.25">
      <c r="A267" s="41" t="s">
        <v>27</v>
      </c>
      <c r="B267" s="49" t="s">
        <v>282</v>
      </c>
      <c r="C267" s="66">
        <v>5</v>
      </c>
      <c r="D267" s="76"/>
      <c r="E267" s="62">
        <v>2</v>
      </c>
      <c r="F267" s="62">
        <v>2</v>
      </c>
      <c r="G267" s="62"/>
      <c r="H267" s="62"/>
      <c r="I267" s="62">
        <v>3</v>
      </c>
      <c r="J267" s="62"/>
      <c r="K267" s="62"/>
      <c r="L267" s="62"/>
      <c r="M267" s="62"/>
      <c r="N267" s="62">
        <v>1</v>
      </c>
      <c r="O267" s="62"/>
      <c r="P267" s="62">
        <v>2</v>
      </c>
      <c r="Q267" s="62"/>
      <c r="R267" s="62">
        <v>10</v>
      </c>
      <c r="S267" s="62">
        <v>10</v>
      </c>
      <c r="T267" s="62"/>
      <c r="U267" s="62"/>
      <c r="V267" s="62">
        <v>15</v>
      </c>
      <c r="W267" s="62"/>
      <c r="X267" s="62"/>
      <c r="Y267" s="62"/>
      <c r="Z267" s="62"/>
      <c r="AA267" s="62">
        <v>5</v>
      </c>
      <c r="AB267" s="62"/>
      <c r="AC267" s="62">
        <v>10</v>
      </c>
    </row>
    <row r="268" spans="1:29" ht="15.75" x14ac:dyDescent="0.25">
      <c r="A268" s="41" t="s">
        <v>31</v>
      </c>
      <c r="B268" s="49" t="s">
        <v>283</v>
      </c>
      <c r="C268" s="66">
        <v>5</v>
      </c>
      <c r="D268" s="76"/>
      <c r="E268" s="62">
        <v>2</v>
      </c>
      <c r="F268" s="62">
        <v>2</v>
      </c>
      <c r="G268" s="62"/>
      <c r="H268" s="62"/>
      <c r="I268" s="62">
        <v>3</v>
      </c>
      <c r="J268" s="62"/>
      <c r="K268" s="62"/>
      <c r="L268" s="62"/>
      <c r="M268" s="62"/>
      <c r="N268" s="62">
        <v>1</v>
      </c>
      <c r="O268" s="62"/>
      <c r="P268" s="62">
        <v>2</v>
      </c>
      <c r="Q268" s="62"/>
      <c r="R268" s="62">
        <v>10</v>
      </c>
      <c r="S268" s="62">
        <v>10</v>
      </c>
      <c r="T268" s="62"/>
      <c r="U268" s="62"/>
      <c r="V268" s="62">
        <v>15</v>
      </c>
      <c r="W268" s="62"/>
      <c r="X268" s="62"/>
      <c r="Y268" s="62"/>
      <c r="Z268" s="62"/>
      <c r="AA268" s="62">
        <v>5</v>
      </c>
      <c r="AB268" s="62"/>
      <c r="AC268" s="62">
        <v>10</v>
      </c>
    </row>
    <row r="269" spans="1:29" ht="15.75" x14ac:dyDescent="0.25">
      <c r="A269" s="41" t="s">
        <v>33</v>
      </c>
      <c r="B269" s="49" t="s">
        <v>284</v>
      </c>
      <c r="C269" s="66">
        <v>5</v>
      </c>
      <c r="D269" s="76"/>
      <c r="E269" s="62">
        <v>2</v>
      </c>
      <c r="F269" s="62">
        <v>2</v>
      </c>
      <c r="G269" s="62">
        <v>2</v>
      </c>
      <c r="H269" s="62"/>
      <c r="I269" s="62">
        <v>3</v>
      </c>
      <c r="J269" s="62"/>
      <c r="K269" s="62"/>
      <c r="L269" s="62"/>
      <c r="M269" s="62"/>
      <c r="N269" s="62">
        <v>1</v>
      </c>
      <c r="O269" s="62"/>
      <c r="P269" s="62">
        <v>2</v>
      </c>
      <c r="Q269" s="62"/>
      <c r="R269" s="62">
        <v>10</v>
      </c>
      <c r="S269" s="62">
        <v>10</v>
      </c>
      <c r="T269" s="62">
        <v>10</v>
      </c>
      <c r="U269" s="62"/>
      <c r="V269" s="62">
        <v>15</v>
      </c>
      <c r="W269" s="62"/>
      <c r="X269" s="62"/>
      <c r="Y269" s="62"/>
      <c r="Z269" s="62"/>
      <c r="AA269" s="62">
        <v>5</v>
      </c>
      <c r="AB269" s="62"/>
      <c r="AC269" s="62">
        <v>10</v>
      </c>
    </row>
    <row r="270" spans="1:29" ht="15.75" x14ac:dyDescent="0.25">
      <c r="A270" s="60" t="s">
        <v>2362</v>
      </c>
      <c r="B270" s="60" t="s">
        <v>2324</v>
      </c>
      <c r="C270" s="60" t="s">
        <v>14</v>
      </c>
      <c r="D270" s="60"/>
      <c r="E270" s="60" t="s">
        <v>2</v>
      </c>
      <c r="F270" s="60" t="s">
        <v>3</v>
      </c>
      <c r="G270" s="60" t="s">
        <v>4</v>
      </c>
      <c r="H270" s="60" t="s">
        <v>5</v>
      </c>
      <c r="I270" s="60" t="s">
        <v>6</v>
      </c>
      <c r="J270" s="60" t="s">
        <v>7</v>
      </c>
      <c r="K270" s="60" t="s">
        <v>8</v>
      </c>
      <c r="L270" s="60" t="s">
        <v>9</v>
      </c>
      <c r="M270" s="60" t="s">
        <v>10</v>
      </c>
      <c r="N270" s="60" t="s">
        <v>11</v>
      </c>
      <c r="O270" s="60" t="s">
        <v>12</v>
      </c>
      <c r="P270" s="60" t="s">
        <v>13</v>
      </c>
      <c r="Q270" s="60"/>
      <c r="R270" s="60" t="s">
        <v>15</v>
      </c>
      <c r="S270" s="60" t="s">
        <v>16</v>
      </c>
      <c r="T270" s="60" t="s">
        <v>17</v>
      </c>
      <c r="U270" s="60" t="s">
        <v>18</v>
      </c>
      <c r="V270" s="60" t="s">
        <v>19</v>
      </c>
      <c r="W270" s="60" t="s">
        <v>20</v>
      </c>
      <c r="X270" s="60" t="s">
        <v>21</v>
      </c>
      <c r="Y270" s="60" t="s">
        <v>22</v>
      </c>
      <c r="Z270" s="60" t="s">
        <v>23</v>
      </c>
      <c r="AA270" s="60" t="s">
        <v>24</v>
      </c>
      <c r="AB270" s="60" t="s">
        <v>25</v>
      </c>
      <c r="AC270" s="60" t="s">
        <v>26</v>
      </c>
    </row>
    <row r="271" spans="1:29" ht="31.5" x14ac:dyDescent="0.25">
      <c r="A271" s="41" t="s">
        <v>27</v>
      </c>
      <c r="B271" s="49" t="s">
        <v>2323</v>
      </c>
      <c r="C271" s="70">
        <v>4</v>
      </c>
      <c r="D271" s="71"/>
      <c r="E271" s="74"/>
      <c r="F271" s="74"/>
      <c r="G271" s="74"/>
      <c r="H271" s="74"/>
      <c r="I271" s="62">
        <v>3</v>
      </c>
      <c r="J271" s="74"/>
      <c r="K271" s="74"/>
      <c r="L271" s="74"/>
      <c r="M271" s="74"/>
      <c r="N271" s="74"/>
      <c r="O271" s="74"/>
      <c r="P271" s="62">
        <v>3</v>
      </c>
      <c r="Q271" s="62"/>
      <c r="R271" s="62"/>
      <c r="S271" s="62"/>
      <c r="T271" s="62"/>
      <c r="U271" s="62"/>
      <c r="V271" s="62">
        <v>12</v>
      </c>
      <c r="W271" s="62"/>
      <c r="X271" s="62"/>
      <c r="Y271" s="62"/>
      <c r="Z271" s="62"/>
      <c r="AA271" s="62"/>
      <c r="AB271" s="62"/>
      <c r="AC271" s="62">
        <v>12</v>
      </c>
    </row>
    <row r="272" spans="1:29" ht="15.75" x14ac:dyDescent="0.25">
      <c r="A272" s="41" t="s">
        <v>31</v>
      </c>
      <c r="B272" s="49" t="s">
        <v>2322</v>
      </c>
      <c r="C272" s="70">
        <v>4</v>
      </c>
      <c r="D272" s="71"/>
      <c r="E272" s="74"/>
      <c r="F272" s="62">
        <v>3</v>
      </c>
      <c r="G272" s="74"/>
      <c r="H272" s="74"/>
      <c r="I272" s="74"/>
      <c r="J272" s="62">
        <v>3</v>
      </c>
      <c r="K272" s="74"/>
      <c r="L272" s="74"/>
      <c r="M272" s="74"/>
      <c r="N272" s="74"/>
      <c r="O272" s="74"/>
      <c r="P272" s="74"/>
      <c r="Q272" s="74"/>
      <c r="R272" s="62"/>
      <c r="S272" s="62">
        <v>12</v>
      </c>
      <c r="T272" s="62"/>
      <c r="U272" s="62"/>
      <c r="V272" s="62"/>
      <c r="W272" s="62">
        <v>12</v>
      </c>
      <c r="X272" s="62"/>
      <c r="Y272" s="62"/>
      <c r="Z272" s="62"/>
      <c r="AA272" s="62"/>
      <c r="AB272" s="62"/>
      <c r="AC272" s="62"/>
    </row>
    <row r="273" spans="1:29" ht="15.75" x14ac:dyDescent="0.25">
      <c r="A273" s="41" t="s">
        <v>33</v>
      </c>
      <c r="B273" s="49" t="s">
        <v>2321</v>
      </c>
      <c r="C273" s="70">
        <v>4</v>
      </c>
      <c r="D273" s="71"/>
      <c r="E273" s="74"/>
      <c r="F273" s="74"/>
      <c r="G273" s="74"/>
      <c r="H273" s="74"/>
      <c r="I273" s="74"/>
      <c r="J273" s="74"/>
      <c r="K273" s="74"/>
      <c r="L273" s="74"/>
      <c r="M273" s="74"/>
      <c r="N273" s="62">
        <v>3</v>
      </c>
      <c r="O273" s="74"/>
      <c r="P273" s="74"/>
      <c r="Q273" s="74"/>
      <c r="R273" s="62"/>
      <c r="S273" s="62"/>
      <c r="T273" s="62"/>
      <c r="U273" s="62"/>
      <c r="V273" s="62"/>
      <c r="W273" s="62"/>
      <c r="X273" s="62"/>
      <c r="Y273" s="62"/>
      <c r="Z273" s="62"/>
      <c r="AA273" s="62">
        <v>12</v>
      </c>
      <c r="AB273" s="62"/>
      <c r="AC273" s="62"/>
    </row>
    <row r="274" spans="1:29" ht="6.75" customHeight="1" x14ac:dyDescent="0.25">
      <c r="A274" s="172"/>
      <c r="B274" s="172"/>
      <c r="C274" s="172"/>
      <c r="D274" s="172"/>
      <c r="E274" s="172"/>
      <c r="F274" s="172"/>
      <c r="G274" s="172"/>
      <c r="H274" s="172"/>
      <c r="I274" s="172"/>
      <c r="J274" s="172"/>
      <c r="K274" s="172"/>
      <c r="L274" s="172"/>
      <c r="M274" s="172"/>
      <c r="N274" s="172"/>
      <c r="O274" s="172"/>
      <c r="P274" s="172"/>
      <c r="Q274" s="172"/>
      <c r="R274" s="172"/>
      <c r="S274" s="172"/>
      <c r="T274" s="172"/>
      <c r="U274" s="172"/>
      <c r="V274" s="172"/>
      <c r="W274" s="172"/>
      <c r="X274" s="172"/>
      <c r="Y274" s="172"/>
      <c r="Z274" s="172"/>
      <c r="AA274" s="172"/>
      <c r="AB274" s="172"/>
      <c r="AC274" s="173"/>
    </row>
    <row r="275" spans="1:29" ht="15.75" x14ac:dyDescent="0.25">
      <c r="A275" s="60" t="s">
        <v>2320</v>
      </c>
      <c r="B275" s="60" t="s">
        <v>2319</v>
      </c>
      <c r="C275" s="60" t="s">
        <v>14</v>
      </c>
      <c r="D275" s="60"/>
      <c r="E275" s="60" t="s">
        <v>2</v>
      </c>
      <c r="F275" s="60" t="s">
        <v>3</v>
      </c>
      <c r="G275" s="60" t="s">
        <v>4</v>
      </c>
      <c r="H275" s="60" t="s">
        <v>5</v>
      </c>
      <c r="I275" s="60" t="s">
        <v>6</v>
      </c>
      <c r="J275" s="60" t="s">
        <v>7</v>
      </c>
      <c r="K275" s="60" t="s">
        <v>8</v>
      </c>
      <c r="L275" s="60" t="s">
        <v>9</v>
      </c>
      <c r="M275" s="60" t="s">
        <v>10</v>
      </c>
      <c r="N275" s="60" t="s">
        <v>11</v>
      </c>
      <c r="O275" s="60" t="s">
        <v>12</v>
      </c>
      <c r="P275" s="60" t="s">
        <v>13</v>
      </c>
      <c r="Q275" s="60"/>
      <c r="R275" s="60" t="s">
        <v>15</v>
      </c>
      <c r="S275" s="60" t="s">
        <v>16</v>
      </c>
      <c r="T275" s="60" t="s">
        <v>17</v>
      </c>
      <c r="U275" s="60" t="s">
        <v>18</v>
      </c>
      <c r="V275" s="60" t="s">
        <v>19</v>
      </c>
      <c r="W275" s="60" t="s">
        <v>20</v>
      </c>
      <c r="X275" s="60" t="s">
        <v>21</v>
      </c>
      <c r="Y275" s="60" t="s">
        <v>22</v>
      </c>
      <c r="Z275" s="60" t="s">
        <v>23</v>
      </c>
      <c r="AA275" s="60" t="s">
        <v>24</v>
      </c>
      <c r="AB275" s="60" t="s">
        <v>25</v>
      </c>
      <c r="AC275" s="60" t="s">
        <v>26</v>
      </c>
    </row>
    <row r="276" spans="1:29" ht="31.5" x14ac:dyDescent="0.25">
      <c r="A276" s="41" t="s">
        <v>27</v>
      </c>
      <c r="B276" s="55" t="s">
        <v>2318</v>
      </c>
      <c r="C276" s="100">
        <v>1.4</v>
      </c>
      <c r="D276" s="103"/>
      <c r="E276" s="61">
        <v>3</v>
      </c>
      <c r="F276" s="61">
        <v>3</v>
      </c>
      <c r="G276" s="61">
        <v>3</v>
      </c>
      <c r="H276" s="61">
        <v>1</v>
      </c>
      <c r="I276" s="61"/>
      <c r="J276" s="61"/>
      <c r="K276" s="61"/>
      <c r="L276" s="61"/>
      <c r="M276" s="61"/>
      <c r="N276" s="61"/>
      <c r="O276" s="61"/>
      <c r="P276" s="61">
        <v>1</v>
      </c>
      <c r="Q276" s="61"/>
      <c r="R276" s="62">
        <v>4.2</v>
      </c>
      <c r="S276" s="62">
        <v>4.2</v>
      </c>
      <c r="T276" s="62">
        <v>4.2</v>
      </c>
      <c r="U276" s="62">
        <v>1.4</v>
      </c>
      <c r="V276" s="62"/>
      <c r="W276" s="62"/>
      <c r="X276" s="62"/>
      <c r="Y276" s="62"/>
      <c r="Z276" s="62"/>
      <c r="AA276" s="62"/>
      <c r="AB276" s="62"/>
      <c r="AC276" s="62">
        <v>1.4</v>
      </c>
    </row>
    <row r="277" spans="1:29" ht="15.75" x14ac:dyDescent="0.25">
      <c r="A277" s="41" t="s">
        <v>31</v>
      </c>
      <c r="B277" s="55" t="s">
        <v>2317</v>
      </c>
      <c r="C277" s="100">
        <v>1.4</v>
      </c>
      <c r="D277" s="103"/>
      <c r="E277" s="61">
        <v>1</v>
      </c>
      <c r="F277" s="61">
        <v>3</v>
      </c>
      <c r="G277" s="61">
        <v>2</v>
      </c>
      <c r="H277" s="61">
        <v>1</v>
      </c>
      <c r="I277" s="61"/>
      <c r="J277" s="61"/>
      <c r="K277" s="61"/>
      <c r="L277" s="61"/>
      <c r="M277" s="61"/>
      <c r="N277" s="61"/>
      <c r="O277" s="61"/>
      <c r="P277" s="61">
        <v>1</v>
      </c>
      <c r="Q277" s="61"/>
      <c r="R277" s="62">
        <v>1.4</v>
      </c>
      <c r="S277" s="62">
        <v>4.2</v>
      </c>
      <c r="T277" s="62">
        <v>2.8</v>
      </c>
      <c r="U277" s="62">
        <v>1.4</v>
      </c>
      <c r="V277" s="62"/>
      <c r="W277" s="62"/>
      <c r="X277" s="62"/>
      <c r="Y277" s="62"/>
      <c r="Z277" s="62"/>
      <c r="AA277" s="62"/>
      <c r="AB277" s="62"/>
      <c r="AC277" s="62">
        <v>1.4</v>
      </c>
    </row>
    <row r="278" spans="1:29" ht="31.5" x14ac:dyDescent="0.25">
      <c r="A278" s="41" t="s">
        <v>33</v>
      </c>
      <c r="B278" s="55" t="s">
        <v>2316</v>
      </c>
      <c r="C278" s="100">
        <v>1.4</v>
      </c>
      <c r="D278" s="103"/>
      <c r="E278" s="61">
        <v>1</v>
      </c>
      <c r="F278" s="61">
        <v>2</v>
      </c>
      <c r="G278" s="61">
        <v>3</v>
      </c>
      <c r="H278" s="61">
        <v>1</v>
      </c>
      <c r="I278" s="61"/>
      <c r="J278" s="61"/>
      <c r="K278" s="61"/>
      <c r="L278" s="61"/>
      <c r="M278" s="61"/>
      <c r="N278" s="61"/>
      <c r="O278" s="61"/>
      <c r="P278" s="61">
        <v>1</v>
      </c>
      <c r="Q278" s="61"/>
      <c r="R278" s="62">
        <v>1.4</v>
      </c>
      <c r="S278" s="62">
        <v>2.8</v>
      </c>
      <c r="T278" s="62">
        <v>4.2</v>
      </c>
      <c r="U278" s="62">
        <v>1.4</v>
      </c>
      <c r="V278" s="62"/>
      <c r="W278" s="62"/>
      <c r="X278" s="62"/>
      <c r="Y278" s="62"/>
      <c r="Z278" s="62"/>
      <c r="AA278" s="62"/>
      <c r="AB278" s="62"/>
      <c r="AC278" s="62">
        <v>1.4</v>
      </c>
    </row>
    <row r="279" spans="1:29" ht="31.5" x14ac:dyDescent="0.25">
      <c r="A279" s="41" t="s">
        <v>35</v>
      </c>
      <c r="B279" s="55" t="s">
        <v>2315</v>
      </c>
      <c r="C279" s="100">
        <v>1.4</v>
      </c>
      <c r="D279" s="103"/>
      <c r="E279" s="61">
        <v>1</v>
      </c>
      <c r="F279" s="61">
        <v>2</v>
      </c>
      <c r="G279" s="61">
        <v>3</v>
      </c>
      <c r="H279" s="61">
        <v>2</v>
      </c>
      <c r="I279" s="61"/>
      <c r="J279" s="61"/>
      <c r="K279" s="61"/>
      <c r="L279" s="61"/>
      <c r="M279" s="61"/>
      <c r="N279" s="61"/>
      <c r="O279" s="61"/>
      <c r="P279" s="61">
        <v>1</v>
      </c>
      <c r="Q279" s="61"/>
      <c r="R279" s="62">
        <v>1.4</v>
      </c>
      <c r="S279" s="62">
        <v>2.8</v>
      </c>
      <c r="T279" s="62">
        <v>4.2</v>
      </c>
      <c r="U279" s="62">
        <v>2.8</v>
      </c>
      <c r="V279" s="62"/>
      <c r="W279" s="62"/>
      <c r="X279" s="62"/>
      <c r="Y279" s="62"/>
      <c r="Z279" s="62"/>
      <c r="AA279" s="62"/>
      <c r="AB279" s="62"/>
      <c r="AC279" s="62">
        <v>1.4</v>
      </c>
    </row>
    <row r="280" spans="1:29" ht="15.75" x14ac:dyDescent="0.25">
      <c r="A280" s="41" t="s">
        <v>37</v>
      </c>
      <c r="B280" s="55" t="s">
        <v>2314</v>
      </c>
      <c r="C280" s="100">
        <v>1.4</v>
      </c>
      <c r="D280" s="103"/>
      <c r="E280" s="61">
        <v>1</v>
      </c>
      <c r="F280" s="61">
        <v>2</v>
      </c>
      <c r="G280" s="61">
        <v>3</v>
      </c>
      <c r="H280" s="61"/>
      <c r="I280" s="61"/>
      <c r="J280" s="61"/>
      <c r="K280" s="61"/>
      <c r="L280" s="61"/>
      <c r="M280" s="61"/>
      <c r="N280" s="61"/>
      <c r="O280" s="61"/>
      <c r="P280" s="61">
        <v>1</v>
      </c>
      <c r="Q280" s="61"/>
      <c r="R280" s="62">
        <v>1.4</v>
      </c>
      <c r="S280" s="62">
        <v>2.8</v>
      </c>
      <c r="T280" s="62">
        <v>4.2</v>
      </c>
      <c r="U280" s="62"/>
      <c r="V280" s="62"/>
      <c r="W280" s="62"/>
      <c r="X280" s="62"/>
      <c r="Y280" s="62"/>
      <c r="Z280" s="62"/>
      <c r="AA280" s="62"/>
      <c r="AB280" s="62"/>
      <c r="AC280" s="62">
        <v>1.4</v>
      </c>
    </row>
    <row r="281" spans="1:29" ht="15.75" x14ac:dyDescent="0.25">
      <c r="A281" s="41" t="s">
        <v>39</v>
      </c>
      <c r="B281" s="55" t="s">
        <v>2313</v>
      </c>
      <c r="C281" s="100">
        <v>1.4</v>
      </c>
      <c r="D281" s="103"/>
      <c r="E281" s="61">
        <v>1</v>
      </c>
      <c r="F281" s="61">
        <v>2</v>
      </c>
      <c r="G281" s="61">
        <v>3</v>
      </c>
      <c r="H281" s="61"/>
      <c r="I281" s="61"/>
      <c r="J281" s="61"/>
      <c r="K281" s="61"/>
      <c r="L281" s="61"/>
      <c r="M281" s="61"/>
      <c r="N281" s="61"/>
      <c r="O281" s="61"/>
      <c r="P281" s="61">
        <v>1</v>
      </c>
      <c r="Q281" s="61"/>
      <c r="R281" s="62">
        <v>1.4</v>
      </c>
      <c r="S281" s="62">
        <v>2.8</v>
      </c>
      <c r="T281" s="62">
        <v>4.2</v>
      </c>
      <c r="U281" s="62"/>
      <c r="V281" s="62"/>
      <c r="W281" s="62"/>
      <c r="X281" s="62"/>
      <c r="Y281" s="62"/>
      <c r="Z281" s="62"/>
      <c r="AA281" s="62"/>
      <c r="AB281" s="62"/>
      <c r="AC281" s="62">
        <v>1.4</v>
      </c>
    </row>
    <row r="282" spans="1:29" ht="15.75" x14ac:dyDescent="0.25">
      <c r="A282" s="60" t="s">
        <v>2320</v>
      </c>
      <c r="B282" s="60" t="s">
        <v>2312</v>
      </c>
      <c r="C282" s="60" t="s">
        <v>14</v>
      </c>
      <c r="D282" s="60"/>
      <c r="E282" s="60" t="s">
        <v>2</v>
      </c>
      <c r="F282" s="60" t="s">
        <v>3</v>
      </c>
      <c r="G282" s="60" t="s">
        <v>4</v>
      </c>
      <c r="H282" s="60" t="s">
        <v>5</v>
      </c>
      <c r="I282" s="60" t="s">
        <v>6</v>
      </c>
      <c r="J282" s="60" t="s">
        <v>7</v>
      </c>
      <c r="K282" s="60" t="s">
        <v>8</v>
      </c>
      <c r="L282" s="60" t="s">
        <v>9</v>
      </c>
      <c r="M282" s="60" t="s">
        <v>10</v>
      </c>
      <c r="N282" s="60" t="s">
        <v>11</v>
      </c>
      <c r="O282" s="60" t="s">
        <v>12</v>
      </c>
      <c r="P282" s="60" t="s">
        <v>13</v>
      </c>
      <c r="Q282" s="60"/>
      <c r="R282" s="60" t="s">
        <v>15</v>
      </c>
      <c r="S282" s="60" t="s">
        <v>16</v>
      </c>
      <c r="T282" s="60" t="s">
        <v>17</v>
      </c>
      <c r="U282" s="60" t="s">
        <v>18</v>
      </c>
      <c r="V282" s="60" t="s">
        <v>19</v>
      </c>
      <c r="W282" s="60" t="s">
        <v>20</v>
      </c>
      <c r="X282" s="60" t="s">
        <v>21</v>
      </c>
      <c r="Y282" s="60" t="s">
        <v>22</v>
      </c>
      <c r="Z282" s="60" t="s">
        <v>23</v>
      </c>
      <c r="AA282" s="60" t="s">
        <v>24</v>
      </c>
      <c r="AB282" s="60" t="s">
        <v>25</v>
      </c>
      <c r="AC282" s="60" t="s">
        <v>26</v>
      </c>
    </row>
    <row r="283" spans="1:29" ht="15.75" x14ac:dyDescent="0.25">
      <c r="A283" s="41" t="s">
        <v>27</v>
      </c>
      <c r="B283" s="55" t="s">
        <v>2311</v>
      </c>
      <c r="C283" s="100">
        <v>1.6</v>
      </c>
      <c r="D283" s="103"/>
      <c r="E283" s="61">
        <v>3</v>
      </c>
      <c r="F283" s="61"/>
      <c r="G283" s="61"/>
      <c r="H283" s="61"/>
      <c r="I283" s="61"/>
      <c r="J283" s="62"/>
      <c r="K283" s="62"/>
      <c r="L283" s="62"/>
      <c r="M283" s="62"/>
      <c r="N283" s="62"/>
      <c r="O283" s="62"/>
      <c r="P283" s="62"/>
      <c r="Q283" s="62"/>
      <c r="R283" s="62">
        <v>4.8</v>
      </c>
      <c r="S283" s="62"/>
      <c r="T283" s="62"/>
      <c r="U283" s="62"/>
      <c r="V283" s="62"/>
      <c r="W283" s="62"/>
      <c r="X283" s="62"/>
      <c r="Y283" s="62"/>
      <c r="Z283" s="62"/>
      <c r="AA283" s="62"/>
      <c r="AB283" s="62"/>
      <c r="AC283" s="62"/>
    </row>
    <row r="284" spans="1:29" ht="15.75" x14ac:dyDescent="0.25">
      <c r="A284" s="41" t="s">
        <v>31</v>
      </c>
      <c r="B284" s="55" t="s">
        <v>2310</v>
      </c>
      <c r="C284" s="100">
        <v>1.6</v>
      </c>
      <c r="D284" s="103"/>
      <c r="E284" s="61">
        <v>1</v>
      </c>
      <c r="F284" s="61"/>
      <c r="G284" s="61"/>
      <c r="H284" s="61"/>
      <c r="I284" s="61"/>
      <c r="J284" s="62"/>
      <c r="K284" s="62"/>
      <c r="L284" s="62"/>
      <c r="M284" s="62"/>
      <c r="N284" s="62"/>
      <c r="O284" s="62"/>
      <c r="P284" s="62"/>
      <c r="Q284" s="62"/>
      <c r="R284" s="62">
        <v>1.6</v>
      </c>
      <c r="S284" s="62"/>
      <c r="T284" s="62"/>
      <c r="U284" s="62"/>
      <c r="V284" s="62"/>
      <c r="W284" s="62"/>
      <c r="X284" s="62"/>
      <c r="Y284" s="62"/>
      <c r="Z284" s="62"/>
      <c r="AA284" s="62"/>
      <c r="AB284" s="62"/>
      <c r="AC284" s="62"/>
    </row>
    <row r="285" spans="1:29" ht="15.75" x14ac:dyDescent="0.25">
      <c r="A285" s="41" t="s">
        <v>33</v>
      </c>
      <c r="B285" s="55" t="s">
        <v>2309</v>
      </c>
      <c r="C285" s="100">
        <v>1.6</v>
      </c>
      <c r="D285" s="103"/>
      <c r="E285" s="61"/>
      <c r="F285" s="61"/>
      <c r="G285" s="61"/>
      <c r="H285" s="61">
        <v>2</v>
      </c>
      <c r="I285" s="61"/>
      <c r="J285" s="62"/>
      <c r="K285" s="62"/>
      <c r="L285" s="62"/>
      <c r="M285" s="62"/>
      <c r="N285" s="62"/>
      <c r="O285" s="62"/>
      <c r="P285" s="62"/>
      <c r="Q285" s="62"/>
      <c r="R285" s="62"/>
      <c r="S285" s="62"/>
      <c r="T285" s="62"/>
      <c r="U285" s="62">
        <v>3.2</v>
      </c>
      <c r="V285" s="62"/>
      <c r="W285" s="62"/>
      <c r="X285" s="62"/>
      <c r="Y285" s="62"/>
      <c r="Z285" s="62"/>
      <c r="AA285" s="62"/>
      <c r="AB285" s="62"/>
      <c r="AC285" s="62"/>
    </row>
    <row r="286" spans="1:29" ht="31.5" x14ac:dyDescent="0.25">
      <c r="A286" s="41" t="s">
        <v>35</v>
      </c>
      <c r="B286" s="55" t="s">
        <v>2308</v>
      </c>
      <c r="C286" s="100">
        <v>1.6</v>
      </c>
      <c r="D286" s="103"/>
      <c r="E286" s="61"/>
      <c r="F286" s="61">
        <v>1</v>
      </c>
      <c r="G286" s="61"/>
      <c r="H286" s="61"/>
      <c r="I286" s="61"/>
      <c r="J286" s="62"/>
      <c r="K286" s="62"/>
      <c r="L286" s="62"/>
      <c r="M286" s="62"/>
      <c r="N286" s="62"/>
      <c r="O286" s="62"/>
      <c r="P286" s="62"/>
      <c r="Q286" s="62"/>
      <c r="R286" s="62"/>
      <c r="S286" s="62">
        <v>1.6</v>
      </c>
      <c r="T286" s="62"/>
      <c r="U286" s="62"/>
      <c r="V286" s="62"/>
      <c r="W286" s="62"/>
      <c r="X286" s="62"/>
      <c r="Y286" s="62"/>
      <c r="Z286" s="62"/>
      <c r="AA286" s="62"/>
      <c r="AB286" s="62"/>
      <c r="AC286" s="62"/>
    </row>
    <row r="287" spans="1:29" ht="15.75" x14ac:dyDescent="0.25">
      <c r="A287" s="41" t="s">
        <v>37</v>
      </c>
      <c r="B287" s="55" t="s">
        <v>2307</v>
      </c>
      <c r="C287" s="100">
        <v>1.6</v>
      </c>
      <c r="D287" s="103"/>
      <c r="E287" s="61"/>
      <c r="F287" s="61"/>
      <c r="G287" s="61"/>
      <c r="H287" s="61">
        <v>2</v>
      </c>
      <c r="I287" s="61"/>
      <c r="J287" s="62"/>
      <c r="K287" s="62"/>
      <c r="L287" s="62"/>
      <c r="M287" s="62"/>
      <c r="N287" s="62"/>
      <c r="O287" s="62"/>
      <c r="P287" s="62"/>
      <c r="Q287" s="62"/>
      <c r="R287" s="62"/>
      <c r="S287" s="62"/>
      <c r="T287" s="62"/>
      <c r="U287" s="62">
        <v>3.2</v>
      </c>
      <c r="V287" s="62"/>
      <c r="W287" s="62"/>
      <c r="X287" s="62"/>
      <c r="Y287" s="62"/>
      <c r="Z287" s="62"/>
      <c r="AA287" s="62"/>
      <c r="AB287" s="62"/>
      <c r="AC287" s="62"/>
    </row>
    <row r="288" spans="1:29" ht="15.75" x14ac:dyDescent="0.25">
      <c r="A288" s="41" t="s">
        <v>39</v>
      </c>
      <c r="B288" s="55" t="s">
        <v>2306</v>
      </c>
      <c r="C288" s="100">
        <v>1.6</v>
      </c>
      <c r="D288" s="103"/>
      <c r="E288" s="61"/>
      <c r="F288" s="61"/>
      <c r="G288" s="61"/>
      <c r="H288" s="61">
        <v>3</v>
      </c>
      <c r="I288" s="61"/>
      <c r="J288" s="62"/>
      <c r="K288" s="62"/>
      <c r="L288" s="62"/>
      <c r="M288" s="62"/>
      <c r="N288" s="62"/>
      <c r="O288" s="62"/>
      <c r="P288" s="62"/>
      <c r="Q288" s="62"/>
      <c r="R288" s="62"/>
      <c r="S288" s="62"/>
      <c r="T288" s="62"/>
      <c r="U288" s="62">
        <v>4.8</v>
      </c>
      <c r="V288" s="62"/>
      <c r="W288" s="62"/>
      <c r="X288" s="62"/>
      <c r="Y288" s="62"/>
      <c r="Z288" s="62"/>
      <c r="AA288" s="62"/>
      <c r="AB288" s="62"/>
      <c r="AC288" s="62"/>
    </row>
    <row r="289" spans="1:29" ht="15.75" x14ac:dyDescent="0.25">
      <c r="A289" s="60" t="s">
        <v>2320</v>
      </c>
      <c r="B289" s="60" t="s">
        <v>2305</v>
      </c>
      <c r="C289" s="60" t="s">
        <v>14</v>
      </c>
      <c r="D289" s="60"/>
      <c r="E289" s="60" t="s">
        <v>2</v>
      </c>
      <c r="F289" s="60" t="s">
        <v>3</v>
      </c>
      <c r="G289" s="60" t="s">
        <v>4</v>
      </c>
      <c r="H289" s="60" t="s">
        <v>5</v>
      </c>
      <c r="I289" s="60" t="s">
        <v>6</v>
      </c>
      <c r="J289" s="60" t="s">
        <v>7</v>
      </c>
      <c r="K289" s="60" t="s">
        <v>8</v>
      </c>
      <c r="L289" s="60" t="s">
        <v>9</v>
      </c>
      <c r="M289" s="60" t="s">
        <v>10</v>
      </c>
      <c r="N289" s="60" t="s">
        <v>11</v>
      </c>
      <c r="O289" s="60" t="s">
        <v>12</v>
      </c>
      <c r="P289" s="60" t="s">
        <v>13</v>
      </c>
      <c r="Q289" s="60"/>
      <c r="R289" s="60" t="s">
        <v>15</v>
      </c>
      <c r="S289" s="60" t="s">
        <v>16</v>
      </c>
      <c r="T289" s="60" t="s">
        <v>17</v>
      </c>
      <c r="U289" s="60" t="s">
        <v>18</v>
      </c>
      <c r="V289" s="60" t="s">
        <v>19</v>
      </c>
      <c r="W289" s="60" t="s">
        <v>20</v>
      </c>
      <c r="X289" s="60" t="s">
        <v>21</v>
      </c>
      <c r="Y289" s="60" t="s">
        <v>22</v>
      </c>
      <c r="Z289" s="60" t="s">
        <v>23</v>
      </c>
      <c r="AA289" s="60" t="s">
        <v>24</v>
      </c>
      <c r="AB289" s="60" t="s">
        <v>25</v>
      </c>
      <c r="AC289" s="60" t="s">
        <v>26</v>
      </c>
    </row>
    <row r="290" spans="1:29" ht="15.75" x14ac:dyDescent="0.25">
      <c r="A290" s="41" t="s">
        <v>27</v>
      </c>
      <c r="B290" s="50" t="s">
        <v>2304</v>
      </c>
      <c r="C290" s="63">
        <v>1.4</v>
      </c>
      <c r="D290" s="77"/>
      <c r="E290" s="61">
        <v>3</v>
      </c>
      <c r="F290" s="61">
        <v>3</v>
      </c>
      <c r="G290" s="61"/>
      <c r="H290" s="62"/>
      <c r="I290" s="62"/>
      <c r="J290" s="62"/>
      <c r="K290" s="62"/>
      <c r="L290" s="62"/>
      <c r="M290" s="62"/>
      <c r="N290" s="62"/>
      <c r="O290" s="62"/>
      <c r="P290" s="62"/>
      <c r="Q290" s="62"/>
      <c r="R290" s="62">
        <v>4.2</v>
      </c>
      <c r="S290" s="62">
        <v>4.2</v>
      </c>
      <c r="T290" s="62"/>
      <c r="U290" s="62"/>
      <c r="V290" s="62"/>
      <c r="W290" s="62"/>
      <c r="X290" s="62"/>
      <c r="Y290" s="62"/>
      <c r="Z290" s="62"/>
      <c r="AA290" s="62"/>
      <c r="AB290" s="62"/>
      <c r="AC290" s="62"/>
    </row>
    <row r="291" spans="1:29" ht="15.75" x14ac:dyDescent="0.25">
      <c r="A291" s="41" t="s">
        <v>31</v>
      </c>
      <c r="B291" s="50" t="s">
        <v>2303</v>
      </c>
      <c r="C291" s="63">
        <v>1.4</v>
      </c>
      <c r="D291" s="77"/>
      <c r="E291" s="61">
        <v>3</v>
      </c>
      <c r="F291" s="61">
        <v>3</v>
      </c>
      <c r="G291" s="61"/>
      <c r="H291" s="62"/>
      <c r="I291" s="62"/>
      <c r="J291" s="62"/>
      <c r="K291" s="62"/>
      <c r="L291" s="62"/>
      <c r="M291" s="62"/>
      <c r="N291" s="62"/>
      <c r="O291" s="62"/>
      <c r="P291" s="62"/>
      <c r="Q291" s="62"/>
      <c r="R291" s="62">
        <v>4.2</v>
      </c>
      <c r="S291" s="62">
        <v>4.2</v>
      </c>
      <c r="T291" s="62"/>
      <c r="U291" s="62"/>
      <c r="V291" s="62"/>
      <c r="W291" s="62"/>
      <c r="X291" s="62"/>
      <c r="Y291" s="62"/>
      <c r="Z291" s="62"/>
      <c r="AA291" s="62"/>
      <c r="AB291" s="62"/>
      <c r="AC291" s="62"/>
    </row>
    <row r="292" spans="1:29" ht="15.75" x14ac:dyDescent="0.25">
      <c r="A292" s="41" t="s">
        <v>33</v>
      </c>
      <c r="B292" s="50" t="s">
        <v>2302</v>
      </c>
      <c r="C292" s="63">
        <v>1.4</v>
      </c>
      <c r="D292" s="77"/>
      <c r="E292" s="61">
        <v>1</v>
      </c>
      <c r="F292" s="61">
        <v>2</v>
      </c>
      <c r="G292" s="61">
        <v>3</v>
      </c>
      <c r="H292" s="62"/>
      <c r="I292" s="62"/>
      <c r="J292" s="62"/>
      <c r="K292" s="62"/>
      <c r="L292" s="62"/>
      <c r="M292" s="62"/>
      <c r="N292" s="62"/>
      <c r="O292" s="62"/>
      <c r="P292" s="62"/>
      <c r="Q292" s="62"/>
      <c r="R292" s="62">
        <v>1.4</v>
      </c>
      <c r="S292" s="62">
        <v>2.8</v>
      </c>
      <c r="T292" s="62">
        <v>4.2</v>
      </c>
      <c r="U292" s="62"/>
      <c r="V292" s="62"/>
      <c r="W292" s="62"/>
      <c r="X292" s="62"/>
      <c r="Y292" s="62"/>
      <c r="Z292" s="62"/>
      <c r="AA292" s="62"/>
      <c r="AB292" s="62"/>
      <c r="AC292" s="62"/>
    </row>
    <row r="293" spans="1:29" ht="15.75" x14ac:dyDescent="0.25">
      <c r="A293" s="41" t="s">
        <v>35</v>
      </c>
      <c r="B293" s="50" t="s">
        <v>2301</v>
      </c>
      <c r="C293" s="63">
        <v>1.4</v>
      </c>
      <c r="D293" s="77"/>
      <c r="E293" s="61">
        <v>3</v>
      </c>
      <c r="F293" s="61">
        <v>3</v>
      </c>
      <c r="G293" s="61"/>
      <c r="H293" s="62"/>
      <c r="I293" s="62"/>
      <c r="J293" s="62"/>
      <c r="K293" s="62"/>
      <c r="L293" s="62"/>
      <c r="M293" s="62"/>
      <c r="N293" s="62"/>
      <c r="O293" s="62"/>
      <c r="P293" s="62"/>
      <c r="Q293" s="62"/>
      <c r="R293" s="62">
        <v>4.2</v>
      </c>
      <c r="S293" s="62">
        <v>4.2</v>
      </c>
      <c r="T293" s="62"/>
      <c r="U293" s="62"/>
      <c r="V293" s="62"/>
      <c r="W293" s="62"/>
      <c r="X293" s="62"/>
      <c r="Y293" s="62"/>
      <c r="Z293" s="62"/>
      <c r="AA293" s="62"/>
      <c r="AB293" s="62"/>
      <c r="AC293" s="62"/>
    </row>
    <row r="294" spans="1:29" ht="15.75" x14ac:dyDescent="0.25">
      <c r="A294" s="41" t="s">
        <v>37</v>
      </c>
      <c r="B294" s="50" t="s">
        <v>2300</v>
      </c>
      <c r="C294" s="63">
        <v>1.4</v>
      </c>
      <c r="D294" s="77"/>
      <c r="E294" s="61">
        <v>3</v>
      </c>
      <c r="F294" s="61">
        <v>2</v>
      </c>
      <c r="G294" s="61"/>
      <c r="H294" s="62"/>
      <c r="I294" s="62"/>
      <c r="J294" s="62"/>
      <c r="K294" s="62"/>
      <c r="L294" s="62"/>
      <c r="M294" s="62"/>
      <c r="N294" s="62"/>
      <c r="O294" s="62"/>
      <c r="P294" s="62"/>
      <c r="Q294" s="62"/>
      <c r="R294" s="62">
        <v>4.2</v>
      </c>
      <c r="S294" s="62">
        <v>2.8</v>
      </c>
      <c r="T294" s="62"/>
      <c r="U294" s="62"/>
      <c r="V294" s="62"/>
      <c r="W294" s="62"/>
      <c r="X294" s="62"/>
      <c r="Y294" s="62"/>
      <c r="Z294" s="62"/>
      <c r="AA294" s="62"/>
      <c r="AB294" s="62"/>
      <c r="AC294" s="62"/>
    </row>
    <row r="295" spans="1:29" ht="15.75" x14ac:dyDescent="0.25">
      <c r="A295" s="60" t="s">
        <v>2320</v>
      </c>
      <c r="B295" s="60" t="s">
        <v>2299</v>
      </c>
      <c r="C295" s="60" t="s">
        <v>14</v>
      </c>
      <c r="D295" s="60"/>
      <c r="E295" s="60" t="s">
        <v>2</v>
      </c>
      <c r="F295" s="60" t="s">
        <v>3</v>
      </c>
      <c r="G295" s="60" t="s">
        <v>4</v>
      </c>
      <c r="H295" s="60" t="s">
        <v>5</v>
      </c>
      <c r="I295" s="60" t="s">
        <v>6</v>
      </c>
      <c r="J295" s="60" t="s">
        <v>7</v>
      </c>
      <c r="K295" s="60" t="s">
        <v>8</v>
      </c>
      <c r="L295" s="60" t="s">
        <v>9</v>
      </c>
      <c r="M295" s="60" t="s">
        <v>10</v>
      </c>
      <c r="N295" s="60" t="s">
        <v>11</v>
      </c>
      <c r="O295" s="60" t="s">
        <v>12</v>
      </c>
      <c r="P295" s="60" t="s">
        <v>13</v>
      </c>
      <c r="Q295" s="60"/>
      <c r="R295" s="60" t="s">
        <v>15</v>
      </c>
      <c r="S295" s="60" t="s">
        <v>16</v>
      </c>
      <c r="T295" s="60" t="s">
        <v>17</v>
      </c>
      <c r="U295" s="60" t="s">
        <v>18</v>
      </c>
      <c r="V295" s="60" t="s">
        <v>19</v>
      </c>
      <c r="W295" s="60" t="s">
        <v>20</v>
      </c>
      <c r="X295" s="60" t="s">
        <v>21</v>
      </c>
      <c r="Y295" s="60" t="s">
        <v>22</v>
      </c>
      <c r="Z295" s="60" t="s">
        <v>23</v>
      </c>
      <c r="AA295" s="60" t="s">
        <v>24</v>
      </c>
      <c r="AB295" s="60" t="s">
        <v>25</v>
      </c>
      <c r="AC295" s="60" t="s">
        <v>26</v>
      </c>
    </row>
    <row r="296" spans="1:29" ht="31.5" x14ac:dyDescent="0.25">
      <c r="A296" s="41" t="s">
        <v>27</v>
      </c>
      <c r="B296" s="50" t="s">
        <v>2298</v>
      </c>
      <c r="C296" s="63">
        <v>4.2</v>
      </c>
      <c r="D296" s="77"/>
      <c r="E296" s="61">
        <v>3</v>
      </c>
      <c r="F296" s="61"/>
      <c r="G296" s="61"/>
      <c r="H296" s="61"/>
      <c r="I296" s="61"/>
      <c r="J296" s="61"/>
      <c r="K296" s="61"/>
      <c r="L296" s="61"/>
      <c r="M296" s="61"/>
      <c r="N296" s="61"/>
      <c r="O296" s="61"/>
      <c r="P296" s="61"/>
      <c r="Q296" s="61"/>
      <c r="R296" s="62">
        <v>12.6</v>
      </c>
      <c r="S296" s="62"/>
      <c r="T296" s="62"/>
      <c r="U296" s="62"/>
      <c r="V296" s="62"/>
      <c r="W296" s="62"/>
      <c r="X296" s="62"/>
      <c r="Y296" s="62"/>
      <c r="Z296" s="62"/>
      <c r="AA296" s="62"/>
      <c r="AB296" s="62"/>
      <c r="AC296" s="62"/>
    </row>
    <row r="297" spans="1:29" ht="31.5" x14ac:dyDescent="0.25">
      <c r="A297" s="41" t="s">
        <v>31</v>
      </c>
      <c r="B297" s="56" t="s">
        <v>2297</v>
      </c>
      <c r="C297" s="63">
        <v>4.2</v>
      </c>
      <c r="D297" s="77"/>
      <c r="E297" s="61">
        <v>3</v>
      </c>
      <c r="F297" s="61"/>
      <c r="G297" s="61"/>
      <c r="H297" s="61"/>
      <c r="I297" s="61"/>
      <c r="J297" s="61"/>
      <c r="K297" s="61"/>
      <c r="L297" s="61"/>
      <c r="M297" s="61"/>
      <c r="N297" s="61"/>
      <c r="O297" s="61"/>
      <c r="P297" s="61"/>
      <c r="Q297" s="61"/>
      <c r="R297" s="62">
        <v>12.6</v>
      </c>
      <c r="S297" s="62"/>
      <c r="T297" s="62"/>
      <c r="U297" s="62"/>
      <c r="V297" s="62"/>
      <c r="W297" s="62"/>
      <c r="X297" s="62"/>
      <c r="Y297" s="62"/>
      <c r="Z297" s="62"/>
      <c r="AA297" s="62"/>
      <c r="AB297" s="62"/>
      <c r="AC297" s="62"/>
    </row>
    <row r="298" spans="1:29" ht="47.25" x14ac:dyDescent="0.25">
      <c r="A298" s="41" t="s">
        <v>33</v>
      </c>
      <c r="B298" s="83" t="s">
        <v>2456</v>
      </c>
      <c r="C298" s="63">
        <v>4.2</v>
      </c>
      <c r="D298" s="77"/>
      <c r="E298" s="61">
        <v>1</v>
      </c>
      <c r="F298" s="61">
        <v>3</v>
      </c>
      <c r="G298" s="61">
        <v>3</v>
      </c>
      <c r="H298" s="61"/>
      <c r="I298" s="61"/>
      <c r="J298" s="61">
        <v>2</v>
      </c>
      <c r="K298" s="61"/>
      <c r="L298" s="61"/>
      <c r="M298" s="61">
        <v>2</v>
      </c>
      <c r="N298" s="61"/>
      <c r="O298" s="61"/>
      <c r="P298" s="61">
        <v>1</v>
      </c>
      <c r="Q298" s="61"/>
      <c r="R298" s="62">
        <v>4.2</v>
      </c>
      <c r="S298" s="62">
        <v>12.6</v>
      </c>
      <c r="T298" s="62">
        <v>12.6</v>
      </c>
      <c r="U298" s="62"/>
      <c r="V298" s="62"/>
      <c r="W298" s="62">
        <v>8.4</v>
      </c>
      <c r="X298" s="62"/>
      <c r="Y298" s="62"/>
      <c r="Z298" s="62">
        <v>8.4</v>
      </c>
      <c r="AA298" s="62"/>
      <c r="AB298" s="62"/>
      <c r="AC298" s="62">
        <v>4.2</v>
      </c>
    </row>
    <row r="299" spans="1:29" ht="31.5" x14ac:dyDescent="0.25">
      <c r="A299" s="41" t="s">
        <v>35</v>
      </c>
      <c r="B299" s="83" t="s">
        <v>2457</v>
      </c>
      <c r="C299" s="63">
        <v>4.2</v>
      </c>
      <c r="D299" s="77"/>
      <c r="E299" s="61"/>
      <c r="F299" s="61">
        <v>3</v>
      </c>
      <c r="G299" s="61">
        <v>2</v>
      </c>
      <c r="H299" s="61">
        <v>2</v>
      </c>
      <c r="I299" s="61"/>
      <c r="J299" s="61"/>
      <c r="K299" s="61"/>
      <c r="L299" s="61"/>
      <c r="M299" s="61"/>
      <c r="N299" s="61"/>
      <c r="O299" s="61"/>
      <c r="P299" s="61"/>
      <c r="Q299" s="61"/>
      <c r="R299" s="62"/>
      <c r="S299" s="62">
        <v>12.6</v>
      </c>
      <c r="T299" s="62">
        <v>8.4</v>
      </c>
      <c r="U299" s="62">
        <v>8.4</v>
      </c>
      <c r="V299" s="62"/>
      <c r="W299" s="62"/>
      <c r="X299" s="62"/>
      <c r="Y299" s="62"/>
      <c r="Z299" s="62"/>
      <c r="AA299" s="62"/>
      <c r="AB299" s="62"/>
      <c r="AC299" s="62"/>
    </row>
    <row r="300" spans="1:29" ht="15.75" x14ac:dyDescent="0.25">
      <c r="A300" s="41" t="s">
        <v>37</v>
      </c>
      <c r="B300" s="56" t="s">
        <v>2296</v>
      </c>
      <c r="C300" s="63">
        <v>4.2</v>
      </c>
      <c r="D300" s="77"/>
      <c r="E300" s="61">
        <v>3</v>
      </c>
      <c r="F300" s="61">
        <v>3</v>
      </c>
      <c r="G300" s="61"/>
      <c r="H300" s="61">
        <v>2</v>
      </c>
      <c r="I300" s="61">
        <v>3</v>
      </c>
      <c r="J300" s="61">
        <v>2</v>
      </c>
      <c r="K300" s="61"/>
      <c r="L300" s="61"/>
      <c r="M300" s="61"/>
      <c r="N300" s="61"/>
      <c r="O300" s="61"/>
      <c r="P300" s="61"/>
      <c r="Q300" s="61"/>
      <c r="R300" s="62">
        <v>12.6</v>
      </c>
      <c r="S300" s="62">
        <v>12.6</v>
      </c>
      <c r="T300" s="62"/>
      <c r="U300" s="62">
        <v>8.4</v>
      </c>
      <c r="V300" s="62">
        <v>12.6</v>
      </c>
      <c r="W300" s="62">
        <v>8.4</v>
      </c>
      <c r="X300" s="62"/>
      <c r="Y300" s="62"/>
      <c r="Z300" s="62"/>
      <c r="AA300" s="62"/>
      <c r="AB300" s="62"/>
      <c r="AC300" s="62"/>
    </row>
    <row r="301" spans="1:29" ht="47.25" x14ac:dyDescent="0.25">
      <c r="A301" s="41" t="s">
        <v>39</v>
      </c>
      <c r="B301" s="56" t="s">
        <v>2295</v>
      </c>
      <c r="C301" s="63">
        <v>4.2</v>
      </c>
      <c r="D301" s="77"/>
      <c r="E301" s="61"/>
      <c r="F301" s="61">
        <v>2</v>
      </c>
      <c r="G301" s="61">
        <v>3</v>
      </c>
      <c r="H301" s="61">
        <v>3</v>
      </c>
      <c r="I301" s="61">
        <v>3</v>
      </c>
      <c r="J301" s="61"/>
      <c r="K301" s="61"/>
      <c r="L301" s="61"/>
      <c r="M301" s="61">
        <v>1</v>
      </c>
      <c r="N301" s="61"/>
      <c r="O301" s="61"/>
      <c r="P301" s="61">
        <v>1</v>
      </c>
      <c r="Q301" s="61"/>
      <c r="R301" s="62"/>
      <c r="S301" s="62">
        <v>8.4</v>
      </c>
      <c r="T301" s="62">
        <v>4.2</v>
      </c>
      <c r="U301" s="62">
        <v>12.6</v>
      </c>
      <c r="V301" s="62">
        <v>12.6</v>
      </c>
      <c r="W301" s="62"/>
      <c r="X301" s="62"/>
      <c r="Y301" s="62"/>
      <c r="Z301" s="62">
        <v>4.2</v>
      </c>
      <c r="AA301" s="62"/>
      <c r="AB301" s="62"/>
      <c r="AC301" s="62">
        <v>4.2</v>
      </c>
    </row>
    <row r="302" spans="1:29" ht="15.75" x14ac:dyDescent="0.25">
      <c r="A302" s="60" t="s">
        <v>2320</v>
      </c>
      <c r="B302" s="60" t="s">
        <v>2294</v>
      </c>
      <c r="C302" s="60" t="s">
        <v>14</v>
      </c>
      <c r="D302" s="60"/>
      <c r="E302" s="60" t="s">
        <v>2</v>
      </c>
      <c r="F302" s="60" t="s">
        <v>3</v>
      </c>
      <c r="G302" s="60" t="s">
        <v>4</v>
      </c>
      <c r="H302" s="60" t="s">
        <v>5</v>
      </c>
      <c r="I302" s="60" t="s">
        <v>6</v>
      </c>
      <c r="J302" s="60" t="s">
        <v>7</v>
      </c>
      <c r="K302" s="60" t="s">
        <v>8</v>
      </c>
      <c r="L302" s="60" t="s">
        <v>9</v>
      </c>
      <c r="M302" s="60" t="s">
        <v>10</v>
      </c>
      <c r="N302" s="60" t="s">
        <v>11</v>
      </c>
      <c r="O302" s="60" t="s">
        <v>12</v>
      </c>
      <c r="P302" s="60" t="s">
        <v>13</v>
      </c>
      <c r="Q302" s="60"/>
      <c r="R302" s="60" t="s">
        <v>15</v>
      </c>
      <c r="S302" s="60" t="s">
        <v>16</v>
      </c>
      <c r="T302" s="60" t="s">
        <v>17</v>
      </c>
      <c r="U302" s="60" t="s">
        <v>18</v>
      </c>
      <c r="V302" s="60" t="s">
        <v>19</v>
      </c>
      <c r="W302" s="60" t="s">
        <v>20</v>
      </c>
      <c r="X302" s="60" t="s">
        <v>21</v>
      </c>
      <c r="Y302" s="60" t="s">
        <v>22</v>
      </c>
      <c r="Z302" s="60" t="s">
        <v>23</v>
      </c>
      <c r="AA302" s="60" t="s">
        <v>24</v>
      </c>
      <c r="AB302" s="60" t="s">
        <v>25</v>
      </c>
      <c r="AC302" s="60" t="s">
        <v>26</v>
      </c>
    </row>
    <row r="303" spans="1:29" ht="15.75" x14ac:dyDescent="0.25">
      <c r="A303" s="41" t="s">
        <v>27</v>
      </c>
      <c r="B303" s="50" t="s">
        <v>2293</v>
      </c>
      <c r="C303" s="63">
        <v>1.6</v>
      </c>
      <c r="D303" s="77"/>
      <c r="E303" s="61">
        <v>2</v>
      </c>
      <c r="F303" s="61"/>
      <c r="G303" s="61"/>
      <c r="H303" s="61"/>
      <c r="I303" s="61">
        <v>2</v>
      </c>
      <c r="J303" s="61"/>
      <c r="K303" s="61"/>
      <c r="L303" s="61"/>
      <c r="M303" s="61"/>
      <c r="N303" s="61"/>
      <c r="O303" s="61">
        <v>2</v>
      </c>
      <c r="P303" s="61">
        <v>1</v>
      </c>
      <c r="Q303" s="61"/>
      <c r="R303" s="62">
        <v>3.2</v>
      </c>
      <c r="S303" s="62"/>
      <c r="T303" s="62"/>
      <c r="U303" s="62"/>
      <c r="V303" s="62">
        <v>3.2</v>
      </c>
      <c r="W303" s="62"/>
      <c r="X303" s="62"/>
      <c r="Y303" s="62"/>
      <c r="Z303" s="62"/>
      <c r="AA303" s="62"/>
      <c r="AB303" s="62">
        <v>3.2</v>
      </c>
      <c r="AC303" s="62">
        <v>1.6</v>
      </c>
    </row>
    <row r="304" spans="1:29" ht="15.75" x14ac:dyDescent="0.25">
      <c r="A304" s="41" t="s">
        <v>31</v>
      </c>
      <c r="B304" s="50" t="s">
        <v>2292</v>
      </c>
      <c r="C304" s="63">
        <v>1.6</v>
      </c>
      <c r="D304" s="77"/>
      <c r="E304" s="61">
        <v>2</v>
      </c>
      <c r="F304" s="61"/>
      <c r="G304" s="61"/>
      <c r="H304" s="61"/>
      <c r="I304" s="61">
        <v>2</v>
      </c>
      <c r="J304" s="61"/>
      <c r="K304" s="61"/>
      <c r="L304" s="61"/>
      <c r="M304" s="61"/>
      <c r="N304" s="61"/>
      <c r="O304" s="61">
        <v>2</v>
      </c>
      <c r="P304" s="61">
        <v>1</v>
      </c>
      <c r="Q304" s="61"/>
      <c r="R304" s="62">
        <v>3.2</v>
      </c>
      <c r="S304" s="62"/>
      <c r="T304" s="62"/>
      <c r="U304" s="62"/>
      <c r="V304" s="62">
        <v>3.2</v>
      </c>
      <c r="W304" s="62"/>
      <c r="X304" s="62"/>
      <c r="Y304" s="62"/>
      <c r="Z304" s="62"/>
      <c r="AA304" s="62"/>
      <c r="AB304" s="62">
        <v>3.2</v>
      </c>
      <c r="AC304" s="62">
        <v>1.6</v>
      </c>
    </row>
    <row r="305" spans="1:29" ht="15.75" x14ac:dyDescent="0.25">
      <c r="A305" s="41" t="s">
        <v>33</v>
      </c>
      <c r="B305" s="50" t="s">
        <v>2291</v>
      </c>
      <c r="C305" s="63">
        <v>1.6</v>
      </c>
      <c r="D305" s="77"/>
      <c r="E305" s="61">
        <v>2</v>
      </c>
      <c r="F305" s="61">
        <v>2</v>
      </c>
      <c r="G305" s="61"/>
      <c r="H305" s="61"/>
      <c r="I305" s="61">
        <v>2</v>
      </c>
      <c r="J305" s="61"/>
      <c r="K305" s="61"/>
      <c r="L305" s="61"/>
      <c r="M305" s="61"/>
      <c r="N305" s="61"/>
      <c r="O305" s="61">
        <v>2</v>
      </c>
      <c r="P305" s="61">
        <v>2</v>
      </c>
      <c r="Q305" s="61"/>
      <c r="R305" s="62">
        <v>3.2</v>
      </c>
      <c r="S305" s="62">
        <v>3.2</v>
      </c>
      <c r="T305" s="62"/>
      <c r="U305" s="62"/>
      <c r="V305" s="62">
        <v>3.2</v>
      </c>
      <c r="W305" s="62"/>
      <c r="X305" s="62"/>
      <c r="Y305" s="62"/>
      <c r="Z305" s="62"/>
      <c r="AA305" s="62"/>
      <c r="AB305" s="62">
        <v>3.2</v>
      </c>
      <c r="AC305" s="62">
        <v>3.2</v>
      </c>
    </row>
    <row r="306" spans="1:29" ht="15.75" x14ac:dyDescent="0.25">
      <c r="A306" s="41" t="s">
        <v>35</v>
      </c>
      <c r="B306" s="50" t="s">
        <v>2290</v>
      </c>
      <c r="C306" s="63">
        <v>1.6</v>
      </c>
      <c r="D306" s="77"/>
      <c r="E306" s="61">
        <v>2</v>
      </c>
      <c r="F306" s="61">
        <v>2</v>
      </c>
      <c r="G306" s="61">
        <v>2</v>
      </c>
      <c r="H306" s="61">
        <v>2</v>
      </c>
      <c r="I306" s="61">
        <v>2</v>
      </c>
      <c r="J306" s="61"/>
      <c r="K306" s="61"/>
      <c r="L306" s="61"/>
      <c r="M306" s="61"/>
      <c r="N306" s="61"/>
      <c r="O306" s="61">
        <v>2</v>
      </c>
      <c r="P306" s="61">
        <v>2</v>
      </c>
      <c r="Q306" s="61"/>
      <c r="R306" s="62">
        <v>3.2</v>
      </c>
      <c r="S306" s="62">
        <v>3.2</v>
      </c>
      <c r="T306" s="62">
        <v>3.2</v>
      </c>
      <c r="U306" s="62">
        <v>3.2</v>
      </c>
      <c r="V306" s="62">
        <v>3.2</v>
      </c>
      <c r="W306" s="62"/>
      <c r="X306" s="62"/>
      <c r="Y306" s="62"/>
      <c r="Z306" s="62"/>
      <c r="AA306" s="62"/>
      <c r="AB306" s="62">
        <v>3.2</v>
      </c>
      <c r="AC306" s="62">
        <v>3.2</v>
      </c>
    </row>
    <row r="307" spans="1:29" ht="15.75" x14ac:dyDescent="0.25">
      <c r="A307" s="41" t="s">
        <v>37</v>
      </c>
      <c r="B307" s="50" t="s">
        <v>2289</v>
      </c>
      <c r="C307" s="63">
        <v>1.6</v>
      </c>
      <c r="D307" s="77"/>
      <c r="E307" s="61">
        <v>2</v>
      </c>
      <c r="F307" s="61">
        <v>2</v>
      </c>
      <c r="G307" s="61">
        <v>2</v>
      </c>
      <c r="H307" s="61">
        <v>2</v>
      </c>
      <c r="I307" s="61">
        <v>2</v>
      </c>
      <c r="J307" s="61"/>
      <c r="K307" s="61"/>
      <c r="L307" s="61"/>
      <c r="M307" s="61"/>
      <c r="N307" s="61"/>
      <c r="O307" s="61">
        <v>2</v>
      </c>
      <c r="P307" s="61">
        <v>2</v>
      </c>
      <c r="Q307" s="61"/>
      <c r="R307" s="62">
        <v>3.2</v>
      </c>
      <c r="S307" s="62">
        <v>3.2</v>
      </c>
      <c r="T307" s="62">
        <v>3.2</v>
      </c>
      <c r="U307" s="62">
        <v>3.2</v>
      </c>
      <c r="V307" s="62">
        <v>3.2</v>
      </c>
      <c r="W307" s="62"/>
      <c r="X307" s="62"/>
      <c r="Y307" s="62"/>
      <c r="Z307" s="62"/>
      <c r="AA307" s="62"/>
      <c r="AB307" s="62">
        <v>3.2</v>
      </c>
      <c r="AC307" s="62">
        <v>3.2</v>
      </c>
    </row>
    <row r="308" spans="1:29" ht="15.75" x14ac:dyDescent="0.25">
      <c r="A308" s="41" t="s">
        <v>39</v>
      </c>
      <c r="B308" s="50" t="s">
        <v>2288</v>
      </c>
      <c r="C308" s="63">
        <v>1.6</v>
      </c>
      <c r="D308" s="77"/>
      <c r="E308" s="61">
        <v>2</v>
      </c>
      <c r="F308" s="61">
        <v>2</v>
      </c>
      <c r="G308" s="61">
        <v>2</v>
      </c>
      <c r="H308" s="61">
        <v>2</v>
      </c>
      <c r="I308" s="61">
        <v>2</v>
      </c>
      <c r="J308" s="61"/>
      <c r="K308" s="61"/>
      <c r="L308" s="61"/>
      <c r="M308" s="61"/>
      <c r="N308" s="61"/>
      <c r="O308" s="61">
        <v>2</v>
      </c>
      <c r="P308" s="61">
        <v>2</v>
      </c>
      <c r="Q308" s="61"/>
      <c r="R308" s="62">
        <v>3.2</v>
      </c>
      <c r="S308" s="62">
        <v>3.2</v>
      </c>
      <c r="T308" s="62">
        <v>3.2</v>
      </c>
      <c r="U308" s="62">
        <v>3.2</v>
      </c>
      <c r="V308" s="62">
        <v>3.2</v>
      </c>
      <c r="W308" s="62"/>
      <c r="X308" s="62"/>
      <c r="Y308" s="62"/>
      <c r="Z308" s="62"/>
      <c r="AA308" s="62"/>
      <c r="AB308" s="62">
        <v>3.2</v>
      </c>
      <c r="AC308" s="62">
        <v>3.2</v>
      </c>
    </row>
    <row r="309" spans="1:29" ht="15.75" x14ac:dyDescent="0.25">
      <c r="A309" s="60" t="s">
        <v>2320</v>
      </c>
      <c r="B309" s="60" t="s">
        <v>2287</v>
      </c>
      <c r="C309" s="60" t="s">
        <v>14</v>
      </c>
      <c r="D309" s="60"/>
      <c r="E309" s="60" t="s">
        <v>2</v>
      </c>
      <c r="F309" s="60" t="s">
        <v>3</v>
      </c>
      <c r="G309" s="60" t="s">
        <v>4</v>
      </c>
      <c r="H309" s="60" t="s">
        <v>5</v>
      </c>
      <c r="I309" s="60" t="s">
        <v>6</v>
      </c>
      <c r="J309" s="60" t="s">
        <v>7</v>
      </c>
      <c r="K309" s="60" t="s">
        <v>8</v>
      </c>
      <c r="L309" s="60" t="s">
        <v>9</v>
      </c>
      <c r="M309" s="60" t="s">
        <v>10</v>
      </c>
      <c r="N309" s="60" t="s">
        <v>11</v>
      </c>
      <c r="O309" s="60" t="s">
        <v>12</v>
      </c>
      <c r="P309" s="60" t="s">
        <v>13</v>
      </c>
      <c r="Q309" s="60"/>
      <c r="R309" s="60" t="s">
        <v>15</v>
      </c>
      <c r="S309" s="60" t="s">
        <v>16</v>
      </c>
      <c r="T309" s="60" t="s">
        <v>17</v>
      </c>
      <c r="U309" s="60" t="s">
        <v>18</v>
      </c>
      <c r="V309" s="60" t="s">
        <v>19</v>
      </c>
      <c r="W309" s="60" t="s">
        <v>20</v>
      </c>
      <c r="X309" s="60" t="s">
        <v>21</v>
      </c>
      <c r="Y309" s="60" t="s">
        <v>22</v>
      </c>
      <c r="Z309" s="60" t="s">
        <v>23</v>
      </c>
      <c r="AA309" s="60" t="s">
        <v>24</v>
      </c>
      <c r="AB309" s="60" t="s">
        <v>25</v>
      </c>
      <c r="AC309" s="60" t="s">
        <v>26</v>
      </c>
    </row>
    <row r="310" spans="1:29" ht="31.5" x14ac:dyDescent="0.25">
      <c r="A310" s="41" t="s">
        <v>27</v>
      </c>
      <c r="B310" s="49" t="s">
        <v>328</v>
      </c>
      <c r="C310" s="66">
        <v>4.8</v>
      </c>
      <c r="D310" s="76"/>
      <c r="E310" s="61"/>
      <c r="F310" s="61"/>
      <c r="G310" s="61"/>
      <c r="H310" s="61">
        <v>2</v>
      </c>
      <c r="I310" s="61">
        <v>2</v>
      </c>
      <c r="J310" s="61"/>
      <c r="K310" s="61"/>
      <c r="L310" s="61"/>
      <c r="M310" s="61"/>
      <c r="N310" s="61"/>
      <c r="O310" s="61">
        <v>2</v>
      </c>
      <c r="P310" s="62"/>
      <c r="Q310" s="62"/>
      <c r="R310" s="62"/>
      <c r="S310" s="62"/>
      <c r="T310" s="62"/>
      <c r="U310" s="62">
        <v>9.6</v>
      </c>
      <c r="V310" s="62">
        <v>9.6</v>
      </c>
      <c r="W310" s="62"/>
      <c r="X310" s="62"/>
      <c r="Y310" s="62"/>
      <c r="Z310" s="62"/>
      <c r="AA310" s="62"/>
      <c r="AB310" s="62">
        <v>9.6</v>
      </c>
      <c r="AC310" s="62"/>
    </row>
    <row r="311" spans="1:29" ht="15.75" x14ac:dyDescent="0.25">
      <c r="A311" s="41" t="s">
        <v>31</v>
      </c>
      <c r="B311" s="49" t="s">
        <v>329</v>
      </c>
      <c r="C311" s="66">
        <v>4.8</v>
      </c>
      <c r="D311" s="76"/>
      <c r="E311" s="61">
        <v>2</v>
      </c>
      <c r="F311" s="61">
        <v>2</v>
      </c>
      <c r="G311" s="61"/>
      <c r="H311" s="61"/>
      <c r="I311" s="61"/>
      <c r="J311" s="61"/>
      <c r="K311" s="61"/>
      <c r="L311" s="61"/>
      <c r="M311" s="61"/>
      <c r="N311" s="61"/>
      <c r="O311" s="61">
        <v>3</v>
      </c>
      <c r="P311" s="62"/>
      <c r="Q311" s="62"/>
      <c r="R311" s="62">
        <v>9.6</v>
      </c>
      <c r="S311" s="62">
        <v>9.6</v>
      </c>
      <c r="T311" s="62"/>
      <c r="U311" s="62"/>
      <c r="V311" s="62"/>
      <c r="W311" s="62"/>
      <c r="X311" s="62"/>
      <c r="Y311" s="62"/>
      <c r="Z311" s="62"/>
      <c r="AA311" s="62"/>
      <c r="AB311" s="62">
        <v>14.4</v>
      </c>
      <c r="AC311" s="62"/>
    </row>
    <row r="312" spans="1:29" ht="15.75" x14ac:dyDescent="0.25">
      <c r="A312" s="41" t="s">
        <v>33</v>
      </c>
      <c r="B312" s="49" t="s">
        <v>330</v>
      </c>
      <c r="C312" s="66">
        <v>4.8</v>
      </c>
      <c r="D312" s="76"/>
      <c r="E312" s="61"/>
      <c r="F312" s="61">
        <v>3</v>
      </c>
      <c r="G312" s="61"/>
      <c r="H312" s="61"/>
      <c r="I312" s="61">
        <v>3</v>
      </c>
      <c r="J312" s="61"/>
      <c r="K312" s="61"/>
      <c r="L312" s="61"/>
      <c r="M312" s="61"/>
      <c r="N312" s="61"/>
      <c r="O312" s="61"/>
      <c r="P312" s="62"/>
      <c r="Q312" s="62"/>
      <c r="R312" s="62"/>
      <c r="S312" s="62">
        <v>14.4</v>
      </c>
      <c r="T312" s="62"/>
      <c r="U312" s="62"/>
      <c r="V312" s="62">
        <v>14.4</v>
      </c>
      <c r="W312" s="62"/>
      <c r="X312" s="62"/>
      <c r="Y312" s="62"/>
      <c r="Z312" s="62"/>
      <c r="AA312" s="62"/>
      <c r="AB312" s="62"/>
      <c r="AC312" s="62"/>
    </row>
    <row r="313" spans="1:29" ht="15.75" x14ac:dyDescent="0.25">
      <c r="A313" s="41" t="s">
        <v>35</v>
      </c>
      <c r="B313" s="49" t="s">
        <v>331</v>
      </c>
      <c r="C313" s="66">
        <v>4.8</v>
      </c>
      <c r="D313" s="76"/>
      <c r="E313" s="61">
        <v>1</v>
      </c>
      <c r="F313" s="61">
        <v>1</v>
      </c>
      <c r="G313" s="61"/>
      <c r="H313" s="61">
        <v>3</v>
      </c>
      <c r="I313" s="61">
        <v>2</v>
      </c>
      <c r="J313" s="61"/>
      <c r="K313" s="61"/>
      <c r="L313" s="61"/>
      <c r="M313" s="61"/>
      <c r="N313" s="61"/>
      <c r="O313" s="61">
        <v>1</v>
      </c>
      <c r="P313" s="62"/>
      <c r="Q313" s="62"/>
      <c r="R313" s="62">
        <v>4.8</v>
      </c>
      <c r="S313" s="62">
        <v>4.8</v>
      </c>
      <c r="T313" s="62"/>
      <c r="U313" s="62">
        <v>14.4</v>
      </c>
      <c r="V313" s="62">
        <v>9.6</v>
      </c>
      <c r="W313" s="62"/>
      <c r="X313" s="62"/>
      <c r="Y313" s="62"/>
      <c r="Z313" s="62"/>
      <c r="AA313" s="62"/>
      <c r="AB313" s="62">
        <v>4.8</v>
      </c>
      <c r="AC313" s="62"/>
    </row>
    <row r="314" spans="1:29" ht="15.75" x14ac:dyDescent="0.25">
      <c r="A314" s="41" t="s">
        <v>37</v>
      </c>
      <c r="B314" s="49" t="s">
        <v>332</v>
      </c>
      <c r="C314" s="66">
        <v>4.8</v>
      </c>
      <c r="D314" s="76"/>
      <c r="E314" s="61">
        <v>2</v>
      </c>
      <c r="F314" s="61">
        <v>1</v>
      </c>
      <c r="G314" s="61"/>
      <c r="H314" s="61"/>
      <c r="I314" s="61">
        <v>1</v>
      </c>
      <c r="J314" s="61"/>
      <c r="K314" s="61"/>
      <c r="L314" s="61"/>
      <c r="M314" s="61"/>
      <c r="N314" s="61"/>
      <c r="O314" s="61"/>
      <c r="P314" s="62"/>
      <c r="Q314" s="62"/>
      <c r="R314" s="62">
        <v>9.6</v>
      </c>
      <c r="S314" s="62">
        <v>4.8</v>
      </c>
      <c r="T314" s="62"/>
      <c r="U314" s="62"/>
      <c r="V314" s="62">
        <v>4.8</v>
      </c>
      <c r="W314" s="62"/>
      <c r="X314" s="62"/>
      <c r="Y314" s="62"/>
      <c r="Z314" s="62"/>
      <c r="AA314" s="62"/>
      <c r="AB314" s="62"/>
      <c r="AC314" s="62"/>
    </row>
    <row r="315" spans="1:29" ht="15.75" x14ac:dyDescent="0.25">
      <c r="A315" s="60" t="s">
        <v>2320</v>
      </c>
      <c r="B315" s="60" t="s">
        <v>2286</v>
      </c>
      <c r="C315" s="60" t="s">
        <v>14</v>
      </c>
      <c r="D315" s="60"/>
      <c r="E315" s="60" t="s">
        <v>2</v>
      </c>
      <c r="F315" s="60" t="s">
        <v>3</v>
      </c>
      <c r="G315" s="60" t="s">
        <v>4</v>
      </c>
      <c r="H315" s="60" t="s">
        <v>5</v>
      </c>
      <c r="I315" s="60" t="s">
        <v>6</v>
      </c>
      <c r="J315" s="60" t="s">
        <v>7</v>
      </c>
      <c r="K315" s="60" t="s">
        <v>8</v>
      </c>
      <c r="L315" s="60" t="s">
        <v>9</v>
      </c>
      <c r="M315" s="60" t="s">
        <v>10</v>
      </c>
      <c r="N315" s="60" t="s">
        <v>11</v>
      </c>
      <c r="O315" s="60" t="s">
        <v>12</v>
      </c>
      <c r="P315" s="60" t="s">
        <v>13</v>
      </c>
      <c r="Q315" s="60"/>
      <c r="R315" s="60" t="s">
        <v>15</v>
      </c>
      <c r="S315" s="60" t="s">
        <v>16</v>
      </c>
      <c r="T315" s="60" t="s">
        <v>17</v>
      </c>
      <c r="U315" s="60" t="s">
        <v>18</v>
      </c>
      <c r="V315" s="60" t="s">
        <v>19</v>
      </c>
      <c r="W315" s="60" t="s">
        <v>20</v>
      </c>
      <c r="X315" s="60" t="s">
        <v>21</v>
      </c>
      <c r="Y315" s="60" t="s">
        <v>22</v>
      </c>
      <c r="Z315" s="60" t="s">
        <v>23</v>
      </c>
      <c r="AA315" s="60" t="s">
        <v>24</v>
      </c>
      <c r="AB315" s="60" t="s">
        <v>25</v>
      </c>
      <c r="AC315" s="60" t="s">
        <v>26</v>
      </c>
    </row>
    <row r="316" spans="1:29" ht="15.75" x14ac:dyDescent="0.25">
      <c r="A316" s="41" t="s">
        <v>27</v>
      </c>
      <c r="B316" s="49" t="s">
        <v>379</v>
      </c>
      <c r="C316" s="66">
        <v>5</v>
      </c>
      <c r="D316" s="76"/>
      <c r="E316" s="70"/>
      <c r="F316" s="70">
        <v>2</v>
      </c>
      <c r="G316" s="70">
        <v>3</v>
      </c>
      <c r="H316" s="70"/>
      <c r="I316" s="70"/>
      <c r="J316" s="70"/>
      <c r="K316" s="70"/>
      <c r="L316" s="70"/>
      <c r="M316" s="70"/>
      <c r="N316" s="70"/>
      <c r="O316" s="70">
        <v>2</v>
      </c>
      <c r="P316" s="62"/>
      <c r="Q316" s="62"/>
      <c r="R316" s="62"/>
      <c r="S316" s="62">
        <v>10</v>
      </c>
      <c r="T316" s="62">
        <v>15</v>
      </c>
      <c r="U316" s="62"/>
      <c r="V316" s="62"/>
      <c r="W316" s="62"/>
      <c r="X316" s="62"/>
      <c r="Y316" s="62"/>
      <c r="Z316" s="62"/>
      <c r="AA316" s="62"/>
      <c r="AB316" s="62">
        <v>10</v>
      </c>
      <c r="AC316" s="62"/>
    </row>
    <row r="317" spans="1:29" ht="15.75" x14ac:dyDescent="0.25">
      <c r="A317" s="41" t="s">
        <v>31</v>
      </c>
      <c r="B317" s="49" t="s">
        <v>380</v>
      </c>
      <c r="C317" s="66">
        <v>5</v>
      </c>
      <c r="D317" s="76"/>
      <c r="E317" s="70"/>
      <c r="F317" s="70">
        <v>1</v>
      </c>
      <c r="G317" s="70">
        <v>2</v>
      </c>
      <c r="H317" s="70"/>
      <c r="I317" s="70"/>
      <c r="J317" s="70"/>
      <c r="K317" s="70"/>
      <c r="L317" s="70"/>
      <c r="M317" s="70"/>
      <c r="N317" s="70"/>
      <c r="O317" s="70">
        <v>3</v>
      </c>
      <c r="P317" s="62"/>
      <c r="Q317" s="62"/>
      <c r="R317" s="62"/>
      <c r="S317" s="62">
        <v>5</v>
      </c>
      <c r="T317" s="62">
        <v>10</v>
      </c>
      <c r="U317" s="62"/>
      <c r="V317" s="62"/>
      <c r="W317" s="62"/>
      <c r="X317" s="62"/>
      <c r="Y317" s="62"/>
      <c r="Z317" s="62"/>
      <c r="AA317" s="62"/>
      <c r="AB317" s="62">
        <v>15</v>
      </c>
      <c r="AC317" s="62"/>
    </row>
    <row r="318" spans="1:29" ht="15.75" x14ac:dyDescent="0.25">
      <c r="A318" s="41" t="s">
        <v>33</v>
      </c>
      <c r="B318" s="49" t="s">
        <v>381</v>
      </c>
      <c r="C318" s="66">
        <v>5</v>
      </c>
      <c r="D318" s="76"/>
      <c r="E318" s="70">
        <v>1</v>
      </c>
      <c r="F318" s="70"/>
      <c r="G318" s="70">
        <v>3</v>
      </c>
      <c r="H318" s="70"/>
      <c r="I318" s="70"/>
      <c r="J318" s="70"/>
      <c r="K318" s="70"/>
      <c r="L318" s="70"/>
      <c r="M318" s="70"/>
      <c r="N318" s="70"/>
      <c r="O318" s="70"/>
      <c r="P318" s="62"/>
      <c r="Q318" s="62"/>
      <c r="R318" s="62">
        <v>5</v>
      </c>
      <c r="S318" s="62"/>
      <c r="T318" s="62">
        <v>15</v>
      </c>
      <c r="U318" s="62"/>
      <c r="V318" s="62"/>
      <c r="W318" s="62"/>
      <c r="X318" s="62"/>
      <c r="Y318" s="62"/>
      <c r="Z318" s="62"/>
      <c r="AA318" s="62"/>
      <c r="AB318" s="62"/>
      <c r="AC318" s="62"/>
    </row>
    <row r="319" spans="1:29" ht="15.75" x14ac:dyDescent="0.25">
      <c r="A319" s="41" t="s">
        <v>35</v>
      </c>
      <c r="B319" s="49" t="s">
        <v>382</v>
      </c>
      <c r="C319" s="66">
        <v>5</v>
      </c>
      <c r="D319" s="76"/>
      <c r="E319" s="70"/>
      <c r="F319" s="70">
        <v>2</v>
      </c>
      <c r="G319" s="70"/>
      <c r="H319" s="70"/>
      <c r="I319" s="70"/>
      <c r="J319" s="70"/>
      <c r="K319" s="70"/>
      <c r="L319" s="70"/>
      <c r="M319" s="70"/>
      <c r="N319" s="70"/>
      <c r="O319" s="70">
        <v>2</v>
      </c>
      <c r="P319" s="62"/>
      <c r="Q319" s="62"/>
      <c r="R319" s="62"/>
      <c r="S319" s="62">
        <v>10</v>
      </c>
      <c r="T319" s="62"/>
      <c r="U319" s="62"/>
      <c r="V319" s="62"/>
      <c r="W319" s="62"/>
      <c r="X319" s="62"/>
      <c r="Y319" s="62"/>
      <c r="Z319" s="62"/>
      <c r="AA319" s="62"/>
      <c r="AB319" s="62">
        <v>10</v>
      </c>
      <c r="AC319" s="62"/>
    </row>
    <row r="320" spans="1:29" ht="15.75" x14ac:dyDescent="0.25">
      <c r="A320" s="41" t="s">
        <v>37</v>
      </c>
      <c r="B320" s="49" t="s">
        <v>383</v>
      </c>
      <c r="C320" s="66">
        <v>5</v>
      </c>
      <c r="D320" s="76"/>
      <c r="E320" s="70">
        <v>2</v>
      </c>
      <c r="F320" s="70"/>
      <c r="G320" s="70">
        <v>2</v>
      </c>
      <c r="H320" s="70"/>
      <c r="I320" s="70"/>
      <c r="J320" s="70"/>
      <c r="K320" s="70"/>
      <c r="L320" s="70"/>
      <c r="M320" s="70"/>
      <c r="N320" s="70"/>
      <c r="O320" s="70"/>
      <c r="P320" s="62"/>
      <c r="Q320" s="62"/>
      <c r="R320" s="62">
        <v>10</v>
      </c>
      <c r="S320" s="62"/>
      <c r="T320" s="62">
        <v>10</v>
      </c>
      <c r="U320" s="62"/>
      <c r="V320" s="62"/>
      <c r="W320" s="62"/>
      <c r="X320" s="62"/>
      <c r="Y320" s="62"/>
      <c r="Z320" s="62"/>
      <c r="AA320" s="62"/>
      <c r="AB320" s="62"/>
      <c r="AC320" s="62"/>
    </row>
    <row r="321" spans="1:29" ht="31.5" x14ac:dyDescent="0.25">
      <c r="A321" s="41" t="s">
        <v>39</v>
      </c>
      <c r="B321" s="49" t="s">
        <v>384</v>
      </c>
      <c r="C321" s="66">
        <v>5</v>
      </c>
      <c r="D321" s="76"/>
      <c r="E321" s="70"/>
      <c r="F321" s="70">
        <v>3</v>
      </c>
      <c r="G321" s="70"/>
      <c r="H321" s="70"/>
      <c r="I321" s="70"/>
      <c r="J321" s="70"/>
      <c r="K321" s="70"/>
      <c r="L321" s="70"/>
      <c r="M321" s="70"/>
      <c r="N321" s="70"/>
      <c r="O321" s="70"/>
      <c r="P321" s="73"/>
      <c r="Q321" s="73"/>
      <c r="R321" s="62"/>
      <c r="S321" s="62">
        <v>15</v>
      </c>
      <c r="T321" s="62"/>
      <c r="U321" s="62"/>
      <c r="V321" s="62"/>
      <c r="W321" s="62"/>
      <c r="X321" s="62"/>
      <c r="Y321" s="62"/>
      <c r="Z321" s="62"/>
      <c r="AA321" s="62"/>
      <c r="AB321" s="62"/>
      <c r="AC321" s="62"/>
    </row>
    <row r="322" spans="1:29" ht="15.75" x14ac:dyDescent="0.25">
      <c r="A322" s="60" t="s">
        <v>2320</v>
      </c>
      <c r="B322" s="60" t="s">
        <v>2285</v>
      </c>
      <c r="C322" s="60" t="s">
        <v>14</v>
      </c>
      <c r="D322" s="60"/>
      <c r="E322" s="60" t="s">
        <v>2</v>
      </c>
      <c r="F322" s="60" t="s">
        <v>3</v>
      </c>
      <c r="G322" s="60" t="s">
        <v>4</v>
      </c>
      <c r="H322" s="60" t="s">
        <v>5</v>
      </c>
      <c r="I322" s="60" t="s">
        <v>6</v>
      </c>
      <c r="J322" s="60" t="s">
        <v>7</v>
      </c>
      <c r="K322" s="60" t="s">
        <v>8</v>
      </c>
      <c r="L322" s="60" t="s">
        <v>9</v>
      </c>
      <c r="M322" s="60" t="s">
        <v>10</v>
      </c>
      <c r="N322" s="60" t="s">
        <v>11</v>
      </c>
      <c r="O322" s="60" t="s">
        <v>12</v>
      </c>
      <c r="P322" s="60" t="s">
        <v>13</v>
      </c>
      <c r="Q322" s="60"/>
      <c r="R322" s="60" t="s">
        <v>15</v>
      </c>
      <c r="S322" s="60" t="s">
        <v>16</v>
      </c>
      <c r="T322" s="60" t="s">
        <v>17</v>
      </c>
      <c r="U322" s="60" t="s">
        <v>18</v>
      </c>
      <c r="V322" s="60" t="s">
        <v>19</v>
      </c>
      <c r="W322" s="60" t="s">
        <v>20</v>
      </c>
      <c r="X322" s="60" t="s">
        <v>21</v>
      </c>
      <c r="Y322" s="60" t="s">
        <v>22</v>
      </c>
      <c r="Z322" s="60" t="s">
        <v>23</v>
      </c>
      <c r="AA322" s="60" t="s">
        <v>24</v>
      </c>
      <c r="AB322" s="60" t="s">
        <v>25</v>
      </c>
      <c r="AC322" s="60" t="s">
        <v>26</v>
      </c>
    </row>
    <row r="323" spans="1:29" ht="15.75" x14ac:dyDescent="0.25">
      <c r="A323" s="41" t="s">
        <v>27</v>
      </c>
      <c r="B323" s="50" t="s">
        <v>340</v>
      </c>
      <c r="C323" s="63">
        <v>5</v>
      </c>
      <c r="D323" s="77"/>
      <c r="E323" s="70">
        <v>1</v>
      </c>
      <c r="F323" s="70">
        <v>2</v>
      </c>
      <c r="G323" s="70">
        <v>1</v>
      </c>
      <c r="H323" s="70">
        <v>3</v>
      </c>
      <c r="I323" s="70"/>
      <c r="J323" s="70"/>
      <c r="K323" s="70"/>
      <c r="L323" s="70"/>
      <c r="M323" s="70"/>
      <c r="N323" s="70"/>
      <c r="O323" s="70"/>
      <c r="P323" s="62"/>
      <c r="Q323" s="62"/>
      <c r="R323" s="62">
        <v>5</v>
      </c>
      <c r="S323" s="62">
        <v>10</v>
      </c>
      <c r="T323" s="62">
        <v>5</v>
      </c>
      <c r="U323" s="62">
        <v>15</v>
      </c>
      <c r="V323" s="62"/>
      <c r="W323" s="62"/>
      <c r="X323" s="62"/>
      <c r="Y323" s="62"/>
      <c r="Z323" s="62"/>
      <c r="AA323" s="62"/>
      <c r="AB323" s="62"/>
      <c r="AC323" s="62"/>
    </row>
    <row r="324" spans="1:29" ht="15.75" x14ac:dyDescent="0.25">
      <c r="A324" s="41" t="s">
        <v>31</v>
      </c>
      <c r="B324" s="50" t="s">
        <v>341</v>
      </c>
      <c r="C324" s="63">
        <v>5</v>
      </c>
      <c r="D324" s="77"/>
      <c r="E324" s="70"/>
      <c r="F324" s="70">
        <v>3</v>
      </c>
      <c r="G324" s="70"/>
      <c r="H324" s="70">
        <v>1</v>
      </c>
      <c r="I324" s="70"/>
      <c r="J324" s="70"/>
      <c r="K324" s="70"/>
      <c r="L324" s="70"/>
      <c r="M324" s="70"/>
      <c r="N324" s="70"/>
      <c r="O324" s="70">
        <v>2</v>
      </c>
      <c r="P324" s="62"/>
      <c r="Q324" s="62"/>
      <c r="R324" s="62"/>
      <c r="S324" s="62">
        <v>15</v>
      </c>
      <c r="T324" s="62"/>
      <c r="U324" s="62">
        <v>5</v>
      </c>
      <c r="V324" s="62"/>
      <c r="W324" s="62"/>
      <c r="X324" s="62"/>
      <c r="Y324" s="62"/>
      <c r="Z324" s="62"/>
      <c r="AA324" s="62"/>
      <c r="AB324" s="62">
        <v>10</v>
      </c>
      <c r="AC324" s="62"/>
    </row>
    <row r="325" spans="1:29" ht="31.5" x14ac:dyDescent="0.25">
      <c r="A325" s="41" t="s">
        <v>33</v>
      </c>
      <c r="B325" s="50" t="s">
        <v>342</v>
      </c>
      <c r="C325" s="63">
        <v>5</v>
      </c>
      <c r="D325" s="77"/>
      <c r="E325" s="70">
        <v>2</v>
      </c>
      <c r="F325" s="70"/>
      <c r="G325" s="70">
        <v>3</v>
      </c>
      <c r="H325" s="70"/>
      <c r="I325" s="70"/>
      <c r="J325" s="70"/>
      <c r="K325" s="70"/>
      <c r="L325" s="70"/>
      <c r="M325" s="70"/>
      <c r="N325" s="70"/>
      <c r="O325" s="70"/>
      <c r="P325" s="62"/>
      <c r="Q325" s="62"/>
      <c r="R325" s="62">
        <v>10</v>
      </c>
      <c r="S325" s="62"/>
      <c r="T325" s="62">
        <v>15</v>
      </c>
      <c r="U325" s="62"/>
      <c r="V325" s="62"/>
      <c r="W325" s="62"/>
      <c r="X325" s="62"/>
      <c r="Y325" s="62"/>
      <c r="Z325" s="62"/>
      <c r="AA325" s="62"/>
      <c r="AB325" s="62"/>
      <c r="AC325" s="62"/>
    </row>
    <row r="326" spans="1:29" ht="15.75" x14ac:dyDescent="0.25">
      <c r="A326" s="60" t="s">
        <v>2320</v>
      </c>
      <c r="B326" s="60" t="s">
        <v>2284</v>
      </c>
      <c r="C326" s="60" t="s">
        <v>14</v>
      </c>
      <c r="D326" s="60"/>
      <c r="E326" s="60" t="s">
        <v>2</v>
      </c>
      <c r="F326" s="60" t="s">
        <v>3</v>
      </c>
      <c r="G326" s="60" t="s">
        <v>4</v>
      </c>
      <c r="H326" s="60" t="s">
        <v>5</v>
      </c>
      <c r="I326" s="60" t="s">
        <v>6</v>
      </c>
      <c r="J326" s="60" t="s">
        <v>7</v>
      </c>
      <c r="K326" s="60" t="s">
        <v>8</v>
      </c>
      <c r="L326" s="60" t="s">
        <v>9</v>
      </c>
      <c r="M326" s="60" t="s">
        <v>10</v>
      </c>
      <c r="N326" s="60" t="s">
        <v>11</v>
      </c>
      <c r="O326" s="60" t="s">
        <v>12</v>
      </c>
      <c r="P326" s="60" t="s">
        <v>13</v>
      </c>
      <c r="Q326" s="60"/>
      <c r="R326" s="60" t="s">
        <v>15</v>
      </c>
      <c r="S326" s="60" t="s">
        <v>16</v>
      </c>
      <c r="T326" s="60" t="s">
        <v>17</v>
      </c>
      <c r="U326" s="60" t="s">
        <v>18</v>
      </c>
      <c r="V326" s="60" t="s">
        <v>19</v>
      </c>
      <c r="W326" s="60" t="s">
        <v>20</v>
      </c>
      <c r="X326" s="60" t="s">
        <v>21</v>
      </c>
      <c r="Y326" s="60" t="s">
        <v>22</v>
      </c>
      <c r="Z326" s="60" t="s">
        <v>23</v>
      </c>
      <c r="AA326" s="60" t="s">
        <v>24</v>
      </c>
      <c r="AB326" s="60" t="s">
        <v>25</v>
      </c>
      <c r="AC326" s="60" t="s">
        <v>26</v>
      </c>
    </row>
    <row r="327" spans="1:29" ht="15.75" x14ac:dyDescent="0.25">
      <c r="A327" s="41" t="s">
        <v>27</v>
      </c>
      <c r="B327" s="50" t="s">
        <v>2283</v>
      </c>
      <c r="C327" s="63">
        <v>5</v>
      </c>
      <c r="D327" s="77"/>
      <c r="E327" s="62"/>
      <c r="F327" s="62"/>
      <c r="G327" s="62"/>
      <c r="H327" s="62"/>
      <c r="I327" s="62"/>
      <c r="J327" s="62"/>
      <c r="K327" s="62"/>
      <c r="L327" s="62">
        <v>3</v>
      </c>
      <c r="M327" s="62"/>
      <c r="N327" s="62"/>
      <c r="O327" s="62">
        <v>3</v>
      </c>
      <c r="P327" s="62">
        <v>1</v>
      </c>
      <c r="Q327" s="62"/>
      <c r="R327" s="62"/>
      <c r="S327" s="62"/>
      <c r="T327" s="62"/>
      <c r="U327" s="62"/>
      <c r="V327" s="62"/>
      <c r="W327" s="62"/>
      <c r="X327" s="62"/>
      <c r="Y327" s="62">
        <v>15</v>
      </c>
      <c r="Z327" s="62"/>
      <c r="AA327" s="62"/>
      <c r="AB327" s="62">
        <v>15</v>
      </c>
      <c r="AC327" s="62">
        <v>5</v>
      </c>
    </row>
    <row r="328" spans="1:29" ht="15.75" x14ac:dyDescent="0.25">
      <c r="A328" s="41" t="s">
        <v>31</v>
      </c>
      <c r="B328" s="50" t="s">
        <v>2282</v>
      </c>
      <c r="C328" s="63">
        <v>5</v>
      </c>
      <c r="D328" s="77"/>
      <c r="E328" s="62"/>
      <c r="F328" s="62"/>
      <c r="G328" s="62"/>
      <c r="H328" s="62"/>
      <c r="I328" s="62"/>
      <c r="J328" s="62"/>
      <c r="K328" s="62"/>
      <c r="L328" s="62">
        <v>2</v>
      </c>
      <c r="M328" s="62"/>
      <c r="N328" s="62"/>
      <c r="O328" s="62">
        <v>2</v>
      </c>
      <c r="P328" s="62">
        <v>1</v>
      </c>
      <c r="Q328" s="62"/>
      <c r="R328" s="62"/>
      <c r="S328" s="62"/>
      <c r="T328" s="62"/>
      <c r="U328" s="62"/>
      <c r="V328" s="62"/>
      <c r="W328" s="62"/>
      <c r="X328" s="62"/>
      <c r="Y328" s="62">
        <v>10</v>
      </c>
      <c r="Z328" s="62"/>
      <c r="AA328" s="62"/>
      <c r="AB328" s="62">
        <v>10</v>
      </c>
      <c r="AC328" s="62">
        <v>5</v>
      </c>
    </row>
    <row r="329" spans="1:29" ht="15.75" x14ac:dyDescent="0.25">
      <c r="A329" s="41" t="s">
        <v>33</v>
      </c>
      <c r="B329" s="50" t="s">
        <v>1752</v>
      </c>
      <c r="C329" s="63">
        <v>5</v>
      </c>
      <c r="D329" s="77"/>
      <c r="E329" s="62"/>
      <c r="F329" s="62"/>
      <c r="G329" s="62"/>
      <c r="H329" s="62"/>
      <c r="I329" s="62"/>
      <c r="J329" s="62"/>
      <c r="K329" s="62"/>
      <c r="L329" s="62">
        <v>2</v>
      </c>
      <c r="M329" s="62"/>
      <c r="N329" s="62"/>
      <c r="O329" s="62">
        <v>2</v>
      </c>
      <c r="P329" s="62">
        <v>1</v>
      </c>
      <c r="Q329" s="62"/>
      <c r="R329" s="62"/>
      <c r="S329" s="62"/>
      <c r="T329" s="62"/>
      <c r="U329" s="62"/>
      <c r="V329" s="62"/>
      <c r="W329" s="62"/>
      <c r="X329" s="62"/>
      <c r="Y329" s="62">
        <v>10</v>
      </c>
      <c r="Z329" s="62"/>
      <c r="AA329" s="62"/>
      <c r="AB329" s="62">
        <v>10</v>
      </c>
      <c r="AC329" s="62">
        <v>5</v>
      </c>
    </row>
    <row r="330" spans="1:29" ht="15.75" x14ac:dyDescent="0.25">
      <c r="A330" s="41" t="s">
        <v>35</v>
      </c>
      <c r="B330" s="50" t="s">
        <v>2281</v>
      </c>
      <c r="C330" s="63">
        <v>5</v>
      </c>
      <c r="D330" s="77"/>
      <c r="E330" s="62"/>
      <c r="F330" s="62"/>
      <c r="G330" s="62"/>
      <c r="H330" s="62"/>
      <c r="I330" s="62"/>
      <c r="J330" s="62"/>
      <c r="K330" s="62"/>
      <c r="L330" s="62">
        <v>2</v>
      </c>
      <c r="M330" s="62"/>
      <c r="N330" s="62"/>
      <c r="O330" s="62">
        <v>2</v>
      </c>
      <c r="P330" s="62">
        <v>1</v>
      </c>
      <c r="Q330" s="62"/>
      <c r="R330" s="62"/>
      <c r="S330" s="62"/>
      <c r="T330" s="62"/>
      <c r="U330" s="62"/>
      <c r="V330" s="62"/>
      <c r="W330" s="62"/>
      <c r="X330" s="62"/>
      <c r="Y330" s="62">
        <v>10</v>
      </c>
      <c r="Z330" s="62"/>
      <c r="AA330" s="62"/>
      <c r="AB330" s="62">
        <v>10</v>
      </c>
      <c r="AC330" s="62">
        <v>5</v>
      </c>
    </row>
    <row r="331" spans="1:29" ht="31.5" x14ac:dyDescent="0.25">
      <c r="A331" s="41" t="s">
        <v>37</v>
      </c>
      <c r="B331" s="50" t="s">
        <v>2280</v>
      </c>
      <c r="C331" s="63">
        <v>5</v>
      </c>
      <c r="D331" s="77"/>
      <c r="E331" s="62"/>
      <c r="F331" s="62"/>
      <c r="G331" s="62"/>
      <c r="H331" s="62"/>
      <c r="I331" s="62"/>
      <c r="J331" s="62"/>
      <c r="K331" s="62"/>
      <c r="L331" s="62">
        <v>2</v>
      </c>
      <c r="M331" s="62"/>
      <c r="N331" s="62"/>
      <c r="O331" s="62">
        <v>2</v>
      </c>
      <c r="P331" s="62">
        <v>1</v>
      </c>
      <c r="Q331" s="62"/>
      <c r="R331" s="62"/>
      <c r="S331" s="62"/>
      <c r="T331" s="62"/>
      <c r="U331" s="62"/>
      <c r="V331" s="62"/>
      <c r="W331" s="62"/>
      <c r="X331" s="62"/>
      <c r="Y331" s="62">
        <v>10</v>
      </c>
      <c r="Z331" s="62"/>
      <c r="AA331" s="62"/>
      <c r="AB331" s="62">
        <v>10</v>
      </c>
      <c r="AC331" s="62">
        <v>5</v>
      </c>
    </row>
    <row r="332" spans="1:29" ht="15.75" x14ac:dyDescent="0.25">
      <c r="A332" s="41" t="s">
        <v>39</v>
      </c>
      <c r="B332" s="50" t="s">
        <v>2279</v>
      </c>
      <c r="C332" s="63">
        <v>5</v>
      </c>
      <c r="D332" s="77"/>
      <c r="E332" s="62"/>
      <c r="F332" s="62"/>
      <c r="G332" s="62">
        <v>2</v>
      </c>
      <c r="H332" s="62"/>
      <c r="I332" s="62">
        <v>1</v>
      </c>
      <c r="J332" s="62"/>
      <c r="K332" s="62"/>
      <c r="L332" s="62">
        <v>2</v>
      </c>
      <c r="M332" s="62"/>
      <c r="N332" s="62">
        <v>1</v>
      </c>
      <c r="O332" s="62">
        <v>2</v>
      </c>
      <c r="P332" s="62">
        <v>1</v>
      </c>
      <c r="Q332" s="62"/>
      <c r="R332" s="62"/>
      <c r="S332" s="62"/>
      <c r="T332" s="62">
        <v>10</v>
      </c>
      <c r="U332" s="62"/>
      <c r="V332" s="62">
        <v>5</v>
      </c>
      <c r="W332" s="62"/>
      <c r="X332" s="62"/>
      <c r="Y332" s="62">
        <v>10</v>
      </c>
      <c r="Z332" s="62"/>
      <c r="AA332" s="62">
        <v>5</v>
      </c>
      <c r="AB332" s="62">
        <v>10</v>
      </c>
      <c r="AC332" s="62">
        <v>5</v>
      </c>
    </row>
    <row r="333" spans="1:29" ht="6.75" customHeight="1" x14ac:dyDescent="0.25">
      <c r="A333" s="172"/>
      <c r="B333" s="172"/>
      <c r="C333" s="172"/>
      <c r="D333" s="172"/>
      <c r="E333" s="172"/>
      <c r="F333" s="172"/>
      <c r="G333" s="172"/>
      <c r="H333" s="172"/>
      <c r="I333" s="172"/>
      <c r="J333" s="172"/>
      <c r="K333" s="172"/>
      <c r="L333" s="172"/>
      <c r="M333" s="172"/>
      <c r="N333" s="172"/>
      <c r="O333" s="172"/>
      <c r="P333" s="172"/>
      <c r="Q333" s="172"/>
      <c r="R333" s="172"/>
      <c r="S333" s="172"/>
      <c r="T333" s="172"/>
      <c r="U333" s="172"/>
      <c r="V333" s="172"/>
      <c r="W333" s="172"/>
      <c r="X333" s="172"/>
      <c r="Y333" s="172"/>
      <c r="Z333" s="172"/>
      <c r="AA333" s="172"/>
      <c r="AB333" s="172"/>
      <c r="AC333" s="173"/>
    </row>
    <row r="334" spans="1:29" ht="15.75" x14ac:dyDescent="0.25">
      <c r="A334" s="60" t="s">
        <v>2278</v>
      </c>
      <c r="B334" s="60" t="s">
        <v>2277</v>
      </c>
      <c r="C334" s="60" t="s">
        <v>14</v>
      </c>
      <c r="D334" s="60"/>
      <c r="E334" s="60" t="s">
        <v>2</v>
      </c>
      <c r="F334" s="60" t="s">
        <v>3</v>
      </c>
      <c r="G334" s="60" t="s">
        <v>4</v>
      </c>
      <c r="H334" s="60" t="s">
        <v>5</v>
      </c>
      <c r="I334" s="60" t="s">
        <v>6</v>
      </c>
      <c r="J334" s="60" t="s">
        <v>7</v>
      </c>
      <c r="K334" s="60" t="s">
        <v>8</v>
      </c>
      <c r="L334" s="60" t="s">
        <v>9</v>
      </c>
      <c r="M334" s="60" t="s">
        <v>10</v>
      </c>
      <c r="N334" s="60" t="s">
        <v>11</v>
      </c>
      <c r="O334" s="60" t="s">
        <v>12</v>
      </c>
      <c r="P334" s="60" t="s">
        <v>13</v>
      </c>
      <c r="Q334" s="60"/>
      <c r="R334" s="60" t="s">
        <v>15</v>
      </c>
      <c r="S334" s="60" t="s">
        <v>16</v>
      </c>
      <c r="T334" s="60" t="s">
        <v>17</v>
      </c>
      <c r="U334" s="60" t="s">
        <v>18</v>
      </c>
      <c r="V334" s="60" t="s">
        <v>19</v>
      </c>
      <c r="W334" s="60" t="s">
        <v>20</v>
      </c>
      <c r="X334" s="60" t="s">
        <v>21</v>
      </c>
      <c r="Y334" s="60" t="s">
        <v>22</v>
      </c>
      <c r="Z334" s="60" t="s">
        <v>23</v>
      </c>
      <c r="AA334" s="60" t="s">
        <v>24</v>
      </c>
      <c r="AB334" s="60" t="s">
        <v>25</v>
      </c>
      <c r="AC334" s="60" t="s">
        <v>26</v>
      </c>
    </row>
    <row r="335" spans="1:29" ht="31.5" x14ac:dyDescent="0.25">
      <c r="A335" s="41" t="s">
        <v>27</v>
      </c>
      <c r="B335" s="50" t="s">
        <v>2276</v>
      </c>
      <c r="C335" s="62">
        <v>1.4</v>
      </c>
      <c r="D335" s="62"/>
      <c r="E335" s="61">
        <v>3</v>
      </c>
      <c r="F335" s="61">
        <v>3</v>
      </c>
      <c r="G335" s="61"/>
      <c r="H335" s="61"/>
      <c r="I335" s="61"/>
      <c r="J335" s="61">
        <v>1</v>
      </c>
      <c r="K335" s="61">
        <v>1</v>
      </c>
      <c r="L335" s="61">
        <v>1</v>
      </c>
      <c r="M335" s="61"/>
      <c r="N335" s="61"/>
      <c r="O335" s="61"/>
      <c r="P335" s="62"/>
      <c r="Q335" s="62"/>
      <c r="R335" s="62">
        <v>4.2</v>
      </c>
      <c r="S335" s="62">
        <v>4.2</v>
      </c>
      <c r="T335" s="62"/>
      <c r="U335" s="62"/>
      <c r="V335" s="62"/>
      <c r="W335" s="62">
        <v>1.4</v>
      </c>
      <c r="X335" s="62">
        <v>1.4</v>
      </c>
      <c r="Y335" s="62">
        <v>1.4</v>
      </c>
      <c r="Z335" s="62"/>
      <c r="AA335" s="62"/>
      <c r="AB335" s="62"/>
      <c r="AC335" s="62"/>
    </row>
    <row r="336" spans="1:29" ht="31.5" x14ac:dyDescent="0.25">
      <c r="A336" s="41" t="s">
        <v>31</v>
      </c>
      <c r="B336" s="50" t="s">
        <v>2275</v>
      </c>
      <c r="C336" s="62">
        <v>1.4</v>
      </c>
      <c r="D336" s="62"/>
      <c r="E336" s="61">
        <v>3</v>
      </c>
      <c r="F336" s="61">
        <v>3</v>
      </c>
      <c r="G336" s="61">
        <v>3</v>
      </c>
      <c r="H336" s="61">
        <v>3</v>
      </c>
      <c r="I336" s="61">
        <v>2</v>
      </c>
      <c r="J336" s="61">
        <v>1</v>
      </c>
      <c r="K336" s="61">
        <v>1</v>
      </c>
      <c r="L336" s="61"/>
      <c r="M336" s="61"/>
      <c r="N336" s="61"/>
      <c r="O336" s="61">
        <v>1</v>
      </c>
      <c r="P336" s="62"/>
      <c r="Q336" s="62"/>
      <c r="R336" s="62">
        <v>4.2</v>
      </c>
      <c r="S336" s="62">
        <v>4.2</v>
      </c>
      <c r="T336" s="62">
        <v>4.2</v>
      </c>
      <c r="U336" s="62">
        <v>4.2</v>
      </c>
      <c r="V336" s="62">
        <v>2.8</v>
      </c>
      <c r="W336" s="62">
        <v>1.4</v>
      </c>
      <c r="X336" s="62">
        <v>1.4</v>
      </c>
      <c r="Y336" s="62"/>
      <c r="Z336" s="62"/>
      <c r="AA336" s="62"/>
      <c r="AB336" s="62">
        <v>1.4</v>
      </c>
      <c r="AC336" s="62"/>
    </row>
    <row r="337" spans="1:29" ht="31.5" x14ac:dyDescent="0.25">
      <c r="A337" s="41" t="s">
        <v>33</v>
      </c>
      <c r="B337" s="50" t="s">
        <v>2274</v>
      </c>
      <c r="C337" s="62">
        <v>1.4</v>
      </c>
      <c r="D337" s="62"/>
      <c r="E337" s="61">
        <v>3</v>
      </c>
      <c r="F337" s="61">
        <v>3</v>
      </c>
      <c r="G337" s="61">
        <v>3</v>
      </c>
      <c r="H337" s="61">
        <v>1</v>
      </c>
      <c r="I337" s="61">
        <v>1</v>
      </c>
      <c r="J337" s="61"/>
      <c r="K337" s="61"/>
      <c r="L337" s="61"/>
      <c r="M337" s="61"/>
      <c r="N337" s="61"/>
      <c r="O337" s="61">
        <v>2</v>
      </c>
      <c r="P337" s="62"/>
      <c r="Q337" s="62"/>
      <c r="R337" s="62">
        <v>4.2</v>
      </c>
      <c r="S337" s="62">
        <v>4.2</v>
      </c>
      <c r="T337" s="62">
        <v>4.2</v>
      </c>
      <c r="U337" s="62">
        <v>1.4</v>
      </c>
      <c r="V337" s="62">
        <v>1.4</v>
      </c>
      <c r="W337" s="62"/>
      <c r="X337" s="62"/>
      <c r="Y337" s="62"/>
      <c r="Z337" s="62"/>
      <c r="AA337" s="62"/>
      <c r="AB337" s="62">
        <v>2.8</v>
      </c>
      <c r="AC337" s="62"/>
    </row>
    <row r="338" spans="1:29" ht="31.5" x14ac:dyDescent="0.25">
      <c r="A338" s="41" t="s">
        <v>35</v>
      </c>
      <c r="B338" s="50" t="s">
        <v>2273</v>
      </c>
      <c r="C338" s="62">
        <v>1.4</v>
      </c>
      <c r="D338" s="62"/>
      <c r="E338" s="61">
        <v>3</v>
      </c>
      <c r="F338" s="61">
        <v>3</v>
      </c>
      <c r="G338" s="61">
        <v>3</v>
      </c>
      <c r="H338" s="61">
        <v>1</v>
      </c>
      <c r="I338" s="61">
        <v>1</v>
      </c>
      <c r="J338" s="61"/>
      <c r="K338" s="61"/>
      <c r="L338" s="61"/>
      <c r="M338" s="61"/>
      <c r="N338" s="61"/>
      <c r="O338" s="61">
        <v>2</v>
      </c>
      <c r="P338" s="62"/>
      <c r="Q338" s="62"/>
      <c r="R338" s="62">
        <v>4.2</v>
      </c>
      <c r="S338" s="62">
        <v>4.2</v>
      </c>
      <c r="T338" s="62">
        <v>4.2</v>
      </c>
      <c r="U338" s="62">
        <v>1.4</v>
      </c>
      <c r="V338" s="62">
        <v>1.4</v>
      </c>
      <c r="W338" s="62"/>
      <c r="X338" s="62"/>
      <c r="Y338" s="62"/>
      <c r="Z338" s="62"/>
      <c r="AA338" s="62"/>
      <c r="AB338" s="62">
        <v>2.8</v>
      </c>
      <c r="AC338" s="62"/>
    </row>
    <row r="339" spans="1:29" ht="47.25" x14ac:dyDescent="0.25">
      <c r="A339" s="41" t="s">
        <v>37</v>
      </c>
      <c r="B339" s="50" t="s">
        <v>2272</v>
      </c>
      <c r="C339" s="62">
        <v>1.4</v>
      </c>
      <c r="D339" s="62"/>
      <c r="E339" s="61">
        <v>2</v>
      </c>
      <c r="F339" s="61">
        <v>2</v>
      </c>
      <c r="G339" s="61">
        <v>3</v>
      </c>
      <c r="H339" s="61">
        <v>1</v>
      </c>
      <c r="I339" s="61">
        <v>1</v>
      </c>
      <c r="J339" s="61"/>
      <c r="K339" s="61"/>
      <c r="L339" s="61"/>
      <c r="M339" s="61"/>
      <c r="N339" s="61"/>
      <c r="O339" s="61">
        <v>2</v>
      </c>
      <c r="P339" s="62"/>
      <c r="Q339" s="62"/>
      <c r="R339" s="62">
        <v>2.8</v>
      </c>
      <c r="S339" s="62">
        <v>2.8</v>
      </c>
      <c r="T339" s="62">
        <v>4.2</v>
      </c>
      <c r="U339" s="62">
        <v>1.4</v>
      </c>
      <c r="V339" s="62">
        <v>1.4</v>
      </c>
      <c r="W339" s="62"/>
      <c r="X339" s="62"/>
      <c r="Y339" s="62"/>
      <c r="Z339" s="62"/>
      <c r="AA339" s="62"/>
      <c r="AB339" s="62">
        <v>2.8</v>
      </c>
      <c r="AC339" s="62"/>
    </row>
    <row r="340" spans="1:29" ht="15.75" x14ac:dyDescent="0.25">
      <c r="A340" s="41" t="s">
        <v>39</v>
      </c>
      <c r="B340" s="50" t="s">
        <v>2271</v>
      </c>
      <c r="C340" s="62">
        <v>1.4</v>
      </c>
      <c r="D340" s="62"/>
      <c r="E340" s="61">
        <v>1</v>
      </c>
      <c r="F340" s="61">
        <v>2</v>
      </c>
      <c r="G340" s="61">
        <v>2</v>
      </c>
      <c r="H340" s="61">
        <v>1</v>
      </c>
      <c r="I340" s="61">
        <v>1</v>
      </c>
      <c r="J340" s="61"/>
      <c r="K340" s="61"/>
      <c r="L340" s="61"/>
      <c r="M340" s="61"/>
      <c r="N340" s="61"/>
      <c r="O340" s="61">
        <v>2</v>
      </c>
      <c r="P340" s="62"/>
      <c r="Q340" s="62"/>
      <c r="R340" s="62">
        <v>1.4</v>
      </c>
      <c r="S340" s="62">
        <v>2.8</v>
      </c>
      <c r="T340" s="62">
        <v>2.8</v>
      </c>
      <c r="U340" s="62">
        <v>1.4</v>
      </c>
      <c r="V340" s="62">
        <v>1.4</v>
      </c>
      <c r="W340" s="62"/>
      <c r="X340" s="62"/>
      <c r="Y340" s="62"/>
      <c r="Z340" s="62"/>
      <c r="AA340" s="62"/>
      <c r="AB340" s="62">
        <v>2.8</v>
      </c>
      <c r="AC340" s="62"/>
    </row>
    <row r="341" spans="1:29" ht="15.75" x14ac:dyDescent="0.25">
      <c r="A341" s="60" t="s">
        <v>2278</v>
      </c>
      <c r="B341" s="60" t="s">
        <v>2270</v>
      </c>
      <c r="C341" s="60" t="s">
        <v>14</v>
      </c>
      <c r="D341" s="60"/>
      <c r="E341" s="60" t="s">
        <v>2</v>
      </c>
      <c r="F341" s="60" t="s">
        <v>3</v>
      </c>
      <c r="G341" s="60" t="s">
        <v>4</v>
      </c>
      <c r="H341" s="60" t="s">
        <v>5</v>
      </c>
      <c r="I341" s="60" t="s">
        <v>6</v>
      </c>
      <c r="J341" s="60" t="s">
        <v>7</v>
      </c>
      <c r="K341" s="60" t="s">
        <v>8</v>
      </c>
      <c r="L341" s="60" t="s">
        <v>9</v>
      </c>
      <c r="M341" s="60" t="s">
        <v>10</v>
      </c>
      <c r="N341" s="60" t="s">
        <v>11</v>
      </c>
      <c r="O341" s="60" t="s">
        <v>12</v>
      </c>
      <c r="P341" s="60" t="s">
        <v>13</v>
      </c>
      <c r="Q341" s="60"/>
      <c r="R341" s="60" t="s">
        <v>15</v>
      </c>
      <c r="S341" s="60" t="s">
        <v>16</v>
      </c>
      <c r="T341" s="60" t="s">
        <v>17</v>
      </c>
      <c r="U341" s="60" t="s">
        <v>18</v>
      </c>
      <c r="V341" s="60" t="s">
        <v>19</v>
      </c>
      <c r="W341" s="60" t="s">
        <v>20</v>
      </c>
      <c r="X341" s="60" t="s">
        <v>21</v>
      </c>
      <c r="Y341" s="60" t="s">
        <v>22</v>
      </c>
      <c r="Z341" s="60" t="s">
        <v>23</v>
      </c>
      <c r="AA341" s="60" t="s">
        <v>24</v>
      </c>
      <c r="AB341" s="60" t="s">
        <v>25</v>
      </c>
      <c r="AC341" s="60" t="s">
        <v>26</v>
      </c>
    </row>
    <row r="342" spans="1:29" ht="15.75" x14ac:dyDescent="0.25">
      <c r="A342" s="41" t="s">
        <v>27</v>
      </c>
      <c r="B342" s="50" t="s">
        <v>2269</v>
      </c>
      <c r="C342" s="63">
        <v>2.6</v>
      </c>
      <c r="D342" s="77"/>
      <c r="E342" s="61">
        <v>2</v>
      </c>
      <c r="F342" s="61"/>
      <c r="G342" s="61"/>
      <c r="H342" s="61"/>
      <c r="I342" s="61">
        <v>1</v>
      </c>
      <c r="J342" s="61">
        <v>1</v>
      </c>
      <c r="K342" s="62"/>
      <c r="L342" s="62"/>
      <c r="M342" s="62"/>
      <c r="N342" s="62"/>
      <c r="O342" s="62"/>
      <c r="P342" s="62"/>
      <c r="Q342" s="62"/>
      <c r="R342" s="62">
        <v>5.2</v>
      </c>
      <c r="S342" s="62"/>
      <c r="T342" s="62"/>
      <c r="U342" s="62"/>
      <c r="V342" s="62">
        <v>2.6</v>
      </c>
      <c r="W342" s="62">
        <v>2.6</v>
      </c>
      <c r="X342" s="62"/>
      <c r="Y342" s="62"/>
      <c r="Z342" s="62"/>
      <c r="AA342" s="62"/>
      <c r="AB342" s="62"/>
      <c r="AC342" s="62"/>
    </row>
    <row r="343" spans="1:29" ht="15.75" x14ac:dyDescent="0.25">
      <c r="A343" s="41" t="s">
        <v>31</v>
      </c>
      <c r="B343" s="50" t="s">
        <v>2268</v>
      </c>
      <c r="C343" s="63">
        <v>2.6</v>
      </c>
      <c r="D343" s="77"/>
      <c r="E343" s="61">
        <v>2</v>
      </c>
      <c r="F343" s="61"/>
      <c r="G343" s="61"/>
      <c r="H343" s="61"/>
      <c r="I343" s="61"/>
      <c r="J343" s="61"/>
      <c r="K343" s="62"/>
      <c r="L343" s="62"/>
      <c r="M343" s="62"/>
      <c r="N343" s="62"/>
      <c r="O343" s="62"/>
      <c r="P343" s="62"/>
      <c r="Q343" s="62"/>
      <c r="R343" s="62">
        <v>5.2</v>
      </c>
      <c r="S343" s="62"/>
      <c r="T343" s="62"/>
      <c r="U343" s="62"/>
      <c r="V343" s="62"/>
      <c r="W343" s="62"/>
      <c r="X343" s="62"/>
      <c r="Y343" s="62"/>
      <c r="Z343" s="62"/>
      <c r="AA343" s="62"/>
      <c r="AB343" s="62"/>
      <c r="AC343" s="62"/>
    </row>
    <row r="344" spans="1:29" ht="15.75" x14ac:dyDescent="0.25">
      <c r="A344" s="41" t="s">
        <v>33</v>
      </c>
      <c r="B344" s="50" t="s">
        <v>2267</v>
      </c>
      <c r="C344" s="63">
        <v>2.6</v>
      </c>
      <c r="D344" s="77"/>
      <c r="E344" s="61">
        <v>1</v>
      </c>
      <c r="F344" s="61"/>
      <c r="G344" s="61"/>
      <c r="H344" s="61"/>
      <c r="I344" s="61">
        <v>1</v>
      </c>
      <c r="J344" s="61"/>
      <c r="K344" s="62"/>
      <c r="L344" s="62"/>
      <c r="M344" s="62"/>
      <c r="N344" s="62"/>
      <c r="O344" s="62"/>
      <c r="P344" s="62"/>
      <c r="Q344" s="62"/>
      <c r="R344" s="62">
        <v>2.6</v>
      </c>
      <c r="S344" s="62"/>
      <c r="T344" s="62"/>
      <c r="U344" s="62"/>
      <c r="V344" s="62">
        <v>2.6</v>
      </c>
      <c r="W344" s="62"/>
      <c r="X344" s="62"/>
      <c r="Y344" s="62"/>
      <c r="Z344" s="62"/>
      <c r="AA344" s="62"/>
      <c r="AB344" s="62"/>
      <c r="AC344" s="62"/>
    </row>
    <row r="345" spans="1:29" ht="15.75" x14ac:dyDescent="0.25">
      <c r="A345" s="41" t="s">
        <v>35</v>
      </c>
      <c r="B345" s="50" t="s">
        <v>2266</v>
      </c>
      <c r="C345" s="63">
        <v>2.6</v>
      </c>
      <c r="D345" s="77"/>
      <c r="E345" s="61">
        <v>1</v>
      </c>
      <c r="F345" s="61"/>
      <c r="G345" s="61"/>
      <c r="H345" s="61"/>
      <c r="I345" s="61">
        <v>1</v>
      </c>
      <c r="J345" s="61"/>
      <c r="K345" s="62"/>
      <c r="L345" s="62"/>
      <c r="M345" s="62"/>
      <c r="N345" s="62"/>
      <c r="O345" s="62"/>
      <c r="P345" s="62"/>
      <c r="Q345" s="62"/>
      <c r="R345" s="62">
        <v>2.6</v>
      </c>
      <c r="S345" s="62"/>
      <c r="T345" s="62"/>
      <c r="U345" s="62"/>
      <c r="V345" s="62">
        <v>2.6</v>
      </c>
      <c r="W345" s="62"/>
      <c r="X345" s="62"/>
      <c r="Y345" s="62"/>
      <c r="Z345" s="62"/>
      <c r="AA345" s="62"/>
      <c r="AB345" s="62"/>
      <c r="AC345" s="62"/>
    </row>
    <row r="346" spans="1:29" ht="15.75" x14ac:dyDescent="0.25">
      <c r="A346" s="41" t="s">
        <v>37</v>
      </c>
      <c r="B346" s="50" t="s">
        <v>2265</v>
      </c>
      <c r="C346" s="63">
        <v>2.6</v>
      </c>
      <c r="D346" s="77"/>
      <c r="E346" s="61">
        <v>2</v>
      </c>
      <c r="F346" s="61"/>
      <c r="G346" s="61">
        <v>2</v>
      </c>
      <c r="H346" s="61"/>
      <c r="I346" s="61"/>
      <c r="J346" s="61"/>
      <c r="K346" s="62"/>
      <c r="L346" s="62"/>
      <c r="M346" s="62"/>
      <c r="N346" s="62"/>
      <c r="O346" s="62"/>
      <c r="P346" s="62"/>
      <c r="Q346" s="62"/>
      <c r="R346" s="62">
        <v>5.2</v>
      </c>
      <c r="S346" s="62"/>
      <c r="T346" s="62">
        <v>5.2</v>
      </c>
      <c r="U346" s="62"/>
      <c r="V346" s="62"/>
      <c r="W346" s="62"/>
      <c r="X346" s="62"/>
      <c r="Y346" s="62"/>
      <c r="Z346" s="62"/>
      <c r="AA346" s="62"/>
      <c r="AB346" s="62"/>
      <c r="AC346" s="62"/>
    </row>
    <row r="347" spans="1:29" ht="15.75" x14ac:dyDescent="0.25">
      <c r="A347" s="41" t="s">
        <v>39</v>
      </c>
      <c r="B347" s="50" t="s">
        <v>2264</v>
      </c>
      <c r="C347" s="63">
        <v>2.6</v>
      </c>
      <c r="D347" s="77"/>
      <c r="E347" s="61">
        <v>1</v>
      </c>
      <c r="F347" s="61"/>
      <c r="G347" s="61"/>
      <c r="H347" s="61"/>
      <c r="I347" s="61">
        <v>2</v>
      </c>
      <c r="J347" s="61"/>
      <c r="K347" s="62"/>
      <c r="L347" s="62"/>
      <c r="M347" s="62"/>
      <c r="N347" s="62"/>
      <c r="O347" s="62"/>
      <c r="P347" s="62"/>
      <c r="Q347" s="62"/>
      <c r="R347" s="62">
        <v>2.6</v>
      </c>
      <c r="S347" s="62"/>
      <c r="T347" s="62"/>
      <c r="U347" s="62"/>
      <c r="V347" s="62">
        <v>5.2</v>
      </c>
      <c r="W347" s="62"/>
      <c r="X347" s="62"/>
      <c r="Y347" s="62"/>
      <c r="Z347" s="62"/>
      <c r="AA347" s="62"/>
      <c r="AB347" s="62"/>
      <c r="AC347" s="62"/>
    </row>
    <row r="348" spans="1:29" ht="15.75" x14ac:dyDescent="0.25">
      <c r="A348" s="60" t="s">
        <v>2278</v>
      </c>
      <c r="B348" s="60" t="s">
        <v>2263</v>
      </c>
      <c r="C348" s="60" t="s">
        <v>14</v>
      </c>
      <c r="D348" s="60"/>
      <c r="E348" s="60" t="s">
        <v>2</v>
      </c>
      <c r="F348" s="60" t="s">
        <v>3</v>
      </c>
      <c r="G348" s="60" t="s">
        <v>4</v>
      </c>
      <c r="H348" s="60" t="s">
        <v>5</v>
      </c>
      <c r="I348" s="60" t="s">
        <v>6</v>
      </c>
      <c r="J348" s="60" t="s">
        <v>7</v>
      </c>
      <c r="K348" s="60" t="s">
        <v>8</v>
      </c>
      <c r="L348" s="60" t="s">
        <v>9</v>
      </c>
      <c r="M348" s="60" t="s">
        <v>10</v>
      </c>
      <c r="N348" s="60" t="s">
        <v>11</v>
      </c>
      <c r="O348" s="60" t="s">
        <v>12</v>
      </c>
      <c r="P348" s="60" t="s">
        <v>13</v>
      </c>
      <c r="Q348" s="60"/>
      <c r="R348" s="60" t="s">
        <v>15</v>
      </c>
      <c r="S348" s="60" t="s">
        <v>16</v>
      </c>
      <c r="T348" s="60" t="s">
        <v>17</v>
      </c>
      <c r="U348" s="60" t="s">
        <v>18</v>
      </c>
      <c r="V348" s="60" t="s">
        <v>19</v>
      </c>
      <c r="W348" s="60" t="s">
        <v>20</v>
      </c>
      <c r="X348" s="60" t="s">
        <v>21</v>
      </c>
      <c r="Y348" s="60" t="s">
        <v>22</v>
      </c>
      <c r="Z348" s="60" t="s">
        <v>23</v>
      </c>
      <c r="AA348" s="60" t="s">
        <v>24</v>
      </c>
      <c r="AB348" s="60" t="s">
        <v>25</v>
      </c>
      <c r="AC348" s="60" t="s">
        <v>26</v>
      </c>
    </row>
    <row r="349" spans="1:29" ht="15.75" x14ac:dyDescent="0.25">
      <c r="A349" s="41" t="s">
        <v>27</v>
      </c>
      <c r="B349" s="56" t="s">
        <v>2261</v>
      </c>
      <c r="C349" s="66">
        <v>2.6</v>
      </c>
      <c r="D349" s="76"/>
      <c r="E349" s="70">
        <v>3</v>
      </c>
      <c r="F349" s="70">
        <v>2</v>
      </c>
      <c r="G349" s="70">
        <v>2</v>
      </c>
      <c r="H349" s="70">
        <v>2</v>
      </c>
      <c r="I349" s="70">
        <v>2</v>
      </c>
      <c r="J349" s="70"/>
      <c r="K349" s="70"/>
      <c r="L349" s="70"/>
      <c r="M349" s="70"/>
      <c r="N349" s="70"/>
      <c r="O349" s="70"/>
      <c r="P349" s="62"/>
      <c r="Q349" s="62"/>
      <c r="R349" s="62">
        <v>7.8</v>
      </c>
      <c r="S349" s="62">
        <v>5.2</v>
      </c>
      <c r="T349" s="62">
        <v>5.2</v>
      </c>
      <c r="U349" s="62">
        <v>5.2</v>
      </c>
      <c r="V349" s="62">
        <v>5.2</v>
      </c>
      <c r="W349" s="62"/>
      <c r="X349" s="62"/>
      <c r="Y349" s="62"/>
      <c r="Z349" s="62"/>
      <c r="AA349" s="62"/>
      <c r="AB349" s="62"/>
      <c r="AC349" s="62"/>
    </row>
    <row r="350" spans="1:29" ht="15.75" x14ac:dyDescent="0.25">
      <c r="A350" s="41" t="s">
        <v>31</v>
      </c>
      <c r="B350" s="56" t="s">
        <v>360</v>
      </c>
      <c r="C350" s="66">
        <v>2.6</v>
      </c>
      <c r="D350" s="76"/>
      <c r="E350" s="70">
        <v>3</v>
      </c>
      <c r="F350" s="70">
        <v>3</v>
      </c>
      <c r="G350" s="70">
        <v>2</v>
      </c>
      <c r="H350" s="70">
        <v>3</v>
      </c>
      <c r="I350" s="70">
        <v>3</v>
      </c>
      <c r="J350" s="70"/>
      <c r="K350" s="70"/>
      <c r="L350" s="70"/>
      <c r="M350" s="70"/>
      <c r="N350" s="70"/>
      <c r="O350" s="70"/>
      <c r="P350" s="62"/>
      <c r="Q350" s="62"/>
      <c r="R350" s="62">
        <v>7.8</v>
      </c>
      <c r="S350" s="62">
        <v>7.8</v>
      </c>
      <c r="T350" s="62">
        <v>5.2</v>
      </c>
      <c r="U350" s="62">
        <v>7.8</v>
      </c>
      <c r="V350" s="62">
        <v>7.8</v>
      </c>
      <c r="W350" s="62"/>
      <c r="X350" s="62"/>
      <c r="Y350" s="62"/>
      <c r="Z350" s="62"/>
      <c r="AA350" s="62"/>
      <c r="AB350" s="62"/>
      <c r="AC350" s="62"/>
    </row>
    <row r="351" spans="1:29" ht="15.75" x14ac:dyDescent="0.25">
      <c r="A351" s="41" t="s">
        <v>33</v>
      </c>
      <c r="B351" s="56" t="s">
        <v>361</v>
      </c>
      <c r="C351" s="66">
        <v>2.6</v>
      </c>
      <c r="D351" s="76"/>
      <c r="E351" s="70">
        <v>2</v>
      </c>
      <c r="F351" s="70">
        <v>3</v>
      </c>
      <c r="G351" s="70">
        <v>3</v>
      </c>
      <c r="H351" s="70">
        <v>3</v>
      </c>
      <c r="I351" s="70">
        <v>2</v>
      </c>
      <c r="J351" s="70"/>
      <c r="K351" s="70"/>
      <c r="L351" s="70"/>
      <c r="M351" s="70"/>
      <c r="N351" s="70"/>
      <c r="O351" s="70"/>
      <c r="P351" s="62"/>
      <c r="Q351" s="62"/>
      <c r="R351" s="62">
        <v>5.2</v>
      </c>
      <c r="S351" s="62">
        <v>7.8</v>
      </c>
      <c r="T351" s="62">
        <v>7.8</v>
      </c>
      <c r="U351" s="62">
        <v>7.8</v>
      </c>
      <c r="V351" s="62">
        <v>5.2</v>
      </c>
      <c r="W351" s="62"/>
      <c r="X351" s="62"/>
      <c r="Y351" s="62"/>
      <c r="Z351" s="62"/>
      <c r="AA351" s="62"/>
      <c r="AB351" s="62"/>
      <c r="AC351" s="62"/>
    </row>
    <row r="352" spans="1:29" ht="47.25" x14ac:dyDescent="0.25">
      <c r="A352" s="41" t="s">
        <v>35</v>
      </c>
      <c r="B352" s="56" t="s">
        <v>362</v>
      </c>
      <c r="C352" s="66">
        <v>2.6</v>
      </c>
      <c r="D352" s="76"/>
      <c r="E352" s="70">
        <v>3</v>
      </c>
      <c r="F352" s="70">
        <v>3</v>
      </c>
      <c r="G352" s="70">
        <v>3</v>
      </c>
      <c r="H352" s="70">
        <v>2</v>
      </c>
      <c r="I352" s="70">
        <v>2</v>
      </c>
      <c r="J352" s="70"/>
      <c r="K352" s="70"/>
      <c r="L352" s="70"/>
      <c r="M352" s="70"/>
      <c r="N352" s="70"/>
      <c r="O352" s="70"/>
      <c r="P352" s="62"/>
      <c r="Q352" s="62"/>
      <c r="R352" s="62">
        <v>7.8</v>
      </c>
      <c r="S352" s="62">
        <v>7.8</v>
      </c>
      <c r="T352" s="62">
        <v>7.8</v>
      </c>
      <c r="U352" s="62">
        <v>5.2</v>
      </c>
      <c r="V352" s="62">
        <v>5.2</v>
      </c>
      <c r="W352" s="62"/>
      <c r="X352" s="62"/>
      <c r="Y352" s="62"/>
      <c r="Z352" s="62"/>
      <c r="AA352" s="62"/>
      <c r="AB352" s="62"/>
      <c r="AC352" s="62"/>
    </row>
    <row r="353" spans="1:29" ht="31.5" x14ac:dyDescent="0.25">
      <c r="A353" s="41" t="s">
        <v>37</v>
      </c>
      <c r="B353" s="56" t="s">
        <v>2260</v>
      </c>
      <c r="C353" s="66">
        <v>2.6</v>
      </c>
      <c r="D353" s="76"/>
      <c r="E353" s="70">
        <v>3</v>
      </c>
      <c r="F353" s="70">
        <v>3</v>
      </c>
      <c r="G353" s="70">
        <v>3</v>
      </c>
      <c r="H353" s="70">
        <v>3</v>
      </c>
      <c r="I353" s="70">
        <v>3</v>
      </c>
      <c r="J353" s="70"/>
      <c r="K353" s="70"/>
      <c r="L353" s="70"/>
      <c r="M353" s="70"/>
      <c r="N353" s="70"/>
      <c r="O353" s="70">
        <v>2</v>
      </c>
      <c r="P353" s="62"/>
      <c r="Q353" s="62"/>
      <c r="R353" s="62">
        <v>7.8</v>
      </c>
      <c r="S353" s="62">
        <v>7.8</v>
      </c>
      <c r="T353" s="62">
        <v>7.8</v>
      </c>
      <c r="U353" s="62">
        <v>7.8</v>
      </c>
      <c r="V353" s="62">
        <v>7.8</v>
      </c>
      <c r="W353" s="62"/>
      <c r="X353" s="62"/>
      <c r="Y353" s="62"/>
      <c r="Z353" s="62"/>
      <c r="AA353" s="62"/>
      <c r="AB353" s="62">
        <f>O353*O721</f>
        <v>0</v>
      </c>
      <c r="AC353" s="62"/>
    </row>
    <row r="354" spans="1:29" ht="15.75" x14ac:dyDescent="0.25">
      <c r="A354" s="60" t="s">
        <v>2278</v>
      </c>
      <c r="B354" s="60" t="s">
        <v>2262</v>
      </c>
      <c r="C354" s="60" t="s">
        <v>14</v>
      </c>
      <c r="D354" s="60"/>
      <c r="E354" s="60" t="s">
        <v>2</v>
      </c>
      <c r="F354" s="60" t="s">
        <v>3</v>
      </c>
      <c r="G354" s="60" t="s">
        <v>4</v>
      </c>
      <c r="H354" s="60" t="s">
        <v>5</v>
      </c>
      <c r="I354" s="60" t="s">
        <v>6</v>
      </c>
      <c r="J354" s="60" t="s">
        <v>7</v>
      </c>
      <c r="K354" s="60" t="s">
        <v>8</v>
      </c>
      <c r="L354" s="60" t="s">
        <v>9</v>
      </c>
      <c r="M354" s="60" t="s">
        <v>10</v>
      </c>
      <c r="N354" s="60" t="s">
        <v>11</v>
      </c>
      <c r="O354" s="60" t="s">
        <v>12</v>
      </c>
      <c r="P354" s="60" t="s">
        <v>13</v>
      </c>
      <c r="Q354" s="60"/>
      <c r="R354" s="60" t="s">
        <v>15</v>
      </c>
      <c r="S354" s="60" t="s">
        <v>16</v>
      </c>
      <c r="T354" s="60" t="s">
        <v>17</v>
      </c>
      <c r="U354" s="60" t="s">
        <v>18</v>
      </c>
      <c r="V354" s="60" t="s">
        <v>19</v>
      </c>
      <c r="W354" s="60" t="s">
        <v>20</v>
      </c>
      <c r="X354" s="60" t="s">
        <v>21</v>
      </c>
      <c r="Y354" s="60" t="s">
        <v>22</v>
      </c>
      <c r="Z354" s="60" t="s">
        <v>23</v>
      </c>
      <c r="AA354" s="60" t="s">
        <v>24</v>
      </c>
      <c r="AB354" s="60" t="s">
        <v>25</v>
      </c>
      <c r="AC354" s="60" t="s">
        <v>26</v>
      </c>
    </row>
    <row r="355" spans="1:29" ht="15.75" x14ac:dyDescent="0.25">
      <c r="A355" s="41" t="s">
        <v>27</v>
      </c>
      <c r="B355" s="56" t="s">
        <v>2261</v>
      </c>
      <c r="C355" s="61">
        <v>1.6</v>
      </c>
      <c r="D355" s="72"/>
      <c r="E355" s="62">
        <v>2</v>
      </c>
      <c r="F355" s="62"/>
      <c r="G355" s="62"/>
      <c r="H355" s="62"/>
      <c r="I355" s="62">
        <v>1</v>
      </c>
      <c r="J355" s="62"/>
      <c r="K355" s="62"/>
      <c r="L355" s="62"/>
      <c r="M355" s="62"/>
      <c r="N355" s="62"/>
      <c r="O355" s="62"/>
      <c r="P355" s="62"/>
      <c r="Q355" s="62"/>
      <c r="R355" s="62">
        <v>3.2</v>
      </c>
      <c r="S355" s="62"/>
      <c r="T355" s="62"/>
      <c r="U355" s="62"/>
      <c r="V355" s="62">
        <v>1.6</v>
      </c>
      <c r="W355" s="62"/>
      <c r="X355" s="62"/>
      <c r="Y355" s="62"/>
      <c r="Z355" s="62"/>
      <c r="AA355" s="62"/>
      <c r="AB355" s="62"/>
      <c r="AC355" s="62"/>
    </row>
    <row r="356" spans="1:29" ht="15.75" x14ac:dyDescent="0.25">
      <c r="A356" s="41" t="s">
        <v>31</v>
      </c>
      <c r="B356" s="56" t="s">
        <v>360</v>
      </c>
      <c r="C356" s="61">
        <v>1.6</v>
      </c>
      <c r="D356" s="72"/>
      <c r="E356" s="62">
        <v>2</v>
      </c>
      <c r="F356" s="62"/>
      <c r="G356" s="62">
        <v>1</v>
      </c>
      <c r="H356" s="62"/>
      <c r="I356" s="62"/>
      <c r="J356" s="62">
        <v>2</v>
      </c>
      <c r="K356" s="62"/>
      <c r="L356" s="62"/>
      <c r="M356" s="62"/>
      <c r="N356" s="62"/>
      <c r="O356" s="62"/>
      <c r="P356" s="62"/>
      <c r="Q356" s="62"/>
      <c r="R356" s="62">
        <v>3.2</v>
      </c>
      <c r="S356" s="62"/>
      <c r="T356" s="62">
        <v>1.6</v>
      </c>
      <c r="U356" s="62"/>
      <c r="V356" s="62"/>
      <c r="W356" s="62">
        <v>3.2</v>
      </c>
      <c r="X356" s="62"/>
      <c r="Y356" s="62"/>
      <c r="Z356" s="62"/>
      <c r="AA356" s="62"/>
      <c r="AB356" s="62"/>
      <c r="AC356" s="62"/>
    </row>
    <row r="357" spans="1:29" ht="15.75" x14ac:dyDescent="0.25">
      <c r="A357" s="41" t="s">
        <v>33</v>
      </c>
      <c r="B357" s="56" t="s">
        <v>361</v>
      </c>
      <c r="C357" s="61">
        <v>1.6</v>
      </c>
      <c r="D357" s="72"/>
      <c r="E357" s="62">
        <v>1</v>
      </c>
      <c r="F357" s="62"/>
      <c r="G357" s="62"/>
      <c r="H357" s="62"/>
      <c r="I357" s="62"/>
      <c r="J357" s="62"/>
      <c r="K357" s="62"/>
      <c r="L357" s="62"/>
      <c r="M357" s="62"/>
      <c r="N357" s="62"/>
      <c r="O357" s="62">
        <v>2</v>
      </c>
      <c r="P357" s="62"/>
      <c r="Q357" s="62"/>
      <c r="R357" s="62">
        <v>1.6</v>
      </c>
      <c r="S357" s="62"/>
      <c r="T357" s="62"/>
      <c r="U357" s="62"/>
      <c r="V357" s="62"/>
      <c r="W357" s="62"/>
      <c r="X357" s="62"/>
      <c r="Y357" s="62"/>
      <c r="Z357" s="62"/>
      <c r="AA357" s="62"/>
      <c r="AB357" s="62">
        <v>3.2</v>
      </c>
      <c r="AC357" s="62"/>
    </row>
    <row r="358" spans="1:29" ht="47.25" x14ac:dyDescent="0.25">
      <c r="A358" s="41" t="s">
        <v>35</v>
      </c>
      <c r="B358" s="56" t="s">
        <v>362</v>
      </c>
      <c r="C358" s="61">
        <v>1.6</v>
      </c>
      <c r="D358" s="72"/>
      <c r="E358" s="62"/>
      <c r="F358" s="62">
        <v>1</v>
      </c>
      <c r="G358" s="62"/>
      <c r="H358" s="62"/>
      <c r="I358" s="62"/>
      <c r="J358" s="62"/>
      <c r="K358" s="62"/>
      <c r="L358" s="62"/>
      <c r="M358" s="62"/>
      <c r="N358" s="62"/>
      <c r="O358" s="62"/>
      <c r="P358" s="62"/>
      <c r="Q358" s="62"/>
      <c r="R358" s="62"/>
      <c r="S358" s="62">
        <v>1.6</v>
      </c>
      <c r="T358" s="62"/>
      <c r="U358" s="62"/>
      <c r="V358" s="62"/>
      <c r="W358" s="62"/>
      <c r="X358" s="62"/>
      <c r="Y358" s="62"/>
      <c r="Z358" s="62"/>
      <c r="AA358" s="62"/>
      <c r="AB358" s="62"/>
      <c r="AC358" s="62"/>
    </row>
    <row r="359" spans="1:29" ht="31.5" x14ac:dyDescent="0.25">
      <c r="A359" s="41" t="s">
        <v>37</v>
      </c>
      <c r="B359" s="56" t="s">
        <v>2260</v>
      </c>
      <c r="C359" s="61">
        <v>1.6</v>
      </c>
      <c r="D359" s="72"/>
      <c r="E359" s="62"/>
      <c r="F359" s="62"/>
      <c r="G359" s="62"/>
      <c r="H359" s="62"/>
      <c r="I359" s="62"/>
      <c r="J359" s="62"/>
      <c r="K359" s="62"/>
      <c r="L359" s="62"/>
      <c r="M359" s="62"/>
      <c r="N359" s="62"/>
      <c r="O359" s="62">
        <v>1</v>
      </c>
      <c r="P359" s="62"/>
      <c r="Q359" s="62"/>
      <c r="R359" s="62"/>
      <c r="S359" s="62"/>
      <c r="T359" s="62"/>
      <c r="U359" s="62"/>
      <c r="V359" s="62"/>
      <c r="W359" s="62"/>
      <c r="X359" s="62"/>
      <c r="Y359" s="62"/>
      <c r="Z359" s="62"/>
      <c r="AA359" s="62"/>
      <c r="AB359" s="62">
        <v>1.6</v>
      </c>
      <c r="AC359" s="62"/>
    </row>
    <row r="360" spans="1:29" ht="15.75" x14ac:dyDescent="0.25">
      <c r="A360" s="60" t="s">
        <v>2278</v>
      </c>
      <c r="B360" s="60" t="s">
        <v>2259</v>
      </c>
      <c r="C360" s="60" t="s">
        <v>14</v>
      </c>
      <c r="D360" s="60"/>
      <c r="E360" s="60" t="s">
        <v>2</v>
      </c>
      <c r="F360" s="60" t="s">
        <v>3</v>
      </c>
      <c r="G360" s="60" t="s">
        <v>4</v>
      </c>
      <c r="H360" s="60" t="s">
        <v>5</v>
      </c>
      <c r="I360" s="60" t="s">
        <v>6</v>
      </c>
      <c r="J360" s="60" t="s">
        <v>7</v>
      </c>
      <c r="K360" s="60" t="s">
        <v>8</v>
      </c>
      <c r="L360" s="60" t="s">
        <v>9</v>
      </c>
      <c r="M360" s="60" t="s">
        <v>10</v>
      </c>
      <c r="N360" s="60" t="s">
        <v>11</v>
      </c>
      <c r="O360" s="60" t="s">
        <v>12</v>
      </c>
      <c r="P360" s="60" t="s">
        <v>13</v>
      </c>
      <c r="Q360" s="60"/>
      <c r="R360" s="60" t="s">
        <v>15</v>
      </c>
      <c r="S360" s="60" t="s">
        <v>16</v>
      </c>
      <c r="T360" s="60" t="s">
        <v>17</v>
      </c>
      <c r="U360" s="60" t="s">
        <v>18</v>
      </c>
      <c r="V360" s="60" t="s">
        <v>19</v>
      </c>
      <c r="W360" s="60" t="s">
        <v>20</v>
      </c>
      <c r="X360" s="60" t="s">
        <v>21</v>
      </c>
      <c r="Y360" s="60" t="s">
        <v>22</v>
      </c>
      <c r="Z360" s="60" t="s">
        <v>23</v>
      </c>
      <c r="AA360" s="60" t="s">
        <v>24</v>
      </c>
      <c r="AB360" s="60" t="s">
        <v>25</v>
      </c>
      <c r="AC360" s="60" t="s">
        <v>26</v>
      </c>
    </row>
    <row r="361" spans="1:29" ht="15.75" x14ac:dyDescent="0.25">
      <c r="A361" s="41" t="s">
        <v>27</v>
      </c>
      <c r="B361" s="49" t="s">
        <v>394</v>
      </c>
      <c r="C361" s="66">
        <v>1.8</v>
      </c>
      <c r="D361" s="76"/>
      <c r="E361" s="61"/>
      <c r="F361" s="61">
        <v>3</v>
      </c>
      <c r="G361" s="61"/>
      <c r="H361" s="61">
        <v>1</v>
      </c>
      <c r="I361" s="61">
        <v>1</v>
      </c>
      <c r="J361" s="61"/>
      <c r="K361" s="61"/>
      <c r="L361" s="61"/>
      <c r="M361" s="61"/>
      <c r="N361" s="61"/>
      <c r="O361" s="61"/>
      <c r="P361" s="62"/>
      <c r="Q361" s="62"/>
      <c r="R361" s="62"/>
      <c r="S361" s="62">
        <v>5.4</v>
      </c>
      <c r="T361" s="62"/>
      <c r="U361" s="62">
        <v>1.8</v>
      </c>
      <c r="V361" s="62">
        <v>1.8</v>
      </c>
      <c r="W361" s="62"/>
      <c r="X361" s="62"/>
      <c r="Y361" s="62"/>
      <c r="Z361" s="62"/>
      <c r="AA361" s="62"/>
      <c r="AB361" s="62"/>
      <c r="AC361" s="62"/>
    </row>
    <row r="362" spans="1:29" ht="15.75" x14ac:dyDescent="0.25">
      <c r="A362" s="41" t="s">
        <v>31</v>
      </c>
      <c r="B362" s="49" t="s">
        <v>395</v>
      </c>
      <c r="C362" s="66">
        <v>1.8</v>
      </c>
      <c r="D362" s="76"/>
      <c r="E362" s="61"/>
      <c r="F362" s="61">
        <v>3</v>
      </c>
      <c r="G362" s="61"/>
      <c r="H362" s="61">
        <v>1</v>
      </c>
      <c r="I362" s="61">
        <v>1</v>
      </c>
      <c r="J362" s="61"/>
      <c r="K362" s="61"/>
      <c r="L362" s="61"/>
      <c r="M362" s="61"/>
      <c r="N362" s="61"/>
      <c r="O362" s="61"/>
      <c r="P362" s="62"/>
      <c r="Q362" s="62"/>
      <c r="R362" s="62"/>
      <c r="S362" s="62">
        <v>5.4</v>
      </c>
      <c r="T362" s="62"/>
      <c r="U362" s="62">
        <v>1.8</v>
      </c>
      <c r="V362" s="62">
        <v>1.8</v>
      </c>
      <c r="W362" s="62"/>
      <c r="X362" s="62"/>
      <c r="Y362" s="62"/>
      <c r="Z362" s="62"/>
      <c r="AA362" s="62"/>
      <c r="AB362" s="62"/>
      <c r="AC362" s="62"/>
    </row>
    <row r="363" spans="1:29" ht="15.75" x14ac:dyDescent="0.25">
      <c r="A363" s="41" t="s">
        <v>33</v>
      </c>
      <c r="B363" s="49" t="s">
        <v>396</v>
      </c>
      <c r="C363" s="66">
        <v>1.8</v>
      </c>
      <c r="D363" s="76"/>
      <c r="E363" s="61"/>
      <c r="F363" s="61">
        <v>2</v>
      </c>
      <c r="G363" s="61"/>
      <c r="H363" s="61">
        <v>3</v>
      </c>
      <c r="I363" s="61">
        <v>2</v>
      </c>
      <c r="J363" s="61"/>
      <c r="K363" s="61"/>
      <c r="L363" s="61"/>
      <c r="M363" s="61"/>
      <c r="N363" s="61"/>
      <c r="O363" s="61"/>
      <c r="P363" s="62"/>
      <c r="Q363" s="62"/>
      <c r="R363" s="62"/>
      <c r="S363" s="62">
        <v>3.6</v>
      </c>
      <c r="T363" s="62"/>
      <c r="U363" s="62">
        <v>5.4</v>
      </c>
      <c r="V363" s="62">
        <v>3.6</v>
      </c>
      <c r="W363" s="62"/>
      <c r="X363" s="62"/>
      <c r="Y363" s="62"/>
      <c r="Z363" s="62"/>
      <c r="AA363" s="62"/>
      <c r="AB363" s="62"/>
      <c r="AC363" s="62"/>
    </row>
    <row r="364" spans="1:29" ht="15.75" x14ac:dyDescent="0.25">
      <c r="A364" s="41" t="s">
        <v>35</v>
      </c>
      <c r="B364" s="49" t="s">
        <v>397</v>
      </c>
      <c r="C364" s="66">
        <v>1.8</v>
      </c>
      <c r="D364" s="76"/>
      <c r="E364" s="61"/>
      <c r="F364" s="61">
        <v>2</v>
      </c>
      <c r="G364" s="61"/>
      <c r="H364" s="61">
        <v>3</v>
      </c>
      <c r="I364" s="61">
        <v>2</v>
      </c>
      <c r="J364" s="61"/>
      <c r="K364" s="61"/>
      <c r="L364" s="61"/>
      <c r="M364" s="61"/>
      <c r="N364" s="61"/>
      <c r="O364" s="61"/>
      <c r="P364" s="62"/>
      <c r="Q364" s="62"/>
      <c r="R364" s="62"/>
      <c r="S364" s="62">
        <v>3.6</v>
      </c>
      <c r="T364" s="62"/>
      <c r="U364" s="62">
        <v>5.4</v>
      </c>
      <c r="V364" s="62">
        <v>3.6</v>
      </c>
      <c r="W364" s="62"/>
      <c r="X364" s="62"/>
      <c r="Y364" s="62"/>
      <c r="Z364" s="62"/>
      <c r="AA364" s="62"/>
      <c r="AB364" s="62"/>
      <c r="AC364" s="62"/>
    </row>
    <row r="365" spans="1:29" ht="15.75" x14ac:dyDescent="0.25">
      <c r="A365" s="41" t="s">
        <v>37</v>
      </c>
      <c r="B365" s="49" t="s">
        <v>398</v>
      </c>
      <c r="C365" s="66">
        <v>1.8</v>
      </c>
      <c r="D365" s="76"/>
      <c r="E365" s="61"/>
      <c r="F365" s="61">
        <v>2</v>
      </c>
      <c r="G365" s="61"/>
      <c r="H365" s="61">
        <v>2</v>
      </c>
      <c r="I365" s="61">
        <v>3</v>
      </c>
      <c r="J365" s="61"/>
      <c r="K365" s="61"/>
      <c r="L365" s="61"/>
      <c r="M365" s="61"/>
      <c r="N365" s="61"/>
      <c r="O365" s="61"/>
      <c r="P365" s="62"/>
      <c r="Q365" s="62"/>
      <c r="R365" s="62"/>
      <c r="S365" s="62">
        <v>3.6</v>
      </c>
      <c r="T365" s="62"/>
      <c r="U365" s="62">
        <v>3.6</v>
      </c>
      <c r="V365" s="62">
        <v>5.4</v>
      </c>
      <c r="W365" s="62"/>
      <c r="X365" s="62"/>
      <c r="Y365" s="62"/>
      <c r="Z365" s="62"/>
      <c r="AA365" s="62"/>
      <c r="AB365" s="62"/>
      <c r="AC365" s="62"/>
    </row>
    <row r="366" spans="1:29" ht="15.75" x14ac:dyDescent="0.25">
      <c r="A366" s="41" t="s">
        <v>39</v>
      </c>
      <c r="B366" s="49" t="s">
        <v>399</v>
      </c>
      <c r="C366" s="66">
        <v>1.8</v>
      </c>
      <c r="D366" s="76"/>
      <c r="E366" s="61"/>
      <c r="F366" s="61">
        <v>2</v>
      </c>
      <c r="G366" s="61"/>
      <c r="H366" s="61">
        <v>2</v>
      </c>
      <c r="I366" s="61">
        <v>3</v>
      </c>
      <c r="J366" s="61"/>
      <c r="K366" s="61"/>
      <c r="L366" s="61"/>
      <c r="M366" s="61"/>
      <c r="N366" s="61"/>
      <c r="O366" s="61"/>
      <c r="P366" s="62"/>
      <c r="Q366" s="62"/>
      <c r="R366" s="62"/>
      <c r="S366" s="62">
        <v>3.6</v>
      </c>
      <c r="T366" s="62"/>
      <c r="U366" s="62">
        <v>3.6</v>
      </c>
      <c r="V366" s="62">
        <v>5.4</v>
      </c>
      <c r="W366" s="62"/>
      <c r="X366" s="62"/>
      <c r="Y366" s="62"/>
      <c r="Z366" s="62"/>
      <c r="AA366" s="62"/>
      <c r="AB366" s="62"/>
      <c r="AC366" s="62"/>
    </row>
    <row r="367" spans="1:29" ht="15.75" x14ac:dyDescent="0.25">
      <c r="A367" s="60" t="s">
        <v>2278</v>
      </c>
      <c r="B367" s="60" t="s">
        <v>2258</v>
      </c>
      <c r="C367" s="60" t="s">
        <v>14</v>
      </c>
      <c r="D367" s="60"/>
      <c r="E367" s="60" t="s">
        <v>2</v>
      </c>
      <c r="F367" s="60" t="s">
        <v>3</v>
      </c>
      <c r="G367" s="60" t="s">
        <v>4</v>
      </c>
      <c r="H367" s="60" t="s">
        <v>5</v>
      </c>
      <c r="I367" s="60" t="s">
        <v>6</v>
      </c>
      <c r="J367" s="60" t="s">
        <v>7</v>
      </c>
      <c r="K367" s="60" t="s">
        <v>8</v>
      </c>
      <c r="L367" s="60" t="s">
        <v>9</v>
      </c>
      <c r="M367" s="60" t="s">
        <v>10</v>
      </c>
      <c r="N367" s="60" t="s">
        <v>11</v>
      </c>
      <c r="O367" s="60" t="s">
        <v>12</v>
      </c>
      <c r="P367" s="60" t="s">
        <v>13</v>
      </c>
      <c r="Q367" s="60"/>
      <c r="R367" s="60" t="s">
        <v>15</v>
      </c>
      <c r="S367" s="60" t="s">
        <v>16</v>
      </c>
      <c r="T367" s="60" t="s">
        <v>17</v>
      </c>
      <c r="U367" s="60" t="s">
        <v>18</v>
      </c>
      <c r="V367" s="60" t="s">
        <v>19</v>
      </c>
      <c r="W367" s="60" t="s">
        <v>20</v>
      </c>
      <c r="X367" s="60" t="s">
        <v>21</v>
      </c>
      <c r="Y367" s="60" t="s">
        <v>22</v>
      </c>
      <c r="Z367" s="60" t="s">
        <v>23</v>
      </c>
      <c r="AA367" s="60" t="s">
        <v>24</v>
      </c>
      <c r="AB367" s="60" t="s">
        <v>25</v>
      </c>
      <c r="AC367" s="60" t="s">
        <v>26</v>
      </c>
    </row>
    <row r="368" spans="1:29" ht="15.75" x14ac:dyDescent="0.25">
      <c r="A368" s="41" t="s">
        <v>27</v>
      </c>
      <c r="B368" s="56" t="s">
        <v>386</v>
      </c>
      <c r="C368" s="66">
        <v>5</v>
      </c>
      <c r="D368" s="76"/>
      <c r="E368" s="61">
        <v>1</v>
      </c>
      <c r="F368" s="61">
        <v>2</v>
      </c>
      <c r="G368" s="61">
        <v>2</v>
      </c>
      <c r="H368" s="61"/>
      <c r="I368" s="61"/>
      <c r="J368" s="61"/>
      <c r="K368" s="61"/>
      <c r="L368" s="61"/>
      <c r="M368" s="61"/>
      <c r="N368" s="61"/>
      <c r="O368" s="61">
        <v>2</v>
      </c>
      <c r="P368" s="61"/>
      <c r="Q368" s="61"/>
      <c r="R368" s="62">
        <v>5</v>
      </c>
      <c r="S368" s="62">
        <v>10</v>
      </c>
      <c r="T368" s="62">
        <v>10</v>
      </c>
      <c r="U368" s="62"/>
      <c r="V368" s="62"/>
      <c r="W368" s="62"/>
      <c r="X368" s="62"/>
      <c r="Y368" s="62"/>
      <c r="Z368" s="62"/>
      <c r="AA368" s="62"/>
      <c r="AB368" s="62">
        <v>10</v>
      </c>
      <c r="AC368" s="62"/>
    </row>
    <row r="369" spans="1:29" ht="15.75" x14ac:dyDescent="0.25">
      <c r="A369" s="41" t="s">
        <v>31</v>
      </c>
      <c r="B369" s="56" t="s">
        <v>387</v>
      </c>
      <c r="C369" s="66">
        <v>5</v>
      </c>
      <c r="D369" s="76"/>
      <c r="E369" s="61"/>
      <c r="F369" s="61">
        <v>1</v>
      </c>
      <c r="G369" s="61"/>
      <c r="H369" s="61"/>
      <c r="I369" s="61"/>
      <c r="J369" s="61">
        <v>2</v>
      </c>
      <c r="K369" s="61"/>
      <c r="L369" s="61"/>
      <c r="M369" s="61"/>
      <c r="N369" s="61"/>
      <c r="O369" s="61"/>
      <c r="P369" s="61">
        <v>2</v>
      </c>
      <c r="Q369" s="61"/>
      <c r="R369" s="62"/>
      <c r="S369" s="62">
        <v>5</v>
      </c>
      <c r="T369" s="62"/>
      <c r="U369" s="62"/>
      <c r="V369" s="62"/>
      <c r="W369" s="62">
        <v>10</v>
      </c>
      <c r="X369" s="62"/>
      <c r="Y369" s="62"/>
      <c r="Z369" s="62"/>
      <c r="AA369" s="62"/>
      <c r="AB369" s="62"/>
      <c r="AC369" s="62">
        <v>10</v>
      </c>
    </row>
    <row r="370" spans="1:29" ht="15.75" x14ac:dyDescent="0.25">
      <c r="A370" s="41" t="s">
        <v>33</v>
      </c>
      <c r="B370" s="56" t="s">
        <v>388</v>
      </c>
      <c r="C370" s="66">
        <v>5</v>
      </c>
      <c r="D370" s="76"/>
      <c r="E370" s="61"/>
      <c r="F370" s="61">
        <v>1</v>
      </c>
      <c r="G370" s="61"/>
      <c r="H370" s="61"/>
      <c r="I370" s="61">
        <v>2</v>
      </c>
      <c r="J370" s="61"/>
      <c r="K370" s="61"/>
      <c r="L370" s="61">
        <v>2</v>
      </c>
      <c r="M370" s="61"/>
      <c r="N370" s="61"/>
      <c r="O370" s="61"/>
      <c r="P370" s="61">
        <v>2</v>
      </c>
      <c r="Q370" s="61"/>
      <c r="R370" s="62"/>
      <c r="S370" s="62">
        <v>5</v>
      </c>
      <c r="T370" s="62"/>
      <c r="U370" s="62"/>
      <c r="V370" s="62">
        <v>10</v>
      </c>
      <c r="W370" s="62"/>
      <c r="X370" s="62"/>
      <c r="Y370" s="62">
        <v>10</v>
      </c>
      <c r="Z370" s="62"/>
      <c r="AA370" s="62"/>
      <c r="AB370" s="62"/>
      <c r="AC370" s="62">
        <v>10</v>
      </c>
    </row>
    <row r="371" spans="1:29" ht="15.75" x14ac:dyDescent="0.25">
      <c r="A371" s="60" t="s">
        <v>2278</v>
      </c>
      <c r="B371" s="60" t="s">
        <v>2257</v>
      </c>
      <c r="C371" s="60" t="s">
        <v>14</v>
      </c>
      <c r="D371" s="60"/>
      <c r="E371" s="60" t="s">
        <v>2</v>
      </c>
      <c r="F371" s="60" t="s">
        <v>3</v>
      </c>
      <c r="G371" s="60" t="s">
        <v>4</v>
      </c>
      <c r="H371" s="60" t="s">
        <v>5</v>
      </c>
      <c r="I371" s="60" t="s">
        <v>6</v>
      </c>
      <c r="J371" s="60" t="s">
        <v>7</v>
      </c>
      <c r="K371" s="60" t="s">
        <v>8</v>
      </c>
      <c r="L371" s="60" t="s">
        <v>9</v>
      </c>
      <c r="M371" s="60" t="s">
        <v>10</v>
      </c>
      <c r="N371" s="60" t="s">
        <v>11</v>
      </c>
      <c r="O371" s="60" t="s">
        <v>12</v>
      </c>
      <c r="P371" s="60" t="s">
        <v>13</v>
      </c>
      <c r="Q371" s="60"/>
      <c r="R371" s="60" t="s">
        <v>15</v>
      </c>
      <c r="S371" s="60" t="s">
        <v>16</v>
      </c>
      <c r="T371" s="60" t="s">
        <v>17</v>
      </c>
      <c r="U371" s="60" t="s">
        <v>18</v>
      </c>
      <c r="V371" s="60" t="s">
        <v>19</v>
      </c>
      <c r="W371" s="60" t="s">
        <v>20</v>
      </c>
      <c r="X371" s="60" t="s">
        <v>21</v>
      </c>
      <c r="Y371" s="60" t="s">
        <v>22</v>
      </c>
      <c r="Z371" s="60" t="s">
        <v>23</v>
      </c>
      <c r="AA371" s="60" t="s">
        <v>24</v>
      </c>
      <c r="AB371" s="60" t="s">
        <v>25</v>
      </c>
      <c r="AC371" s="60" t="s">
        <v>26</v>
      </c>
    </row>
    <row r="372" spans="1:29" ht="15.75" x14ac:dyDescent="0.25">
      <c r="A372" s="41" t="s">
        <v>27</v>
      </c>
      <c r="B372" s="49" t="s">
        <v>390</v>
      </c>
      <c r="C372" s="61">
        <v>5</v>
      </c>
      <c r="D372" s="72"/>
      <c r="E372" s="62"/>
      <c r="F372" s="62"/>
      <c r="G372" s="62">
        <v>1</v>
      </c>
      <c r="H372" s="62">
        <v>1</v>
      </c>
      <c r="I372" s="62">
        <v>3</v>
      </c>
      <c r="J372" s="62"/>
      <c r="K372" s="62"/>
      <c r="L372" s="62"/>
      <c r="M372" s="62"/>
      <c r="N372" s="62"/>
      <c r="O372" s="62"/>
      <c r="P372" s="62"/>
      <c r="Q372" s="62"/>
      <c r="R372" s="62"/>
      <c r="S372" s="62"/>
      <c r="T372" s="62">
        <v>5</v>
      </c>
      <c r="U372" s="62">
        <v>5</v>
      </c>
      <c r="V372" s="62">
        <v>15</v>
      </c>
      <c r="W372" s="62"/>
      <c r="X372" s="62"/>
      <c r="Y372" s="62"/>
      <c r="Z372" s="62"/>
      <c r="AA372" s="62"/>
      <c r="AB372" s="62"/>
      <c r="AC372" s="62"/>
    </row>
    <row r="373" spans="1:29" ht="15.75" x14ac:dyDescent="0.25">
      <c r="A373" s="41" t="s">
        <v>31</v>
      </c>
      <c r="B373" s="49" t="s">
        <v>391</v>
      </c>
      <c r="C373" s="61">
        <v>5</v>
      </c>
      <c r="D373" s="72"/>
      <c r="E373" s="62"/>
      <c r="F373" s="62"/>
      <c r="G373" s="62">
        <v>2</v>
      </c>
      <c r="H373" s="62">
        <v>2</v>
      </c>
      <c r="I373" s="62">
        <v>3</v>
      </c>
      <c r="J373" s="62"/>
      <c r="K373" s="62"/>
      <c r="L373" s="62"/>
      <c r="M373" s="62"/>
      <c r="N373" s="62"/>
      <c r="O373" s="62"/>
      <c r="P373" s="62"/>
      <c r="Q373" s="62"/>
      <c r="R373" s="62"/>
      <c r="S373" s="62"/>
      <c r="T373" s="62">
        <v>10</v>
      </c>
      <c r="U373" s="62">
        <v>10</v>
      </c>
      <c r="V373" s="62">
        <v>15</v>
      </c>
      <c r="W373" s="62"/>
      <c r="X373" s="62"/>
      <c r="Y373" s="62"/>
      <c r="Z373" s="62"/>
      <c r="AA373" s="62"/>
      <c r="AB373" s="62"/>
      <c r="AC373" s="62"/>
    </row>
    <row r="374" spans="1:29" ht="15.75" x14ac:dyDescent="0.25">
      <c r="A374" s="41" t="s">
        <v>33</v>
      </c>
      <c r="B374" s="49" t="s">
        <v>392</v>
      </c>
      <c r="C374" s="61">
        <v>5</v>
      </c>
      <c r="D374" s="72"/>
      <c r="E374" s="62"/>
      <c r="F374" s="62"/>
      <c r="G374" s="62">
        <v>2</v>
      </c>
      <c r="H374" s="62">
        <v>2</v>
      </c>
      <c r="I374" s="62">
        <v>3</v>
      </c>
      <c r="J374" s="62"/>
      <c r="K374" s="62"/>
      <c r="L374" s="62"/>
      <c r="M374" s="62"/>
      <c r="N374" s="62"/>
      <c r="O374" s="62"/>
      <c r="P374" s="62"/>
      <c r="Q374" s="62"/>
      <c r="R374" s="62"/>
      <c r="S374" s="62"/>
      <c r="T374" s="62">
        <v>10</v>
      </c>
      <c r="U374" s="62">
        <v>10</v>
      </c>
      <c r="V374" s="62">
        <v>15</v>
      </c>
      <c r="W374" s="62"/>
      <c r="X374" s="62"/>
      <c r="Y374" s="62"/>
      <c r="Z374" s="62"/>
      <c r="AA374" s="62"/>
      <c r="AB374" s="62"/>
      <c r="AC374" s="62"/>
    </row>
    <row r="375" spans="1:29" ht="15.75" x14ac:dyDescent="0.25">
      <c r="A375" s="60" t="s">
        <v>2278</v>
      </c>
      <c r="B375" s="60" t="s">
        <v>2256</v>
      </c>
      <c r="C375" s="60" t="s">
        <v>14</v>
      </c>
      <c r="D375" s="60"/>
      <c r="E375" s="60" t="s">
        <v>2</v>
      </c>
      <c r="F375" s="60" t="s">
        <v>3</v>
      </c>
      <c r="G375" s="60" t="s">
        <v>4</v>
      </c>
      <c r="H375" s="60" t="s">
        <v>5</v>
      </c>
      <c r="I375" s="60" t="s">
        <v>6</v>
      </c>
      <c r="J375" s="60" t="s">
        <v>7</v>
      </c>
      <c r="K375" s="60" t="s">
        <v>8</v>
      </c>
      <c r="L375" s="60" t="s">
        <v>9</v>
      </c>
      <c r="M375" s="60" t="s">
        <v>10</v>
      </c>
      <c r="N375" s="60" t="s">
        <v>11</v>
      </c>
      <c r="O375" s="60" t="s">
        <v>12</v>
      </c>
      <c r="P375" s="60" t="s">
        <v>13</v>
      </c>
      <c r="Q375" s="60"/>
      <c r="R375" s="60" t="s">
        <v>15</v>
      </c>
      <c r="S375" s="60" t="s">
        <v>16</v>
      </c>
      <c r="T375" s="60" t="s">
        <v>17</v>
      </c>
      <c r="U375" s="60" t="s">
        <v>18</v>
      </c>
      <c r="V375" s="60" t="s">
        <v>19</v>
      </c>
      <c r="W375" s="60" t="s">
        <v>20</v>
      </c>
      <c r="X375" s="60" t="s">
        <v>21</v>
      </c>
      <c r="Y375" s="60" t="s">
        <v>22</v>
      </c>
      <c r="Z375" s="60" t="s">
        <v>23</v>
      </c>
      <c r="AA375" s="60" t="s">
        <v>24</v>
      </c>
      <c r="AB375" s="60" t="s">
        <v>25</v>
      </c>
      <c r="AC375" s="60" t="s">
        <v>26</v>
      </c>
    </row>
    <row r="376" spans="1:29" ht="31.5" x14ac:dyDescent="0.25">
      <c r="A376" s="41" t="s">
        <v>27</v>
      </c>
      <c r="B376" s="49" t="s">
        <v>334</v>
      </c>
      <c r="C376" s="62">
        <v>5</v>
      </c>
      <c r="D376" s="102"/>
      <c r="E376" s="62">
        <v>1</v>
      </c>
      <c r="F376" s="62">
        <v>2</v>
      </c>
      <c r="G376" s="62"/>
      <c r="H376" s="62"/>
      <c r="I376" s="62"/>
      <c r="J376" s="62"/>
      <c r="K376" s="62"/>
      <c r="L376" s="62"/>
      <c r="M376" s="62"/>
      <c r="N376" s="62"/>
      <c r="O376" s="62"/>
      <c r="P376" s="62"/>
      <c r="Q376" s="62"/>
      <c r="R376" s="62">
        <v>5</v>
      </c>
      <c r="S376" s="62">
        <v>10</v>
      </c>
      <c r="T376" s="62"/>
      <c r="U376" s="62"/>
      <c r="V376" s="62"/>
      <c r="W376" s="62"/>
      <c r="X376" s="62"/>
      <c r="Y376" s="62"/>
      <c r="Z376" s="62"/>
      <c r="AA376" s="62"/>
      <c r="AB376" s="62"/>
      <c r="AC376" s="62"/>
    </row>
    <row r="377" spans="1:29" ht="15.75" x14ac:dyDescent="0.25">
      <c r="A377" s="41" t="s">
        <v>31</v>
      </c>
      <c r="B377" s="49" t="s">
        <v>335</v>
      </c>
      <c r="C377" s="62">
        <v>5</v>
      </c>
      <c r="D377" s="102"/>
      <c r="E377" s="62">
        <v>1</v>
      </c>
      <c r="F377" s="62"/>
      <c r="G377" s="62"/>
      <c r="H377" s="62"/>
      <c r="I377" s="62"/>
      <c r="J377" s="62"/>
      <c r="K377" s="62"/>
      <c r="L377" s="62"/>
      <c r="M377" s="62">
        <v>2</v>
      </c>
      <c r="N377" s="62"/>
      <c r="O377" s="62"/>
      <c r="P377" s="62"/>
      <c r="Q377" s="62"/>
      <c r="R377" s="62">
        <v>5</v>
      </c>
      <c r="S377" s="62"/>
      <c r="T377" s="62"/>
      <c r="U377" s="62"/>
      <c r="V377" s="62"/>
      <c r="W377" s="62"/>
      <c r="X377" s="62"/>
      <c r="Y377" s="62"/>
      <c r="Z377" s="62">
        <v>10</v>
      </c>
      <c r="AA377" s="62"/>
      <c r="AB377" s="62"/>
      <c r="AC377" s="62"/>
    </row>
    <row r="378" spans="1:29" ht="15.75" x14ac:dyDescent="0.25">
      <c r="A378" s="41" t="s">
        <v>33</v>
      </c>
      <c r="B378" s="49" t="s">
        <v>336</v>
      </c>
      <c r="C378" s="62">
        <v>5</v>
      </c>
      <c r="D378" s="102"/>
      <c r="E378" s="62">
        <v>1</v>
      </c>
      <c r="F378" s="62"/>
      <c r="G378" s="62"/>
      <c r="H378" s="62"/>
      <c r="I378" s="62"/>
      <c r="J378" s="62"/>
      <c r="K378" s="62"/>
      <c r="L378" s="62"/>
      <c r="M378" s="62"/>
      <c r="N378" s="62"/>
      <c r="O378" s="62"/>
      <c r="P378" s="62"/>
      <c r="Q378" s="62"/>
      <c r="R378" s="62">
        <v>5</v>
      </c>
      <c r="S378" s="62"/>
      <c r="T378" s="62"/>
      <c r="U378" s="62"/>
      <c r="V378" s="62"/>
      <c r="W378" s="62"/>
      <c r="X378" s="62"/>
      <c r="Y378" s="62"/>
      <c r="Z378" s="62"/>
      <c r="AA378" s="62"/>
      <c r="AB378" s="62"/>
      <c r="AC378" s="62"/>
    </row>
    <row r="379" spans="1:29" ht="15.75" x14ac:dyDescent="0.25">
      <c r="A379" s="41" t="s">
        <v>35</v>
      </c>
      <c r="B379" s="49" t="s">
        <v>337</v>
      </c>
      <c r="C379" s="62">
        <v>5</v>
      </c>
      <c r="D379" s="102"/>
      <c r="E379" s="62"/>
      <c r="F379" s="62"/>
      <c r="G379" s="62">
        <v>2</v>
      </c>
      <c r="H379" s="62"/>
      <c r="I379" s="62"/>
      <c r="J379" s="62"/>
      <c r="K379" s="62"/>
      <c r="L379" s="62">
        <v>1</v>
      </c>
      <c r="M379" s="62"/>
      <c r="N379" s="62"/>
      <c r="O379" s="62"/>
      <c r="P379" s="62"/>
      <c r="Q379" s="62"/>
      <c r="R379" s="62"/>
      <c r="S379" s="62"/>
      <c r="T379" s="62">
        <v>10</v>
      </c>
      <c r="U379" s="62"/>
      <c r="V379" s="62"/>
      <c r="W379" s="62"/>
      <c r="X379" s="62"/>
      <c r="Y379" s="62">
        <v>5</v>
      </c>
      <c r="Z379" s="62"/>
      <c r="AA379" s="62"/>
      <c r="AB379" s="62"/>
      <c r="AC379" s="62"/>
    </row>
    <row r="380" spans="1:29" ht="15.75" x14ac:dyDescent="0.25">
      <c r="A380" s="41" t="s">
        <v>37</v>
      </c>
      <c r="B380" s="49" t="s">
        <v>338</v>
      </c>
      <c r="C380" s="62">
        <v>5</v>
      </c>
      <c r="D380" s="102"/>
      <c r="E380" s="62">
        <v>1</v>
      </c>
      <c r="F380" s="62"/>
      <c r="G380" s="62"/>
      <c r="H380" s="62"/>
      <c r="I380" s="62"/>
      <c r="J380" s="62">
        <v>1</v>
      </c>
      <c r="K380" s="62"/>
      <c r="L380" s="62"/>
      <c r="M380" s="62"/>
      <c r="N380" s="62"/>
      <c r="O380" s="62"/>
      <c r="P380" s="62"/>
      <c r="Q380" s="62"/>
      <c r="R380" s="62">
        <v>5</v>
      </c>
      <c r="S380" s="62"/>
      <c r="T380" s="62"/>
      <c r="U380" s="62"/>
      <c r="V380" s="62"/>
      <c r="W380" s="62">
        <v>5</v>
      </c>
      <c r="X380" s="62"/>
      <c r="Y380" s="62"/>
      <c r="Z380" s="62"/>
      <c r="AA380" s="62"/>
      <c r="AB380" s="62"/>
      <c r="AC380" s="62"/>
    </row>
    <row r="381" spans="1:29" ht="15.75" x14ac:dyDescent="0.25">
      <c r="A381" s="60" t="s">
        <v>2278</v>
      </c>
      <c r="B381" s="60" t="s">
        <v>2255</v>
      </c>
      <c r="C381" s="60" t="s">
        <v>14</v>
      </c>
      <c r="D381" s="60"/>
      <c r="E381" s="60" t="s">
        <v>2</v>
      </c>
      <c r="F381" s="60" t="s">
        <v>3</v>
      </c>
      <c r="G381" s="60" t="s">
        <v>4</v>
      </c>
      <c r="H381" s="60" t="s">
        <v>5</v>
      </c>
      <c r="I381" s="60" t="s">
        <v>6</v>
      </c>
      <c r="J381" s="60" t="s">
        <v>7</v>
      </c>
      <c r="K381" s="60" t="s">
        <v>8</v>
      </c>
      <c r="L381" s="60" t="s">
        <v>9</v>
      </c>
      <c r="M381" s="60" t="s">
        <v>10</v>
      </c>
      <c r="N381" s="60" t="s">
        <v>11</v>
      </c>
      <c r="O381" s="60" t="s">
        <v>12</v>
      </c>
      <c r="P381" s="60" t="s">
        <v>13</v>
      </c>
      <c r="Q381" s="60"/>
      <c r="R381" s="60" t="s">
        <v>15</v>
      </c>
      <c r="S381" s="60" t="s">
        <v>16</v>
      </c>
      <c r="T381" s="60" t="s">
        <v>17</v>
      </c>
      <c r="U381" s="60" t="s">
        <v>18</v>
      </c>
      <c r="V381" s="60" t="s">
        <v>19</v>
      </c>
      <c r="W381" s="60" t="s">
        <v>20</v>
      </c>
      <c r="X381" s="60" t="s">
        <v>21</v>
      </c>
      <c r="Y381" s="60" t="s">
        <v>22</v>
      </c>
      <c r="Z381" s="60" t="s">
        <v>23</v>
      </c>
      <c r="AA381" s="60" t="s">
        <v>24</v>
      </c>
      <c r="AB381" s="60" t="s">
        <v>25</v>
      </c>
      <c r="AC381" s="60" t="s">
        <v>26</v>
      </c>
    </row>
    <row r="382" spans="1:29" ht="15.75" x14ac:dyDescent="0.25">
      <c r="A382" s="41" t="s">
        <v>27</v>
      </c>
      <c r="B382" s="49" t="s">
        <v>394</v>
      </c>
      <c r="C382" s="66">
        <v>4</v>
      </c>
      <c r="D382" s="76"/>
      <c r="E382" s="61"/>
      <c r="F382" s="70">
        <v>3</v>
      </c>
      <c r="G382" s="70"/>
      <c r="H382" s="70">
        <v>1</v>
      </c>
      <c r="I382" s="70">
        <v>1</v>
      </c>
      <c r="J382" s="62"/>
      <c r="K382" s="62"/>
      <c r="L382" s="62"/>
      <c r="M382" s="62"/>
      <c r="N382" s="62"/>
      <c r="O382" s="62"/>
      <c r="P382" s="62"/>
      <c r="Q382" s="62"/>
      <c r="R382" s="62"/>
      <c r="S382" s="62">
        <v>12</v>
      </c>
      <c r="T382" s="62"/>
      <c r="U382" s="62">
        <v>4</v>
      </c>
      <c r="V382" s="62">
        <v>4</v>
      </c>
      <c r="W382" s="62"/>
      <c r="X382" s="62"/>
      <c r="Y382" s="62"/>
      <c r="Z382" s="62"/>
      <c r="AA382" s="62"/>
      <c r="AB382" s="62"/>
      <c r="AC382" s="62"/>
    </row>
    <row r="383" spans="1:29" ht="15.75" x14ac:dyDescent="0.25">
      <c r="A383" s="41" t="s">
        <v>31</v>
      </c>
      <c r="B383" s="49" t="s">
        <v>395</v>
      </c>
      <c r="C383" s="66">
        <v>4</v>
      </c>
      <c r="D383" s="76"/>
      <c r="E383" s="61"/>
      <c r="F383" s="70">
        <v>3</v>
      </c>
      <c r="G383" s="70"/>
      <c r="H383" s="70">
        <v>1</v>
      </c>
      <c r="I383" s="70">
        <v>1</v>
      </c>
      <c r="J383" s="62"/>
      <c r="K383" s="62"/>
      <c r="L383" s="62"/>
      <c r="M383" s="62"/>
      <c r="N383" s="62"/>
      <c r="O383" s="62"/>
      <c r="P383" s="62"/>
      <c r="Q383" s="62"/>
      <c r="R383" s="62"/>
      <c r="S383" s="62">
        <v>12</v>
      </c>
      <c r="T383" s="62"/>
      <c r="U383" s="62">
        <v>4</v>
      </c>
      <c r="V383" s="62">
        <v>4</v>
      </c>
      <c r="W383" s="62"/>
      <c r="X383" s="62"/>
      <c r="Y383" s="62"/>
      <c r="Z383" s="62"/>
      <c r="AA383" s="62"/>
      <c r="AB383" s="62"/>
      <c r="AC383" s="62"/>
    </row>
    <row r="384" spans="1:29" ht="15.75" x14ac:dyDescent="0.25">
      <c r="A384" s="41" t="s">
        <v>33</v>
      </c>
      <c r="B384" s="49" t="s">
        <v>396</v>
      </c>
      <c r="C384" s="66">
        <v>4</v>
      </c>
      <c r="D384" s="76"/>
      <c r="E384" s="61"/>
      <c r="F384" s="70">
        <v>2</v>
      </c>
      <c r="G384" s="70"/>
      <c r="H384" s="70">
        <v>3</v>
      </c>
      <c r="I384" s="70">
        <v>2</v>
      </c>
      <c r="J384" s="62"/>
      <c r="K384" s="62"/>
      <c r="L384" s="62"/>
      <c r="M384" s="62"/>
      <c r="N384" s="62"/>
      <c r="O384" s="62"/>
      <c r="P384" s="62"/>
      <c r="Q384" s="62"/>
      <c r="R384" s="62"/>
      <c r="S384" s="62">
        <v>8</v>
      </c>
      <c r="T384" s="62"/>
      <c r="U384" s="62">
        <v>12</v>
      </c>
      <c r="V384" s="62">
        <v>8</v>
      </c>
      <c r="W384" s="62"/>
      <c r="X384" s="62"/>
      <c r="Y384" s="62"/>
      <c r="Z384" s="62"/>
      <c r="AA384" s="62"/>
      <c r="AB384" s="62"/>
      <c r="AC384" s="62"/>
    </row>
    <row r="385" spans="1:29" ht="15.75" x14ac:dyDescent="0.25">
      <c r="A385" s="41" t="s">
        <v>35</v>
      </c>
      <c r="B385" s="49" t="s">
        <v>397</v>
      </c>
      <c r="C385" s="66">
        <v>4</v>
      </c>
      <c r="D385" s="76"/>
      <c r="E385" s="61"/>
      <c r="F385" s="70">
        <v>2</v>
      </c>
      <c r="G385" s="70"/>
      <c r="H385" s="70">
        <v>3</v>
      </c>
      <c r="I385" s="70">
        <v>2</v>
      </c>
      <c r="J385" s="62"/>
      <c r="K385" s="62"/>
      <c r="L385" s="62"/>
      <c r="M385" s="62"/>
      <c r="N385" s="62"/>
      <c r="O385" s="62"/>
      <c r="P385" s="62"/>
      <c r="Q385" s="62"/>
      <c r="R385" s="62"/>
      <c r="S385" s="62">
        <v>8</v>
      </c>
      <c r="T385" s="62"/>
      <c r="U385" s="62">
        <v>12</v>
      </c>
      <c r="V385" s="62">
        <v>8</v>
      </c>
      <c r="W385" s="62"/>
      <c r="X385" s="62"/>
      <c r="Y385" s="62"/>
      <c r="Z385" s="62"/>
      <c r="AA385" s="62"/>
      <c r="AB385" s="62"/>
      <c r="AC385" s="62"/>
    </row>
    <row r="386" spans="1:29" ht="15.75" x14ac:dyDescent="0.25">
      <c r="A386" s="41" t="s">
        <v>37</v>
      </c>
      <c r="B386" s="49" t="s">
        <v>398</v>
      </c>
      <c r="C386" s="66">
        <v>4</v>
      </c>
      <c r="D386" s="76"/>
      <c r="E386" s="61"/>
      <c r="F386" s="70">
        <v>2</v>
      </c>
      <c r="G386" s="70"/>
      <c r="H386" s="70">
        <v>2</v>
      </c>
      <c r="I386" s="70">
        <v>3</v>
      </c>
      <c r="J386" s="62"/>
      <c r="K386" s="62"/>
      <c r="L386" s="62"/>
      <c r="M386" s="62"/>
      <c r="N386" s="62"/>
      <c r="O386" s="62"/>
      <c r="P386" s="62"/>
      <c r="Q386" s="62"/>
      <c r="R386" s="62"/>
      <c r="S386" s="62">
        <v>8</v>
      </c>
      <c r="T386" s="62"/>
      <c r="U386" s="62">
        <v>8</v>
      </c>
      <c r="V386" s="62">
        <v>12</v>
      </c>
      <c r="W386" s="62"/>
      <c r="X386" s="62"/>
      <c r="Y386" s="62"/>
      <c r="Z386" s="62"/>
      <c r="AA386" s="62"/>
      <c r="AB386" s="62"/>
      <c r="AC386" s="62"/>
    </row>
    <row r="387" spans="1:29" ht="15.75" x14ac:dyDescent="0.25">
      <c r="A387" s="41" t="s">
        <v>39</v>
      </c>
      <c r="B387" s="49" t="s">
        <v>399</v>
      </c>
      <c r="C387" s="66">
        <v>4</v>
      </c>
      <c r="D387" s="76"/>
      <c r="E387" s="61"/>
      <c r="F387" s="70">
        <v>2</v>
      </c>
      <c r="G387" s="70"/>
      <c r="H387" s="70">
        <v>2</v>
      </c>
      <c r="I387" s="70">
        <v>3</v>
      </c>
      <c r="J387" s="62"/>
      <c r="K387" s="62"/>
      <c r="L387" s="62"/>
      <c r="M387" s="62"/>
      <c r="N387" s="62"/>
      <c r="O387" s="62"/>
      <c r="P387" s="62"/>
      <c r="Q387" s="62"/>
      <c r="R387" s="62"/>
      <c r="S387" s="62">
        <v>8</v>
      </c>
      <c r="T387" s="62"/>
      <c r="U387" s="62">
        <v>8</v>
      </c>
      <c r="V387" s="62">
        <v>12</v>
      </c>
      <c r="W387" s="62"/>
      <c r="X387" s="62"/>
      <c r="Y387" s="62"/>
      <c r="Z387" s="62"/>
      <c r="AA387" s="62"/>
      <c r="AB387" s="62"/>
      <c r="AC387" s="62"/>
    </row>
    <row r="388" spans="1:29" ht="6.75" customHeight="1" x14ac:dyDescent="0.25">
      <c r="A388" s="181">
        <v>4</v>
      </c>
      <c r="B388" s="181"/>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1"/>
      <c r="Z388" s="181"/>
      <c r="AA388" s="181"/>
      <c r="AB388" s="181"/>
      <c r="AC388" s="182"/>
    </row>
    <row r="389" spans="1:29" ht="15.75" x14ac:dyDescent="0.25">
      <c r="A389" s="60" t="s">
        <v>2254</v>
      </c>
      <c r="B389" s="60" t="s">
        <v>2253</v>
      </c>
      <c r="C389" s="60" t="s">
        <v>14</v>
      </c>
      <c r="D389" s="60"/>
      <c r="E389" s="60" t="s">
        <v>2</v>
      </c>
      <c r="F389" s="60" t="s">
        <v>3</v>
      </c>
      <c r="G389" s="60" t="s">
        <v>4</v>
      </c>
      <c r="H389" s="60" t="s">
        <v>5</v>
      </c>
      <c r="I389" s="60" t="s">
        <v>6</v>
      </c>
      <c r="J389" s="60" t="s">
        <v>7</v>
      </c>
      <c r="K389" s="60" t="s">
        <v>8</v>
      </c>
      <c r="L389" s="60" t="s">
        <v>9</v>
      </c>
      <c r="M389" s="60" t="s">
        <v>10</v>
      </c>
      <c r="N389" s="60" t="s">
        <v>11</v>
      </c>
      <c r="O389" s="60" t="s">
        <v>12</v>
      </c>
      <c r="P389" s="60" t="s">
        <v>13</v>
      </c>
      <c r="Q389" s="60"/>
      <c r="R389" s="60" t="s">
        <v>15</v>
      </c>
      <c r="S389" s="60" t="s">
        <v>16</v>
      </c>
      <c r="T389" s="60" t="s">
        <v>17</v>
      </c>
      <c r="U389" s="60" t="s">
        <v>18</v>
      </c>
      <c r="V389" s="60" t="s">
        <v>19</v>
      </c>
      <c r="W389" s="60" t="s">
        <v>20</v>
      </c>
      <c r="X389" s="60" t="s">
        <v>21</v>
      </c>
      <c r="Y389" s="60" t="s">
        <v>22</v>
      </c>
      <c r="Z389" s="60" t="s">
        <v>23</v>
      </c>
      <c r="AA389" s="60" t="s">
        <v>24</v>
      </c>
      <c r="AB389" s="60" t="s">
        <v>25</v>
      </c>
      <c r="AC389" s="60" t="s">
        <v>26</v>
      </c>
    </row>
    <row r="390" spans="1:29" ht="15.75" x14ac:dyDescent="0.25">
      <c r="A390" s="41" t="s">
        <v>27</v>
      </c>
      <c r="B390" s="56" t="s">
        <v>2252</v>
      </c>
      <c r="C390" s="66">
        <v>3</v>
      </c>
      <c r="D390" s="76"/>
      <c r="E390" s="62">
        <v>2</v>
      </c>
      <c r="F390" s="62">
        <v>2</v>
      </c>
      <c r="G390" s="62"/>
      <c r="H390" s="62"/>
      <c r="I390" s="62"/>
      <c r="J390" s="62"/>
      <c r="K390" s="62"/>
      <c r="L390" s="62"/>
      <c r="M390" s="62">
        <v>1</v>
      </c>
      <c r="N390" s="62"/>
      <c r="O390" s="62">
        <v>3</v>
      </c>
      <c r="P390" s="62"/>
      <c r="Q390" s="62"/>
      <c r="R390" s="62">
        <v>6</v>
      </c>
      <c r="S390" s="62">
        <v>6</v>
      </c>
      <c r="T390" s="62"/>
      <c r="U390" s="62"/>
      <c r="V390" s="62"/>
      <c r="W390" s="62"/>
      <c r="X390" s="62"/>
      <c r="Y390" s="62"/>
      <c r="Z390" s="62">
        <v>3</v>
      </c>
      <c r="AA390" s="62"/>
      <c r="AB390" s="62">
        <v>9</v>
      </c>
      <c r="AC390" s="62"/>
    </row>
    <row r="391" spans="1:29" ht="15.75" x14ac:dyDescent="0.25">
      <c r="A391" s="41" t="s">
        <v>31</v>
      </c>
      <c r="B391" s="56" t="s">
        <v>2251</v>
      </c>
      <c r="C391" s="66">
        <v>3</v>
      </c>
      <c r="D391" s="76"/>
      <c r="E391" s="62">
        <v>2</v>
      </c>
      <c r="F391" s="62">
        <v>2</v>
      </c>
      <c r="G391" s="62"/>
      <c r="H391" s="62"/>
      <c r="I391" s="62"/>
      <c r="J391" s="62"/>
      <c r="K391" s="62"/>
      <c r="L391" s="62"/>
      <c r="M391" s="62">
        <v>2</v>
      </c>
      <c r="N391" s="62"/>
      <c r="O391" s="62">
        <v>3</v>
      </c>
      <c r="P391" s="62"/>
      <c r="Q391" s="62"/>
      <c r="R391" s="62">
        <v>6</v>
      </c>
      <c r="S391" s="62">
        <v>6</v>
      </c>
      <c r="T391" s="62"/>
      <c r="U391" s="62"/>
      <c r="V391" s="62"/>
      <c r="W391" s="62"/>
      <c r="X391" s="62"/>
      <c r="Y391" s="62"/>
      <c r="Z391" s="62">
        <v>6</v>
      </c>
      <c r="AA391" s="62"/>
      <c r="AB391" s="62">
        <v>9</v>
      </c>
      <c r="AC391" s="62"/>
    </row>
    <row r="392" spans="1:29" ht="15.75" x14ac:dyDescent="0.25">
      <c r="A392" s="41" t="s">
        <v>33</v>
      </c>
      <c r="B392" s="56" t="s">
        <v>2250</v>
      </c>
      <c r="C392" s="66">
        <v>3</v>
      </c>
      <c r="D392" s="76"/>
      <c r="E392" s="62">
        <v>2</v>
      </c>
      <c r="F392" s="62">
        <v>2</v>
      </c>
      <c r="G392" s="62"/>
      <c r="H392" s="62"/>
      <c r="I392" s="62"/>
      <c r="J392" s="62"/>
      <c r="K392" s="62"/>
      <c r="L392" s="62"/>
      <c r="M392" s="62">
        <v>1</v>
      </c>
      <c r="N392" s="62"/>
      <c r="O392" s="62">
        <v>3</v>
      </c>
      <c r="P392" s="62"/>
      <c r="Q392" s="62"/>
      <c r="R392" s="62">
        <v>6</v>
      </c>
      <c r="S392" s="62">
        <v>6</v>
      </c>
      <c r="T392" s="62"/>
      <c r="U392" s="62"/>
      <c r="V392" s="62"/>
      <c r="W392" s="62"/>
      <c r="X392" s="62"/>
      <c r="Y392" s="62"/>
      <c r="Z392" s="62">
        <v>3</v>
      </c>
      <c r="AA392" s="62"/>
      <c r="AB392" s="62">
        <v>9</v>
      </c>
      <c r="AC392" s="62"/>
    </row>
    <row r="393" spans="1:29" ht="15.75" x14ac:dyDescent="0.25">
      <c r="A393" s="41" t="s">
        <v>35</v>
      </c>
      <c r="B393" s="56" t="s">
        <v>406</v>
      </c>
      <c r="C393" s="66">
        <v>3</v>
      </c>
      <c r="D393" s="76"/>
      <c r="E393" s="62">
        <v>2</v>
      </c>
      <c r="F393" s="62">
        <v>2</v>
      </c>
      <c r="G393" s="62"/>
      <c r="H393" s="62"/>
      <c r="I393" s="62"/>
      <c r="J393" s="62"/>
      <c r="K393" s="62"/>
      <c r="L393" s="62"/>
      <c r="M393" s="62"/>
      <c r="N393" s="62"/>
      <c r="O393" s="62">
        <v>3</v>
      </c>
      <c r="P393" s="62"/>
      <c r="Q393" s="62"/>
      <c r="R393" s="62">
        <v>6</v>
      </c>
      <c r="S393" s="62">
        <v>6</v>
      </c>
      <c r="T393" s="62"/>
      <c r="U393" s="62"/>
      <c r="V393" s="62"/>
      <c r="W393" s="62"/>
      <c r="X393" s="62"/>
      <c r="Y393" s="62"/>
      <c r="Z393" s="62"/>
      <c r="AA393" s="62"/>
      <c r="AB393" s="62">
        <v>9</v>
      </c>
      <c r="AC393" s="62"/>
    </row>
    <row r="394" spans="1:29" ht="31.5" x14ac:dyDescent="0.25">
      <c r="A394" s="41" t="s">
        <v>37</v>
      </c>
      <c r="B394" s="84" t="s">
        <v>2553</v>
      </c>
      <c r="C394" s="66">
        <v>3</v>
      </c>
      <c r="D394" s="76"/>
      <c r="E394" s="62">
        <v>2</v>
      </c>
      <c r="F394" s="62">
        <v>2</v>
      </c>
      <c r="G394" s="62"/>
      <c r="H394" s="62"/>
      <c r="I394" s="62"/>
      <c r="J394" s="62"/>
      <c r="K394" s="62"/>
      <c r="L394" s="62"/>
      <c r="M394" s="62">
        <v>2</v>
      </c>
      <c r="N394" s="62"/>
      <c r="O394" s="62">
        <v>3</v>
      </c>
      <c r="P394" s="62"/>
      <c r="Q394" s="62"/>
      <c r="R394" s="62">
        <v>6</v>
      </c>
      <c r="S394" s="62">
        <v>6</v>
      </c>
      <c r="T394" s="62"/>
      <c r="U394" s="62"/>
      <c r="V394" s="62"/>
      <c r="W394" s="62"/>
      <c r="X394" s="62"/>
      <c r="Y394" s="62"/>
      <c r="Z394" s="62">
        <v>6</v>
      </c>
      <c r="AA394" s="62"/>
      <c r="AB394" s="62">
        <v>9</v>
      </c>
      <c r="AC394" s="62"/>
    </row>
    <row r="395" spans="1:29" ht="15.75" x14ac:dyDescent="0.25">
      <c r="A395" s="41" t="s">
        <v>39</v>
      </c>
      <c r="B395" s="56" t="s">
        <v>2249</v>
      </c>
      <c r="C395" s="66">
        <v>3</v>
      </c>
      <c r="D395" s="76"/>
      <c r="E395" s="62">
        <v>2</v>
      </c>
      <c r="F395" s="62">
        <v>2</v>
      </c>
      <c r="G395" s="62"/>
      <c r="H395" s="62"/>
      <c r="I395" s="62"/>
      <c r="J395" s="62"/>
      <c r="K395" s="62"/>
      <c r="L395" s="62"/>
      <c r="M395" s="62">
        <v>2</v>
      </c>
      <c r="N395" s="62"/>
      <c r="O395" s="62">
        <v>3</v>
      </c>
      <c r="P395" s="62"/>
      <c r="Q395" s="62"/>
      <c r="R395" s="62">
        <v>6</v>
      </c>
      <c r="S395" s="62">
        <v>6</v>
      </c>
      <c r="T395" s="62"/>
      <c r="U395" s="62"/>
      <c r="V395" s="62"/>
      <c r="W395" s="62"/>
      <c r="X395" s="62"/>
      <c r="Y395" s="62"/>
      <c r="Z395" s="62">
        <v>6</v>
      </c>
      <c r="AA395" s="62"/>
      <c r="AB395" s="62">
        <v>9</v>
      </c>
      <c r="AC395" s="62"/>
    </row>
    <row r="396" spans="1:29" ht="15.75" x14ac:dyDescent="0.25">
      <c r="A396" s="60" t="s">
        <v>2254</v>
      </c>
      <c r="B396" s="60" t="s">
        <v>2248</v>
      </c>
      <c r="C396" s="60" t="s">
        <v>14</v>
      </c>
      <c r="D396" s="60"/>
      <c r="E396" s="60" t="s">
        <v>2</v>
      </c>
      <c r="F396" s="60" t="s">
        <v>3</v>
      </c>
      <c r="G396" s="60" t="s">
        <v>4</v>
      </c>
      <c r="H396" s="60" t="s">
        <v>5</v>
      </c>
      <c r="I396" s="60" t="s">
        <v>6</v>
      </c>
      <c r="J396" s="60" t="s">
        <v>7</v>
      </c>
      <c r="K396" s="60" t="s">
        <v>8</v>
      </c>
      <c r="L396" s="60" t="s">
        <v>9</v>
      </c>
      <c r="M396" s="60" t="s">
        <v>10</v>
      </c>
      <c r="N396" s="60" t="s">
        <v>11</v>
      </c>
      <c r="O396" s="60" t="s">
        <v>12</v>
      </c>
      <c r="P396" s="60" t="s">
        <v>13</v>
      </c>
      <c r="Q396" s="60"/>
      <c r="R396" s="60" t="s">
        <v>15</v>
      </c>
      <c r="S396" s="60" t="s">
        <v>16</v>
      </c>
      <c r="T396" s="60" t="s">
        <v>17</v>
      </c>
      <c r="U396" s="60" t="s">
        <v>18</v>
      </c>
      <c r="V396" s="60" t="s">
        <v>19</v>
      </c>
      <c r="W396" s="60" t="s">
        <v>20</v>
      </c>
      <c r="X396" s="60" t="s">
        <v>21</v>
      </c>
      <c r="Y396" s="60" t="s">
        <v>22</v>
      </c>
      <c r="Z396" s="60" t="s">
        <v>23</v>
      </c>
      <c r="AA396" s="60" t="s">
        <v>24</v>
      </c>
      <c r="AB396" s="60" t="s">
        <v>25</v>
      </c>
      <c r="AC396" s="60" t="s">
        <v>26</v>
      </c>
    </row>
    <row r="397" spans="1:29" ht="31.5" x14ac:dyDescent="0.25">
      <c r="A397" s="41" t="s">
        <v>27</v>
      </c>
      <c r="B397" s="55" t="s">
        <v>2247</v>
      </c>
      <c r="C397" s="62">
        <v>3</v>
      </c>
      <c r="D397" s="62"/>
      <c r="E397" s="70">
        <v>2</v>
      </c>
      <c r="F397" s="70"/>
      <c r="G397" s="70"/>
      <c r="H397" s="70"/>
      <c r="I397" s="62"/>
      <c r="J397" s="62"/>
      <c r="K397" s="62"/>
      <c r="L397" s="62"/>
      <c r="M397" s="62"/>
      <c r="N397" s="62"/>
      <c r="O397" s="62"/>
      <c r="P397" s="62"/>
      <c r="Q397" s="62"/>
      <c r="R397" s="70">
        <v>6</v>
      </c>
      <c r="S397" s="70"/>
      <c r="T397" s="70"/>
      <c r="U397" s="70"/>
      <c r="V397" s="62"/>
      <c r="W397" s="62"/>
      <c r="X397" s="62"/>
      <c r="Y397" s="62"/>
      <c r="Z397" s="62"/>
      <c r="AA397" s="62"/>
      <c r="AB397" s="62"/>
      <c r="AC397" s="62"/>
    </row>
    <row r="398" spans="1:29" ht="15.75" x14ac:dyDescent="0.25">
      <c r="A398" s="41" t="s">
        <v>31</v>
      </c>
      <c r="B398" s="55" t="s">
        <v>2246</v>
      </c>
      <c r="C398" s="62">
        <v>3</v>
      </c>
      <c r="D398" s="62"/>
      <c r="E398" s="70">
        <v>2</v>
      </c>
      <c r="F398" s="70"/>
      <c r="G398" s="70"/>
      <c r="H398" s="70"/>
      <c r="I398" s="62"/>
      <c r="J398" s="62"/>
      <c r="K398" s="62"/>
      <c r="L398" s="62"/>
      <c r="M398" s="62"/>
      <c r="N398" s="62"/>
      <c r="O398" s="62"/>
      <c r="P398" s="62"/>
      <c r="Q398" s="62"/>
      <c r="R398" s="70">
        <v>6</v>
      </c>
      <c r="S398" s="70"/>
      <c r="T398" s="70"/>
      <c r="U398" s="70"/>
      <c r="V398" s="62"/>
      <c r="W398" s="62"/>
      <c r="X398" s="62"/>
      <c r="Y398" s="62"/>
      <c r="Z398" s="62"/>
      <c r="AA398" s="62"/>
      <c r="AB398" s="62"/>
      <c r="AC398" s="62"/>
    </row>
    <row r="399" spans="1:29" ht="15.75" x14ac:dyDescent="0.25">
      <c r="A399" s="41" t="s">
        <v>33</v>
      </c>
      <c r="B399" s="49" t="s">
        <v>2245</v>
      </c>
      <c r="C399" s="62">
        <v>3</v>
      </c>
      <c r="D399" s="62"/>
      <c r="E399" s="70">
        <v>2</v>
      </c>
      <c r="F399" s="70">
        <v>2</v>
      </c>
      <c r="G399" s="70"/>
      <c r="H399" s="70">
        <v>2</v>
      </c>
      <c r="I399" s="62"/>
      <c r="J399" s="62"/>
      <c r="K399" s="62"/>
      <c r="L399" s="62"/>
      <c r="M399" s="62"/>
      <c r="N399" s="62"/>
      <c r="O399" s="62"/>
      <c r="P399" s="62"/>
      <c r="Q399" s="62"/>
      <c r="R399" s="70">
        <v>6</v>
      </c>
      <c r="S399" s="70">
        <v>6</v>
      </c>
      <c r="T399" s="70"/>
      <c r="U399" s="70">
        <v>6</v>
      </c>
      <c r="V399" s="62"/>
      <c r="W399" s="62"/>
      <c r="X399" s="62"/>
      <c r="Y399" s="62"/>
      <c r="Z399" s="62"/>
      <c r="AA399" s="62"/>
      <c r="AB399" s="62"/>
      <c r="AC399" s="62"/>
    </row>
    <row r="400" spans="1:29" ht="15.75" x14ac:dyDescent="0.25">
      <c r="A400" s="41" t="s">
        <v>35</v>
      </c>
      <c r="B400" s="55" t="s">
        <v>2244</v>
      </c>
      <c r="C400" s="62">
        <v>3</v>
      </c>
      <c r="D400" s="62"/>
      <c r="E400" s="70">
        <v>2</v>
      </c>
      <c r="F400" s="70"/>
      <c r="G400" s="70"/>
      <c r="H400" s="70"/>
      <c r="I400" s="62"/>
      <c r="J400" s="62"/>
      <c r="K400" s="62"/>
      <c r="L400" s="62"/>
      <c r="M400" s="62"/>
      <c r="N400" s="62"/>
      <c r="O400" s="62"/>
      <c r="P400" s="62"/>
      <c r="Q400" s="62"/>
      <c r="R400" s="70">
        <v>6</v>
      </c>
      <c r="S400" s="70"/>
      <c r="T400" s="70"/>
      <c r="U400" s="70"/>
      <c r="V400" s="62"/>
      <c r="W400" s="62"/>
      <c r="X400" s="62"/>
      <c r="Y400" s="62"/>
      <c r="Z400" s="62"/>
      <c r="AA400" s="62"/>
      <c r="AB400" s="62"/>
      <c r="AC400" s="62"/>
    </row>
    <row r="401" spans="1:29" ht="31.5" x14ac:dyDescent="0.25">
      <c r="A401" s="41" t="s">
        <v>37</v>
      </c>
      <c r="B401" s="55" t="s">
        <v>2243</v>
      </c>
      <c r="C401" s="62">
        <v>3</v>
      </c>
      <c r="D401" s="62"/>
      <c r="E401" s="70">
        <v>2</v>
      </c>
      <c r="F401" s="70">
        <v>2</v>
      </c>
      <c r="G401" s="70"/>
      <c r="H401" s="70"/>
      <c r="I401" s="62"/>
      <c r="J401" s="62"/>
      <c r="K401" s="62"/>
      <c r="L401" s="62"/>
      <c r="M401" s="62"/>
      <c r="N401" s="62"/>
      <c r="O401" s="62"/>
      <c r="P401" s="62"/>
      <c r="Q401" s="62"/>
      <c r="R401" s="70">
        <v>6</v>
      </c>
      <c r="S401" s="70">
        <v>6</v>
      </c>
      <c r="T401" s="70"/>
      <c r="U401" s="70"/>
      <c r="V401" s="62"/>
      <c r="W401" s="62"/>
      <c r="X401" s="62"/>
      <c r="Y401" s="62"/>
      <c r="Z401" s="62"/>
      <c r="AA401" s="62"/>
      <c r="AB401" s="62"/>
      <c r="AC401" s="62"/>
    </row>
    <row r="402" spans="1:29" ht="31.5" x14ac:dyDescent="0.25">
      <c r="A402" s="41" t="s">
        <v>39</v>
      </c>
      <c r="B402" s="55" t="s">
        <v>2242</v>
      </c>
      <c r="C402" s="62">
        <v>3</v>
      </c>
      <c r="D402" s="62"/>
      <c r="E402" s="70">
        <v>2</v>
      </c>
      <c r="F402" s="70">
        <v>2</v>
      </c>
      <c r="G402" s="70"/>
      <c r="H402" s="70">
        <v>1</v>
      </c>
      <c r="I402" s="62"/>
      <c r="J402" s="62"/>
      <c r="K402" s="62"/>
      <c r="L402" s="62"/>
      <c r="M402" s="62"/>
      <c r="N402" s="62"/>
      <c r="O402" s="62"/>
      <c r="P402" s="62"/>
      <c r="Q402" s="62"/>
      <c r="R402" s="70">
        <v>6</v>
      </c>
      <c r="S402" s="70">
        <v>6</v>
      </c>
      <c r="T402" s="70"/>
      <c r="U402" s="70"/>
      <c r="V402" s="62"/>
      <c r="W402" s="62"/>
      <c r="X402" s="62"/>
      <c r="Y402" s="62"/>
      <c r="Z402" s="62"/>
      <c r="AA402" s="62"/>
      <c r="AB402" s="62"/>
      <c r="AC402" s="62"/>
    </row>
    <row r="403" spans="1:29" ht="15.75" x14ac:dyDescent="0.25">
      <c r="A403" s="60" t="s">
        <v>2254</v>
      </c>
      <c r="B403" s="60" t="s">
        <v>2241</v>
      </c>
      <c r="C403" s="60" t="s">
        <v>14</v>
      </c>
      <c r="D403" s="60"/>
      <c r="E403" s="60" t="s">
        <v>2</v>
      </c>
      <c r="F403" s="60" t="s">
        <v>3</v>
      </c>
      <c r="G403" s="60" t="s">
        <v>4</v>
      </c>
      <c r="H403" s="60" t="s">
        <v>5</v>
      </c>
      <c r="I403" s="60" t="s">
        <v>6</v>
      </c>
      <c r="J403" s="60" t="s">
        <v>7</v>
      </c>
      <c r="K403" s="60" t="s">
        <v>8</v>
      </c>
      <c r="L403" s="60" t="s">
        <v>9</v>
      </c>
      <c r="M403" s="60" t="s">
        <v>10</v>
      </c>
      <c r="N403" s="60" t="s">
        <v>11</v>
      </c>
      <c r="O403" s="60" t="s">
        <v>12</v>
      </c>
      <c r="P403" s="60" t="s">
        <v>13</v>
      </c>
      <c r="Q403" s="60"/>
      <c r="R403" s="60" t="s">
        <v>15</v>
      </c>
      <c r="S403" s="60" t="s">
        <v>16</v>
      </c>
      <c r="T403" s="60" t="s">
        <v>17</v>
      </c>
      <c r="U403" s="60" t="s">
        <v>18</v>
      </c>
      <c r="V403" s="60" t="s">
        <v>19</v>
      </c>
      <c r="W403" s="60" t="s">
        <v>20</v>
      </c>
      <c r="X403" s="60" t="s">
        <v>21</v>
      </c>
      <c r="Y403" s="60" t="s">
        <v>22</v>
      </c>
      <c r="Z403" s="60" t="s">
        <v>23</v>
      </c>
      <c r="AA403" s="60" t="s">
        <v>24</v>
      </c>
      <c r="AB403" s="60" t="s">
        <v>25</v>
      </c>
      <c r="AC403" s="60" t="s">
        <v>26</v>
      </c>
    </row>
    <row r="404" spans="1:29" ht="15.75" x14ac:dyDescent="0.25">
      <c r="A404" s="41" t="s">
        <v>27</v>
      </c>
      <c r="B404" s="49" t="s">
        <v>2240</v>
      </c>
      <c r="C404" s="61">
        <v>3.2</v>
      </c>
      <c r="D404" s="72"/>
      <c r="E404" s="62">
        <v>3</v>
      </c>
      <c r="F404" s="62">
        <v>3</v>
      </c>
      <c r="G404" s="62">
        <v>2</v>
      </c>
      <c r="H404" s="62">
        <v>2</v>
      </c>
      <c r="I404" s="74"/>
      <c r="J404" s="74"/>
      <c r="K404" s="74"/>
      <c r="L404" s="74"/>
      <c r="M404" s="74"/>
      <c r="N404" s="74"/>
      <c r="O404" s="74"/>
      <c r="P404" s="74"/>
      <c r="Q404" s="74"/>
      <c r="R404" s="62">
        <v>9.6</v>
      </c>
      <c r="S404" s="62">
        <v>9.6</v>
      </c>
      <c r="T404" s="62">
        <v>6.4</v>
      </c>
      <c r="U404" s="62">
        <v>6.4</v>
      </c>
      <c r="V404" s="62"/>
      <c r="W404" s="62"/>
      <c r="X404" s="62"/>
      <c r="Y404" s="62"/>
      <c r="Z404" s="62"/>
      <c r="AA404" s="62"/>
      <c r="AB404" s="62"/>
      <c r="AC404" s="62"/>
    </row>
    <row r="405" spans="1:29" ht="15.75" x14ac:dyDescent="0.25">
      <c r="A405" s="41" t="s">
        <v>31</v>
      </c>
      <c r="B405" s="49" t="s">
        <v>2239</v>
      </c>
      <c r="C405" s="61">
        <v>3.2</v>
      </c>
      <c r="D405" s="72"/>
      <c r="E405" s="62">
        <v>3</v>
      </c>
      <c r="F405" s="62">
        <v>3</v>
      </c>
      <c r="G405" s="62">
        <v>2</v>
      </c>
      <c r="H405" s="62">
        <v>2</v>
      </c>
      <c r="I405" s="74"/>
      <c r="J405" s="74"/>
      <c r="K405" s="74"/>
      <c r="L405" s="74"/>
      <c r="M405" s="74"/>
      <c r="N405" s="74"/>
      <c r="O405" s="74"/>
      <c r="P405" s="74"/>
      <c r="Q405" s="74"/>
      <c r="R405" s="62">
        <v>9.6</v>
      </c>
      <c r="S405" s="62">
        <v>9.6</v>
      </c>
      <c r="T405" s="62">
        <v>6.4</v>
      </c>
      <c r="U405" s="62">
        <v>6.4</v>
      </c>
      <c r="V405" s="62"/>
      <c r="W405" s="62"/>
      <c r="X405" s="62"/>
      <c r="Y405" s="62"/>
      <c r="Z405" s="62"/>
      <c r="AA405" s="62"/>
      <c r="AB405" s="62"/>
      <c r="AC405" s="62"/>
    </row>
    <row r="406" spans="1:29" ht="31.5" x14ac:dyDescent="0.25">
      <c r="A406" s="41" t="s">
        <v>33</v>
      </c>
      <c r="B406" s="49" t="s">
        <v>2238</v>
      </c>
      <c r="C406" s="61">
        <v>3.2</v>
      </c>
      <c r="D406" s="72"/>
      <c r="E406" s="62">
        <v>3</v>
      </c>
      <c r="F406" s="62">
        <v>3</v>
      </c>
      <c r="G406" s="62">
        <v>2</v>
      </c>
      <c r="H406" s="62">
        <v>1</v>
      </c>
      <c r="I406" s="74"/>
      <c r="J406" s="74"/>
      <c r="K406" s="74"/>
      <c r="L406" s="74"/>
      <c r="M406" s="74"/>
      <c r="N406" s="74"/>
      <c r="O406" s="74"/>
      <c r="P406" s="74"/>
      <c r="Q406" s="74"/>
      <c r="R406" s="62">
        <v>9.6</v>
      </c>
      <c r="S406" s="62">
        <v>9.6</v>
      </c>
      <c r="T406" s="62">
        <v>6.4</v>
      </c>
      <c r="U406" s="62">
        <v>3.2</v>
      </c>
      <c r="V406" s="62"/>
      <c r="W406" s="62"/>
      <c r="X406" s="62"/>
      <c r="Y406" s="62"/>
      <c r="Z406" s="62"/>
      <c r="AA406" s="62"/>
      <c r="AB406" s="62"/>
      <c r="AC406" s="62"/>
    </row>
    <row r="407" spans="1:29" ht="31.5" x14ac:dyDescent="0.25">
      <c r="A407" s="41" t="s">
        <v>35</v>
      </c>
      <c r="B407" s="49" t="s">
        <v>2237</v>
      </c>
      <c r="C407" s="61">
        <v>3.2</v>
      </c>
      <c r="D407" s="72"/>
      <c r="E407" s="62">
        <v>3</v>
      </c>
      <c r="F407" s="62">
        <v>3</v>
      </c>
      <c r="G407" s="62">
        <v>2</v>
      </c>
      <c r="H407" s="62">
        <v>2</v>
      </c>
      <c r="I407" s="74"/>
      <c r="J407" s="74"/>
      <c r="K407" s="74"/>
      <c r="L407" s="74"/>
      <c r="M407" s="74"/>
      <c r="N407" s="74"/>
      <c r="O407" s="74"/>
      <c r="P407" s="74"/>
      <c r="Q407" s="74"/>
      <c r="R407" s="62">
        <v>9.6</v>
      </c>
      <c r="S407" s="62">
        <v>9.6</v>
      </c>
      <c r="T407" s="62">
        <v>6.4</v>
      </c>
      <c r="U407" s="62">
        <v>6.4</v>
      </c>
      <c r="V407" s="62"/>
      <c r="W407" s="62"/>
      <c r="X407" s="62"/>
      <c r="Y407" s="62"/>
      <c r="Z407" s="62"/>
      <c r="AA407" s="62"/>
      <c r="AB407" s="62"/>
      <c r="AC407" s="62"/>
    </row>
    <row r="408" spans="1:29" ht="15.75" x14ac:dyDescent="0.25">
      <c r="A408" s="41" t="s">
        <v>37</v>
      </c>
      <c r="B408" s="49" t="s">
        <v>2236</v>
      </c>
      <c r="C408" s="61">
        <v>3.2</v>
      </c>
      <c r="D408" s="72"/>
      <c r="E408" s="62">
        <v>3</v>
      </c>
      <c r="F408" s="62">
        <v>3</v>
      </c>
      <c r="G408" s="62">
        <v>2</v>
      </c>
      <c r="H408" s="62">
        <v>1</v>
      </c>
      <c r="I408" s="74"/>
      <c r="J408" s="74"/>
      <c r="K408" s="74"/>
      <c r="L408" s="74"/>
      <c r="M408" s="74"/>
      <c r="N408" s="74"/>
      <c r="O408" s="74"/>
      <c r="P408" s="74"/>
      <c r="Q408" s="74"/>
      <c r="R408" s="62">
        <v>9.6</v>
      </c>
      <c r="S408" s="62">
        <v>9.6</v>
      </c>
      <c r="T408" s="62">
        <v>6.4</v>
      </c>
      <c r="U408" s="62">
        <v>3.2</v>
      </c>
      <c r="V408" s="62"/>
      <c r="W408" s="62"/>
      <c r="X408" s="62"/>
      <c r="Y408" s="62"/>
      <c r="Z408" s="62"/>
      <c r="AA408" s="62"/>
      <c r="AB408" s="62"/>
      <c r="AC408" s="62"/>
    </row>
    <row r="409" spans="1:29" ht="15.75" x14ac:dyDescent="0.25">
      <c r="A409" s="41" t="s">
        <v>39</v>
      </c>
      <c r="B409" s="49" t="s">
        <v>2235</v>
      </c>
      <c r="C409" s="61">
        <v>3.2</v>
      </c>
      <c r="D409" s="72"/>
      <c r="E409" s="62">
        <v>3</v>
      </c>
      <c r="F409" s="62">
        <v>3</v>
      </c>
      <c r="G409" s="62">
        <v>2</v>
      </c>
      <c r="H409" s="62">
        <v>1</v>
      </c>
      <c r="I409" s="62"/>
      <c r="J409" s="62"/>
      <c r="K409" s="62"/>
      <c r="L409" s="62"/>
      <c r="M409" s="62"/>
      <c r="N409" s="62"/>
      <c r="O409" s="62"/>
      <c r="P409" s="62"/>
      <c r="Q409" s="62"/>
      <c r="R409" s="62">
        <v>9.6</v>
      </c>
      <c r="S409" s="62">
        <v>9.6</v>
      </c>
      <c r="T409" s="62">
        <v>6.4</v>
      </c>
      <c r="U409" s="62">
        <v>3.2</v>
      </c>
      <c r="V409" s="62"/>
      <c r="W409" s="62"/>
      <c r="X409" s="62"/>
      <c r="Y409" s="62"/>
      <c r="Z409" s="62"/>
      <c r="AA409" s="62"/>
      <c r="AB409" s="62"/>
      <c r="AC409" s="62"/>
    </row>
    <row r="410" spans="1:29" ht="15.75" x14ac:dyDescent="0.25">
      <c r="A410" s="60" t="s">
        <v>2254</v>
      </c>
      <c r="B410" s="60" t="s">
        <v>2234</v>
      </c>
      <c r="C410" s="60" t="s">
        <v>14</v>
      </c>
      <c r="D410" s="60"/>
      <c r="E410" s="60" t="s">
        <v>2</v>
      </c>
      <c r="F410" s="60" t="s">
        <v>3</v>
      </c>
      <c r="G410" s="60" t="s">
        <v>4</v>
      </c>
      <c r="H410" s="60" t="s">
        <v>5</v>
      </c>
      <c r="I410" s="60" t="s">
        <v>6</v>
      </c>
      <c r="J410" s="60" t="s">
        <v>7</v>
      </c>
      <c r="K410" s="60" t="s">
        <v>8</v>
      </c>
      <c r="L410" s="60" t="s">
        <v>9</v>
      </c>
      <c r="M410" s="60" t="s">
        <v>10</v>
      </c>
      <c r="N410" s="60" t="s">
        <v>11</v>
      </c>
      <c r="O410" s="60" t="s">
        <v>12</v>
      </c>
      <c r="P410" s="60" t="s">
        <v>13</v>
      </c>
      <c r="Q410" s="60"/>
      <c r="R410" s="60" t="s">
        <v>15</v>
      </c>
      <c r="S410" s="60" t="s">
        <v>16</v>
      </c>
      <c r="T410" s="60" t="s">
        <v>17</v>
      </c>
      <c r="U410" s="60" t="s">
        <v>18</v>
      </c>
      <c r="V410" s="60" t="s">
        <v>19</v>
      </c>
      <c r="W410" s="60" t="s">
        <v>20</v>
      </c>
      <c r="X410" s="60" t="s">
        <v>21</v>
      </c>
      <c r="Y410" s="60" t="s">
        <v>22</v>
      </c>
      <c r="Z410" s="60" t="s">
        <v>23</v>
      </c>
      <c r="AA410" s="60" t="s">
        <v>24</v>
      </c>
      <c r="AB410" s="60" t="s">
        <v>25</v>
      </c>
      <c r="AC410" s="60" t="s">
        <v>26</v>
      </c>
    </row>
    <row r="411" spans="1:29" ht="15.75" x14ac:dyDescent="0.25">
      <c r="A411" s="41" t="s">
        <v>27</v>
      </c>
      <c r="B411" s="50" t="s">
        <v>2233</v>
      </c>
      <c r="C411" s="63">
        <v>4.8</v>
      </c>
      <c r="D411" s="77"/>
      <c r="E411" s="61"/>
      <c r="F411" s="61"/>
      <c r="G411" s="70">
        <v>2</v>
      </c>
      <c r="H411" s="61"/>
      <c r="I411" s="61"/>
      <c r="J411" s="61"/>
      <c r="K411" s="61"/>
      <c r="L411" s="70">
        <v>1</v>
      </c>
      <c r="M411" s="61"/>
      <c r="N411" s="61"/>
      <c r="O411" s="61"/>
      <c r="P411" s="61"/>
      <c r="Q411" s="61"/>
      <c r="R411" s="62"/>
      <c r="S411" s="62"/>
      <c r="T411" s="62">
        <v>9.6</v>
      </c>
      <c r="U411" s="62"/>
      <c r="V411" s="62"/>
      <c r="W411" s="62"/>
      <c r="X411" s="62"/>
      <c r="Y411" s="62">
        <v>4.8</v>
      </c>
      <c r="Z411" s="62"/>
      <c r="AA411" s="62"/>
      <c r="AB411" s="62"/>
      <c r="AC411" s="62"/>
    </row>
    <row r="412" spans="1:29" ht="31.5" x14ac:dyDescent="0.25">
      <c r="A412" s="41" t="s">
        <v>31</v>
      </c>
      <c r="B412" s="50" t="s">
        <v>2232</v>
      </c>
      <c r="C412" s="63">
        <v>4.8</v>
      </c>
      <c r="D412" s="77"/>
      <c r="E412" s="61"/>
      <c r="F412" s="61"/>
      <c r="G412" s="70">
        <v>1</v>
      </c>
      <c r="H412" s="61"/>
      <c r="I412" s="61"/>
      <c r="J412" s="70">
        <v>2</v>
      </c>
      <c r="K412" s="61"/>
      <c r="L412" s="70">
        <v>1</v>
      </c>
      <c r="M412" s="61"/>
      <c r="N412" s="61"/>
      <c r="O412" s="61"/>
      <c r="P412" s="70">
        <v>3</v>
      </c>
      <c r="Q412" s="70"/>
      <c r="R412" s="62"/>
      <c r="S412" s="62"/>
      <c r="T412" s="62">
        <v>4.8</v>
      </c>
      <c r="U412" s="62"/>
      <c r="V412" s="62"/>
      <c r="W412" s="62">
        <v>9.6</v>
      </c>
      <c r="X412" s="62"/>
      <c r="Y412" s="62">
        <v>4.8</v>
      </c>
      <c r="Z412" s="62"/>
      <c r="AA412" s="62"/>
      <c r="AB412" s="62"/>
      <c r="AC412" s="62">
        <v>14.4</v>
      </c>
    </row>
    <row r="413" spans="1:29" ht="31.5" x14ac:dyDescent="0.25">
      <c r="A413" s="41" t="s">
        <v>33</v>
      </c>
      <c r="B413" s="50" t="s">
        <v>2231</v>
      </c>
      <c r="C413" s="63">
        <v>4.8</v>
      </c>
      <c r="D413" s="77"/>
      <c r="E413" s="61"/>
      <c r="F413" s="61"/>
      <c r="G413" s="70">
        <v>2</v>
      </c>
      <c r="H413" s="61"/>
      <c r="I413" s="61"/>
      <c r="J413" s="70"/>
      <c r="K413" s="61"/>
      <c r="L413" s="70">
        <v>2</v>
      </c>
      <c r="M413" s="61"/>
      <c r="N413" s="61"/>
      <c r="O413" s="61"/>
      <c r="P413" s="70"/>
      <c r="Q413" s="70"/>
      <c r="R413" s="62"/>
      <c r="S413" s="62"/>
      <c r="T413" s="62">
        <v>9.6</v>
      </c>
      <c r="U413" s="62"/>
      <c r="V413" s="62"/>
      <c r="W413" s="62"/>
      <c r="X413" s="62"/>
      <c r="Y413" s="62">
        <v>9.6</v>
      </c>
      <c r="Z413" s="62"/>
      <c r="AA413" s="62"/>
      <c r="AB413" s="62"/>
      <c r="AC413" s="62"/>
    </row>
    <row r="414" spans="1:29" ht="31.5" x14ac:dyDescent="0.25">
      <c r="A414" s="41" t="s">
        <v>35</v>
      </c>
      <c r="B414" s="50" t="s">
        <v>2230</v>
      </c>
      <c r="C414" s="63">
        <v>4.8</v>
      </c>
      <c r="D414" s="77"/>
      <c r="E414" s="61"/>
      <c r="F414" s="61"/>
      <c r="G414" s="70">
        <v>3</v>
      </c>
      <c r="H414" s="61"/>
      <c r="I414" s="61"/>
      <c r="J414" s="70"/>
      <c r="K414" s="61"/>
      <c r="L414" s="70">
        <v>2</v>
      </c>
      <c r="M414" s="61"/>
      <c r="N414" s="61"/>
      <c r="O414" s="61"/>
      <c r="P414" s="70"/>
      <c r="Q414" s="70"/>
      <c r="R414" s="62"/>
      <c r="S414" s="62"/>
      <c r="T414" s="62">
        <v>14.4</v>
      </c>
      <c r="U414" s="62"/>
      <c r="V414" s="62"/>
      <c r="W414" s="62"/>
      <c r="X414" s="62"/>
      <c r="Y414" s="62">
        <v>9.6</v>
      </c>
      <c r="Z414" s="62"/>
      <c r="AA414" s="62"/>
      <c r="AB414" s="62"/>
      <c r="AC414" s="62"/>
    </row>
    <row r="415" spans="1:29" ht="31.5" x14ac:dyDescent="0.25">
      <c r="A415" s="41" t="s">
        <v>37</v>
      </c>
      <c r="B415" s="50" t="s">
        <v>2229</v>
      </c>
      <c r="C415" s="63">
        <v>4.8</v>
      </c>
      <c r="D415" s="77"/>
      <c r="E415" s="61"/>
      <c r="F415" s="61"/>
      <c r="G415" s="70">
        <v>1</v>
      </c>
      <c r="H415" s="61"/>
      <c r="I415" s="61"/>
      <c r="J415" s="70"/>
      <c r="K415" s="61"/>
      <c r="L415" s="70">
        <v>3</v>
      </c>
      <c r="M415" s="61"/>
      <c r="N415" s="61">
        <v>1</v>
      </c>
      <c r="O415" s="61"/>
      <c r="P415" s="70"/>
      <c r="Q415" s="70"/>
      <c r="R415" s="62"/>
      <c r="S415" s="62"/>
      <c r="T415" s="62">
        <v>4.8</v>
      </c>
      <c r="U415" s="62"/>
      <c r="V415" s="62"/>
      <c r="W415" s="62"/>
      <c r="X415" s="62"/>
      <c r="Y415" s="62">
        <v>14.4</v>
      </c>
      <c r="Z415" s="62"/>
      <c r="AA415" s="62">
        <v>4.8</v>
      </c>
      <c r="AB415" s="62"/>
      <c r="AC415" s="62"/>
    </row>
    <row r="416" spans="1:29" ht="15.75" x14ac:dyDescent="0.25">
      <c r="A416" s="41" t="s">
        <v>39</v>
      </c>
      <c r="B416" s="50" t="s">
        <v>2228</v>
      </c>
      <c r="C416" s="63">
        <v>4.8</v>
      </c>
      <c r="D416" s="77"/>
      <c r="E416" s="61"/>
      <c r="F416" s="61"/>
      <c r="G416" s="70">
        <v>1</v>
      </c>
      <c r="H416" s="61"/>
      <c r="I416" s="61"/>
      <c r="J416" s="70">
        <v>2</v>
      </c>
      <c r="K416" s="61"/>
      <c r="L416" s="70">
        <v>1</v>
      </c>
      <c r="M416" s="61"/>
      <c r="N416" s="61"/>
      <c r="O416" s="61"/>
      <c r="P416" s="70">
        <v>3</v>
      </c>
      <c r="Q416" s="70"/>
      <c r="R416" s="62"/>
      <c r="S416" s="62"/>
      <c r="T416" s="62">
        <v>4.8</v>
      </c>
      <c r="U416" s="62"/>
      <c r="V416" s="62"/>
      <c r="W416" s="62">
        <v>9.6</v>
      </c>
      <c r="X416" s="62"/>
      <c r="Y416" s="62">
        <v>4.8</v>
      </c>
      <c r="Z416" s="62"/>
      <c r="AA416" s="62"/>
      <c r="AB416" s="62"/>
      <c r="AC416" s="62">
        <v>14.4</v>
      </c>
    </row>
    <row r="417" spans="1:29" ht="15.75" x14ac:dyDescent="0.25">
      <c r="A417" s="60" t="s">
        <v>2254</v>
      </c>
      <c r="B417" s="60" t="s">
        <v>2227</v>
      </c>
      <c r="C417" s="60" t="s">
        <v>14</v>
      </c>
      <c r="D417" s="60"/>
      <c r="E417" s="60" t="s">
        <v>2</v>
      </c>
      <c r="F417" s="60" t="s">
        <v>3</v>
      </c>
      <c r="G417" s="60" t="s">
        <v>4</v>
      </c>
      <c r="H417" s="60" t="s">
        <v>5</v>
      </c>
      <c r="I417" s="60" t="s">
        <v>6</v>
      </c>
      <c r="J417" s="60" t="s">
        <v>7</v>
      </c>
      <c r="K417" s="60" t="s">
        <v>8</v>
      </c>
      <c r="L417" s="60" t="s">
        <v>9</v>
      </c>
      <c r="M417" s="60" t="s">
        <v>10</v>
      </c>
      <c r="N417" s="60" t="s">
        <v>11</v>
      </c>
      <c r="O417" s="60" t="s">
        <v>12</v>
      </c>
      <c r="P417" s="60" t="s">
        <v>13</v>
      </c>
      <c r="Q417" s="60"/>
      <c r="R417" s="60" t="s">
        <v>15</v>
      </c>
      <c r="S417" s="60" t="s">
        <v>16</v>
      </c>
      <c r="T417" s="60" t="s">
        <v>17</v>
      </c>
      <c r="U417" s="60" t="s">
        <v>18</v>
      </c>
      <c r="V417" s="60" t="s">
        <v>19</v>
      </c>
      <c r="W417" s="60" t="s">
        <v>20</v>
      </c>
      <c r="X417" s="60" t="s">
        <v>21</v>
      </c>
      <c r="Y417" s="60" t="s">
        <v>22</v>
      </c>
      <c r="Z417" s="60" t="s">
        <v>23</v>
      </c>
      <c r="AA417" s="60" t="s">
        <v>24</v>
      </c>
      <c r="AB417" s="60" t="s">
        <v>25</v>
      </c>
      <c r="AC417" s="60" t="s">
        <v>26</v>
      </c>
    </row>
    <row r="418" spans="1:29" ht="15.75" x14ac:dyDescent="0.25">
      <c r="A418" s="41" t="s">
        <v>27</v>
      </c>
      <c r="B418" s="49" t="s">
        <v>2226</v>
      </c>
      <c r="C418" s="70">
        <v>5</v>
      </c>
      <c r="D418" s="71"/>
      <c r="E418" s="62">
        <v>3</v>
      </c>
      <c r="F418" s="62">
        <v>3</v>
      </c>
      <c r="G418" s="73">
        <v>2</v>
      </c>
      <c r="H418" s="74"/>
      <c r="I418" s="74"/>
      <c r="J418" s="62">
        <v>3</v>
      </c>
      <c r="K418" s="62">
        <v>3</v>
      </c>
      <c r="L418" s="74"/>
      <c r="M418" s="74"/>
      <c r="N418" s="74"/>
      <c r="O418" s="74"/>
      <c r="P418" s="74"/>
      <c r="Q418" s="74"/>
      <c r="R418" s="62">
        <v>15</v>
      </c>
      <c r="S418" s="62">
        <v>15</v>
      </c>
      <c r="T418" s="62">
        <v>10</v>
      </c>
      <c r="U418" s="62"/>
      <c r="V418" s="62"/>
      <c r="W418" s="62">
        <v>15</v>
      </c>
      <c r="X418" s="62">
        <v>15</v>
      </c>
      <c r="Y418" s="62"/>
      <c r="Z418" s="62"/>
      <c r="AA418" s="62"/>
      <c r="AB418" s="62"/>
      <c r="AC418" s="62"/>
    </row>
    <row r="419" spans="1:29" ht="15.75" x14ac:dyDescent="0.25">
      <c r="A419" s="41" t="s">
        <v>31</v>
      </c>
      <c r="B419" s="49" t="s">
        <v>2225</v>
      </c>
      <c r="C419" s="70">
        <v>5</v>
      </c>
      <c r="D419" s="71"/>
      <c r="E419" s="62">
        <v>3</v>
      </c>
      <c r="F419" s="62">
        <v>3</v>
      </c>
      <c r="G419" s="62">
        <v>3</v>
      </c>
      <c r="H419" s="62">
        <v>3</v>
      </c>
      <c r="I419" s="62">
        <v>3</v>
      </c>
      <c r="J419" s="62">
        <v>3</v>
      </c>
      <c r="K419" s="62">
        <v>3</v>
      </c>
      <c r="L419" s="62">
        <v>3</v>
      </c>
      <c r="M419" s="74"/>
      <c r="N419" s="74"/>
      <c r="O419" s="74"/>
      <c r="P419" s="74"/>
      <c r="Q419" s="74"/>
      <c r="R419" s="62">
        <v>15</v>
      </c>
      <c r="S419" s="62">
        <v>15</v>
      </c>
      <c r="T419" s="62">
        <v>15</v>
      </c>
      <c r="U419" s="62">
        <v>9</v>
      </c>
      <c r="V419" s="62">
        <v>15</v>
      </c>
      <c r="W419" s="62">
        <v>15</v>
      </c>
      <c r="X419" s="62">
        <v>15</v>
      </c>
      <c r="Y419" s="62">
        <v>15</v>
      </c>
      <c r="Z419" s="62"/>
      <c r="AA419" s="62"/>
      <c r="AB419" s="62"/>
      <c r="AC419" s="62"/>
    </row>
    <row r="420" spans="1:29" ht="15.75" x14ac:dyDescent="0.25">
      <c r="A420" s="41" t="s">
        <v>33</v>
      </c>
      <c r="B420" s="49" t="s">
        <v>2224</v>
      </c>
      <c r="C420" s="70">
        <v>5</v>
      </c>
      <c r="D420" s="71"/>
      <c r="E420" s="74"/>
      <c r="F420" s="74"/>
      <c r="G420" s="74"/>
      <c r="H420" s="74"/>
      <c r="I420" s="62">
        <v>3</v>
      </c>
      <c r="J420" s="62">
        <v>3</v>
      </c>
      <c r="K420" s="62">
        <v>3</v>
      </c>
      <c r="L420" s="74"/>
      <c r="M420" s="62">
        <v>3</v>
      </c>
      <c r="N420" s="62">
        <v>3</v>
      </c>
      <c r="O420" s="74"/>
      <c r="P420" s="62">
        <v>3</v>
      </c>
      <c r="Q420" s="62"/>
      <c r="R420" s="62"/>
      <c r="S420" s="62"/>
      <c r="T420" s="62"/>
      <c r="U420" s="62"/>
      <c r="V420" s="62">
        <v>15</v>
      </c>
      <c r="W420" s="62">
        <v>15</v>
      </c>
      <c r="X420" s="62">
        <v>15</v>
      </c>
      <c r="Y420" s="62"/>
      <c r="Z420" s="62">
        <v>15</v>
      </c>
      <c r="AA420" s="62">
        <v>15</v>
      </c>
      <c r="AB420" s="62"/>
      <c r="AC420" s="62">
        <v>15</v>
      </c>
    </row>
    <row r="421" spans="1:29" ht="18.75" x14ac:dyDescent="0.25">
      <c r="A421" s="41" t="s">
        <v>35</v>
      </c>
      <c r="B421" s="49" t="s">
        <v>2223</v>
      </c>
      <c r="C421" s="70">
        <v>5</v>
      </c>
      <c r="D421" s="71"/>
      <c r="E421" s="78"/>
      <c r="F421" s="78"/>
      <c r="G421" s="78"/>
      <c r="H421" s="78"/>
      <c r="I421" s="78"/>
      <c r="J421" s="78"/>
      <c r="K421" s="78"/>
      <c r="L421" s="78"/>
      <c r="M421" s="62">
        <v>3</v>
      </c>
      <c r="N421" s="78"/>
      <c r="O421" s="78"/>
      <c r="P421" s="78"/>
      <c r="Q421" s="78"/>
      <c r="R421" s="62"/>
      <c r="S421" s="62"/>
      <c r="T421" s="62"/>
      <c r="U421" s="62"/>
      <c r="V421" s="62"/>
      <c r="W421" s="62"/>
      <c r="X421" s="62"/>
      <c r="Y421" s="62"/>
      <c r="Z421" s="62">
        <v>15</v>
      </c>
      <c r="AA421" s="62"/>
      <c r="AB421" s="62"/>
      <c r="AC421" s="62"/>
    </row>
    <row r="422" spans="1:29" ht="18.75" x14ac:dyDescent="0.25">
      <c r="A422" s="41" t="s">
        <v>37</v>
      </c>
      <c r="B422" s="49" t="s">
        <v>2222</v>
      </c>
      <c r="C422" s="70">
        <v>5</v>
      </c>
      <c r="D422" s="71"/>
      <c r="E422" s="78"/>
      <c r="F422" s="78"/>
      <c r="G422" s="78"/>
      <c r="H422" s="78"/>
      <c r="I422" s="78"/>
      <c r="J422" s="78"/>
      <c r="K422" s="78"/>
      <c r="L422" s="78"/>
      <c r="M422" s="74"/>
      <c r="N422" s="62">
        <v>3</v>
      </c>
      <c r="O422" s="78"/>
      <c r="P422" s="73">
        <v>2</v>
      </c>
      <c r="Q422" s="73"/>
      <c r="R422" s="62"/>
      <c r="S422" s="62"/>
      <c r="T422" s="62"/>
      <c r="U422" s="62"/>
      <c r="V422" s="62"/>
      <c r="W422" s="62"/>
      <c r="X422" s="62"/>
      <c r="Y422" s="62"/>
      <c r="Z422" s="62"/>
      <c r="AA422" s="62">
        <v>15</v>
      </c>
      <c r="AB422" s="62"/>
      <c r="AC422" s="62">
        <v>10</v>
      </c>
    </row>
    <row r="423" spans="1:29" ht="15" customHeight="1" x14ac:dyDescent="0.25">
      <c r="A423" s="183" t="s">
        <v>2221</v>
      </c>
      <c r="B423" s="183"/>
      <c r="C423" s="73"/>
      <c r="D423" s="73"/>
      <c r="E423" s="74">
        <f t="shared" ref="E423:P423" si="0">SUM(E4:E422)</f>
        <v>486</v>
      </c>
      <c r="F423" s="74">
        <f t="shared" si="0"/>
        <v>476</v>
      </c>
      <c r="G423" s="74">
        <f t="shared" si="0"/>
        <v>299</v>
      </c>
      <c r="H423" s="74">
        <f t="shared" si="0"/>
        <v>204</v>
      </c>
      <c r="I423" s="74">
        <f t="shared" si="0"/>
        <v>180</v>
      </c>
      <c r="J423" s="74">
        <f t="shared" si="0"/>
        <v>75</v>
      </c>
      <c r="K423" s="74">
        <f t="shared" si="0"/>
        <v>58</v>
      </c>
      <c r="L423" s="74">
        <f t="shared" si="0"/>
        <v>57</v>
      </c>
      <c r="M423" s="74">
        <f t="shared" si="0"/>
        <v>78</v>
      </c>
      <c r="N423" s="74">
        <f t="shared" si="0"/>
        <v>80</v>
      </c>
      <c r="O423" s="74">
        <f t="shared" si="0"/>
        <v>184</v>
      </c>
      <c r="P423" s="74">
        <f t="shared" si="0"/>
        <v>222</v>
      </c>
      <c r="Q423" s="74" t="s">
        <v>2220</v>
      </c>
      <c r="R423" s="74">
        <f t="shared" ref="R423:AC423" si="1">SUM(R6:R422)</f>
        <v>1339.4000000000003</v>
      </c>
      <c r="S423" s="74">
        <f t="shared" si="1"/>
        <v>1332.9999999999998</v>
      </c>
      <c r="T423" s="74">
        <f t="shared" si="1"/>
        <v>840.2</v>
      </c>
      <c r="U423" s="74">
        <f t="shared" si="1"/>
        <v>596.79999999999984</v>
      </c>
      <c r="V423" s="74">
        <f t="shared" si="1"/>
        <v>634.4</v>
      </c>
      <c r="W423" s="74">
        <f t="shared" si="1"/>
        <v>248.59999999999997</v>
      </c>
      <c r="X423" s="74">
        <f t="shared" si="1"/>
        <v>185</v>
      </c>
      <c r="Y423" s="74">
        <f t="shared" si="1"/>
        <v>211.60000000000002</v>
      </c>
      <c r="Z423" s="74">
        <f t="shared" si="1"/>
        <v>319.99999999999989</v>
      </c>
      <c r="AA423" s="74">
        <f t="shared" si="1"/>
        <v>379.4</v>
      </c>
      <c r="AB423" s="74">
        <f t="shared" si="1"/>
        <v>599.79999999999995</v>
      </c>
      <c r="AC423" s="74">
        <f t="shared" si="1"/>
        <v>806.20000000000027</v>
      </c>
    </row>
    <row r="424" spans="1:29" ht="15" customHeight="1" x14ac:dyDescent="0.25">
      <c r="A424" s="106"/>
      <c r="B424" s="106"/>
      <c r="C424" s="106"/>
      <c r="D424" s="106"/>
      <c r="E424" s="106"/>
      <c r="F424" s="106"/>
      <c r="G424" s="106"/>
      <c r="H424" s="106"/>
      <c r="I424" s="106"/>
      <c r="J424" s="106"/>
      <c r="K424" s="106"/>
      <c r="L424" s="106"/>
      <c r="M424" s="106"/>
      <c r="N424" s="106"/>
      <c r="O424" s="107"/>
      <c r="P424" s="62"/>
      <c r="Q424" s="74" t="s">
        <v>2219</v>
      </c>
      <c r="R424" s="78">
        <f t="shared" ref="R424:AC424" si="2">ROUND(R423/E423, 1)</f>
        <v>2.8</v>
      </c>
      <c r="S424" s="78">
        <f t="shared" si="2"/>
        <v>2.8</v>
      </c>
      <c r="T424" s="78">
        <f t="shared" si="2"/>
        <v>2.8</v>
      </c>
      <c r="U424" s="78">
        <f t="shared" si="2"/>
        <v>2.9</v>
      </c>
      <c r="V424" s="78">
        <f t="shared" si="2"/>
        <v>3.5</v>
      </c>
      <c r="W424" s="78">
        <f t="shared" si="2"/>
        <v>3.3</v>
      </c>
      <c r="X424" s="78">
        <f t="shared" si="2"/>
        <v>3.2</v>
      </c>
      <c r="Y424" s="78">
        <f t="shared" si="2"/>
        <v>3.7</v>
      </c>
      <c r="Z424" s="78">
        <f t="shared" si="2"/>
        <v>4.0999999999999996</v>
      </c>
      <c r="AA424" s="78">
        <f t="shared" si="2"/>
        <v>4.7</v>
      </c>
      <c r="AB424" s="78">
        <f t="shared" si="2"/>
        <v>3.3</v>
      </c>
      <c r="AC424" s="78">
        <f t="shared" si="2"/>
        <v>3.6</v>
      </c>
    </row>
  </sheetData>
  <mergeCells count="11">
    <mergeCell ref="A333:AC333"/>
    <mergeCell ref="A388:AC388"/>
    <mergeCell ref="A423:B423"/>
    <mergeCell ref="A219:AC219"/>
    <mergeCell ref="A274:AC274"/>
    <mergeCell ref="A1:AC1"/>
    <mergeCell ref="A57:AC57"/>
    <mergeCell ref="A115:AC115"/>
    <mergeCell ref="A167:AC167"/>
    <mergeCell ref="A2:B2"/>
    <mergeCell ref="C2:AC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19"/>
  <sheetViews>
    <sheetView tabSelected="1" topLeftCell="C1" zoomScale="80" zoomScaleNormal="80" workbookViewId="0">
      <selection activeCell="C1" sqref="C1:S1"/>
    </sheetView>
  </sheetViews>
  <sheetFormatPr defaultColWidth="14.42578125" defaultRowHeight="15" customHeight="1" x14ac:dyDescent="0.25"/>
  <cols>
    <col min="1" max="1" width="5.42578125" hidden="1" customWidth="1"/>
    <col min="2" max="2" width="27.7109375" hidden="1" customWidth="1"/>
    <col min="3" max="3" width="11.28515625" bestFit="1" customWidth="1"/>
    <col min="4" max="4" width="119.28515625" customWidth="1"/>
    <col min="5" max="5" width="7.28515625" bestFit="1" customWidth="1"/>
    <col min="6" max="8" width="7.85546875" bestFit="1" customWidth="1"/>
    <col min="9" max="9" width="7.5703125" bestFit="1" customWidth="1"/>
    <col min="10" max="10" width="7.85546875" bestFit="1" customWidth="1"/>
    <col min="11" max="11" width="7.5703125" bestFit="1" customWidth="1"/>
    <col min="12" max="12" width="7.85546875" bestFit="1" customWidth="1"/>
    <col min="13" max="13" width="7.85546875" customWidth="1"/>
    <col min="14" max="14" width="9" bestFit="1" customWidth="1"/>
    <col min="15" max="15" width="8.42578125" bestFit="1" customWidth="1"/>
    <col min="16" max="16" width="9" bestFit="1" customWidth="1"/>
    <col min="17" max="17" width="4.28515625" customWidth="1"/>
    <col min="18" max="18" width="6.28515625" bestFit="1" customWidth="1"/>
    <col min="19" max="19" width="3.85546875" customWidth="1"/>
    <col min="20" max="20" width="9.28515625" customWidth="1"/>
    <col min="21" max="21" width="11" bestFit="1" customWidth="1"/>
    <col min="22" max="23" width="9.85546875" bestFit="1" customWidth="1"/>
    <col min="24" max="24" width="9.5703125" bestFit="1" customWidth="1"/>
    <col min="25" max="25" width="9.85546875" bestFit="1" customWidth="1"/>
    <col min="26" max="26" width="9.5703125" bestFit="1" customWidth="1"/>
    <col min="27" max="28" width="9.85546875" bestFit="1" customWidth="1"/>
    <col min="29" max="29" width="11" bestFit="1" customWidth="1"/>
    <col min="30" max="30" width="10.42578125" bestFit="1" customWidth="1"/>
    <col min="31" max="31" width="11" bestFit="1" customWidth="1"/>
  </cols>
  <sheetData>
    <row r="1" spans="1:31" s="54" customFormat="1" ht="81" customHeight="1" x14ac:dyDescent="0.25">
      <c r="C1" s="171"/>
      <c r="D1" s="171"/>
      <c r="E1" s="171"/>
      <c r="F1" s="171"/>
      <c r="G1" s="171"/>
      <c r="H1" s="171"/>
      <c r="I1" s="171"/>
      <c r="J1" s="171"/>
      <c r="K1" s="171"/>
      <c r="L1" s="171"/>
      <c r="M1" s="171"/>
      <c r="N1" s="171"/>
      <c r="O1" s="171"/>
      <c r="P1" s="171"/>
      <c r="Q1" s="171"/>
      <c r="R1" s="171"/>
      <c r="S1" s="171"/>
    </row>
    <row r="2" spans="1:31" ht="27" customHeight="1" x14ac:dyDescent="0.25">
      <c r="A2" s="3"/>
      <c r="B2" s="4"/>
      <c r="C2" s="195" t="s">
        <v>2570</v>
      </c>
      <c r="D2" s="180"/>
      <c r="E2" s="196" t="s">
        <v>2554</v>
      </c>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row>
    <row r="3" spans="1:31" ht="15" customHeight="1" x14ac:dyDescent="0.25">
      <c r="A3" s="5"/>
      <c r="B3" s="4"/>
      <c r="C3" s="59" t="s">
        <v>0</v>
      </c>
      <c r="D3" s="59" t="s">
        <v>1</v>
      </c>
      <c r="E3" s="59" t="s">
        <v>2</v>
      </c>
      <c r="F3" s="59" t="s">
        <v>3</v>
      </c>
      <c r="G3" s="59" t="s">
        <v>4</v>
      </c>
      <c r="H3" s="59" t="s">
        <v>5</v>
      </c>
      <c r="I3" s="59" t="s">
        <v>6</v>
      </c>
      <c r="J3" s="59" t="s">
        <v>7</v>
      </c>
      <c r="K3" s="59" t="s">
        <v>8</v>
      </c>
      <c r="L3" s="59" t="s">
        <v>9</v>
      </c>
      <c r="M3" s="59" t="s">
        <v>10</v>
      </c>
      <c r="N3" s="59" t="s">
        <v>11</v>
      </c>
      <c r="O3" s="59" t="s">
        <v>12</v>
      </c>
      <c r="P3" s="59" t="s">
        <v>13</v>
      </c>
      <c r="Q3" s="59"/>
      <c r="R3" s="59" t="s">
        <v>14</v>
      </c>
      <c r="S3" s="59"/>
      <c r="T3" s="59" t="s">
        <v>15</v>
      </c>
      <c r="U3" s="59" t="s">
        <v>16</v>
      </c>
      <c r="V3" s="59" t="s">
        <v>17</v>
      </c>
      <c r="W3" s="59" t="s">
        <v>18</v>
      </c>
      <c r="X3" s="59" t="s">
        <v>19</v>
      </c>
      <c r="Y3" s="59" t="s">
        <v>20</v>
      </c>
      <c r="Z3" s="59" t="s">
        <v>21</v>
      </c>
      <c r="AA3" s="59" t="s">
        <v>22</v>
      </c>
      <c r="AB3" s="59" t="s">
        <v>23</v>
      </c>
      <c r="AC3" s="59" t="s">
        <v>24</v>
      </c>
      <c r="AD3" s="59" t="s">
        <v>25</v>
      </c>
      <c r="AE3" s="59" t="s">
        <v>26</v>
      </c>
    </row>
    <row r="4" spans="1:31" ht="31.5" x14ac:dyDescent="0.25">
      <c r="A4" s="198"/>
      <c r="B4" s="185"/>
      <c r="C4" s="85" t="s">
        <v>27</v>
      </c>
      <c r="D4" s="111" t="s">
        <v>28</v>
      </c>
      <c r="E4" s="61">
        <v>1</v>
      </c>
      <c r="F4" s="61"/>
      <c r="G4" s="61"/>
      <c r="H4" s="61"/>
      <c r="I4" s="61">
        <v>2</v>
      </c>
      <c r="J4" s="61">
        <v>2</v>
      </c>
      <c r="K4" s="61"/>
      <c r="L4" s="61">
        <v>3</v>
      </c>
      <c r="M4" s="61">
        <v>3</v>
      </c>
      <c r="N4" s="61"/>
      <c r="O4" s="61"/>
      <c r="P4" s="61">
        <v>3</v>
      </c>
      <c r="Q4" s="61"/>
      <c r="R4" s="61">
        <v>3.4</v>
      </c>
      <c r="S4" s="61"/>
      <c r="T4" s="61">
        <v>3.4</v>
      </c>
      <c r="U4" s="61" t="s">
        <v>29</v>
      </c>
      <c r="V4" s="61" t="s">
        <v>29</v>
      </c>
      <c r="W4" s="61" t="s">
        <v>29</v>
      </c>
      <c r="X4" s="61">
        <v>6.8</v>
      </c>
      <c r="Y4" s="61">
        <v>6.8</v>
      </c>
      <c r="Z4" s="61" t="s">
        <v>29</v>
      </c>
      <c r="AA4" s="61">
        <v>1</v>
      </c>
      <c r="AB4" s="61">
        <v>1</v>
      </c>
      <c r="AC4" s="61" t="s">
        <v>29</v>
      </c>
      <c r="AD4" s="61" t="s">
        <v>29</v>
      </c>
      <c r="AE4" s="61" t="s">
        <v>30</v>
      </c>
    </row>
    <row r="5" spans="1:31" ht="31.5" x14ac:dyDescent="0.25">
      <c r="A5" s="189"/>
      <c r="B5" s="186"/>
      <c r="C5" s="85" t="s">
        <v>31</v>
      </c>
      <c r="D5" s="94" t="s">
        <v>32</v>
      </c>
      <c r="E5" s="61">
        <v>1</v>
      </c>
      <c r="F5" s="61">
        <v>3</v>
      </c>
      <c r="G5" s="61"/>
      <c r="H5" s="61"/>
      <c r="I5" s="61"/>
      <c r="J5" s="61">
        <v>3</v>
      </c>
      <c r="K5" s="61">
        <v>3</v>
      </c>
      <c r="L5" s="61"/>
      <c r="M5" s="61"/>
      <c r="N5" s="61"/>
      <c r="O5" s="61"/>
      <c r="P5" s="61">
        <v>3</v>
      </c>
      <c r="Q5" s="61"/>
      <c r="R5" s="61">
        <v>3.4</v>
      </c>
      <c r="S5" s="61"/>
      <c r="T5" s="61">
        <v>3.4</v>
      </c>
      <c r="U5" s="61" t="s">
        <v>30</v>
      </c>
      <c r="V5" s="61" t="s">
        <v>29</v>
      </c>
      <c r="W5" s="61" t="s">
        <v>29</v>
      </c>
      <c r="X5" s="61" t="s">
        <v>29</v>
      </c>
      <c r="Y5" s="61">
        <v>1</v>
      </c>
      <c r="Z5" s="61">
        <v>1</v>
      </c>
      <c r="AA5" s="61" t="s">
        <v>29</v>
      </c>
      <c r="AB5" s="61" t="s">
        <v>29</v>
      </c>
      <c r="AC5" s="61" t="s">
        <v>29</v>
      </c>
      <c r="AD5" s="61" t="s">
        <v>29</v>
      </c>
      <c r="AE5" s="61" t="s">
        <v>30</v>
      </c>
    </row>
    <row r="6" spans="1:31" ht="15.75" x14ac:dyDescent="0.25">
      <c r="A6" s="189"/>
      <c r="B6" s="186"/>
      <c r="C6" s="85" t="s">
        <v>33</v>
      </c>
      <c r="D6" s="111" t="s">
        <v>34</v>
      </c>
      <c r="E6" s="61"/>
      <c r="F6" s="61"/>
      <c r="G6" s="61"/>
      <c r="H6" s="61"/>
      <c r="I6" s="61">
        <v>3</v>
      </c>
      <c r="J6" s="61">
        <v>3</v>
      </c>
      <c r="K6" s="61"/>
      <c r="L6" s="61">
        <v>3</v>
      </c>
      <c r="M6" s="61">
        <v>3</v>
      </c>
      <c r="N6" s="61"/>
      <c r="O6" s="61"/>
      <c r="P6" s="61"/>
      <c r="Q6" s="61"/>
      <c r="R6" s="61">
        <v>3.4</v>
      </c>
      <c r="S6" s="61"/>
      <c r="T6" s="61" t="s">
        <v>29</v>
      </c>
      <c r="U6" s="61" t="s">
        <v>29</v>
      </c>
      <c r="V6" s="61" t="s">
        <v>29</v>
      </c>
      <c r="W6" s="61" t="s">
        <v>29</v>
      </c>
      <c r="X6" s="61">
        <v>1</v>
      </c>
      <c r="Y6" s="61">
        <v>1</v>
      </c>
      <c r="Z6" s="61" t="s">
        <v>29</v>
      </c>
      <c r="AA6" s="61">
        <v>1</v>
      </c>
      <c r="AB6" s="61">
        <v>1</v>
      </c>
      <c r="AC6" s="61" t="s">
        <v>29</v>
      </c>
      <c r="AD6" s="61" t="s">
        <v>29</v>
      </c>
      <c r="AE6" s="61" t="s">
        <v>29</v>
      </c>
    </row>
    <row r="7" spans="1:31" ht="31.5" x14ac:dyDescent="0.25">
      <c r="A7" s="189"/>
      <c r="B7" s="186"/>
      <c r="C7" s="85" t="s">
        <v>35</v>
      </c>
      <c r="D7" s="91" t="s">
        <v>36</v>
      </c>
      <c r="E7" s="61"/>
      <c r="F7" s="61"/>
      <c r="G7" s="61"/>
      <c r="H7" s="61">
        <v>3</v>
      </c>
      <c r="I7" s="61">
        <v>2</v>
      </c>
      <c r="J7" s="61">
        <v>3</v>
      </c>
      <c r="K7" s="61">
        <v>3</v>
      </c>
      <c r="L7" s="61"/>
      <c r="M7" s="61"/>
      <c r="N7" s="61"/>
      <c r="O7" s="61"/>
      <c r="P7" s="61"/>
      <c r="Q7" s="61"/>
      <c r="R7" s="61">
        <v>3.4</v>
      </c>
      <c r="S7" s="61"/>
      <c r="T7" s="61" t="s">
        <v>29</v>
      </c>
      <c r="U7" s="61" t="s">
        <v>29</v>
      </c>
      <c r="V7" s="61" t="s">
        <v>29</v>
      </c>
      <c r="W7" s="61">
        <v>1</v>
      </c>
      <c r="X7" s="61">
        <v>6.8</v>
      </c>
      <c r="Y7" s="61">
        <v>1</v>
      </c>
      <c r="Z7" s="61">
        <v>1</v>
      </c>
      <c r="AA7" s="61" t="s">
        <v>29</v>
      </c>
      <c r="AB7" s="61" t="s">
        <v>29</v>
      </c>
      <c r="AC7" s="61" t="s">
        <v>29</v>
      </c>
      <c r="AD7" s="61" t="s">
        <v>29</v>
      </c>
      <c r="AE7" s="61" t="s">
        <v>29</v>
      </c>
    </row>
    <row r="8" spans="1:31" ht="31.5" x14ac:dyDescent="0.25">
      <c r="A8" s="189"/>
      <c r="B8" s="186"/>
      <c r="C8" s="85" t="s">
        <v>37</v>
      </c>
      <c r="D8" s="111" t="s">
        <v>38</v>
      </c>
      <c r="E8" s="61"/>
      <c r="F8" s="61"/>
      <c r="G8" s="61"/>
      <c r="H8" s="61"/>
      <c r="I8" s="61">
        <v>3</v>
      </c>
      <c r="J8" s="61"/>
      <c r="K8" s="61"/>
      <c r="L8" s="61"/>
      <c r="M8" s="61">
        <v>3</v>
      </c>
      <c r="N8" s="61"/>
      <c r="O8" s="61">
        <v>3</v>
      </c>
      <c r="P8" s="61">
        <v>3</v>
      </c>
      <c r="Q8" s="61"/>
      <c r="R8" s="61">
        <v>3.4</v>
      </c>
      <c r="S8" s="61"/>
      <c r="T8" s="61" t="s">
        <v>29</v>
      </c>
      <c r="U8" s="61" t="s">
        <v>29</v>
      </c>
      <c r="V8" s="61" t="s">
        <v>29</v>
      </c>
      <c r="W8" s="61" t="s">
        <v>29</v>
      </c>
      <c r="X8" s="61">
        <v>1</v>
      </c>
      <c r="Y8" s="61" t="s">
        <v>29</v>
      </c>
      <c r="Z8" s="61" t="s">
        <v>29</v>
      </c>
      <c r="AA8" s="61" t="s">
        <v>29</v>
      </c>
      <c r="AB8" s="61">
        <v>1</v>
      </c>
      <c r="AC8" s="61" t="s">
        <v>29</v>
      </c>
      <c r="AD8" s="61">
        <v>1</v>
      </c>
      <c r="AE8" s="61" t="s">
        <v>30</v>
      </c>
    </row>
    <row r="9" spans="1:31" ht="31.5" x14ac:dyDescent="0.25">
      <c r="A9" s="189"/>
      <c r="B9" s="187"/>
      <c r="C9" s="85" t="s">
        <v>39</v>
      </c>
      <c r="D9" s="111" t="s">
        <v>40</v>
      </c>
      <c r="E9" s="61"/>
      <c r="F9" s="61"/>
      <c r="G9" s="61"/>
      <c r="H9" s="61"/>
      <c r="I9" s="61"/>
      <c r="J9" s="61"/>
      <c r="K9" s="61"/>
      <c r="L9" s="61"/>
      <c r="M9" s="61">
        <v>3</v>
      </c>
      <c r="N9" s="61"/>
      <c r="O9" s="61">
        <v>3</v>
      </c>
      <c r="P9" s="61">
        <v>3</v>
      </c>
      <c r="Q9" s="61"/>
      <c r="R9" s="61">
        <v>3.4</v>
      </c>
      <c r="S9" s="61"/>
      <c r="T9" s="61" t="s">
        <v>29</v>
      </c>
      <c r="U9" s="61" t="s">
        <v>29</v>
      </c>
      <c r="V9" s="61" t="s">
        <v>29</v>
      </c>
      <c r="W9" s="61" t="s">
        <v>29</v>
      </c>
      <c r="X9" s="61" t="s">
        <v>29</v>
      </c>
      <c r="Y9" s="61" t="s">
        <v>29</v>
      </c>
      <c r="Z9" s="61" t="s">
        <v>29</v>
      </c>
      <c r="AA9" s="61" t="s">
        <v>29</v>
      </c>
      <c r="AB9" s="61">
        <v>1</v>
      </c>
      <c r="AC9" s="61" t="s">
        <v>29</v>
      </c>
      <c r="AD9" s="61">
        <v>1</v>
      </c>
      <c r="AE9" s="61" t="s">
        <v>30</v>
      </c>
    </row>
    <row r="10" spans="1:31" ht="15.75" x14ac:dyDescent="0.25">
      <c r="A10" s="189"/>
      <c r="B10" s="108"/>
      <c r="C10" s="59" t="s">
        <v>0</v>
      </c>
      <c r="D10" s="59" t="s">
        <v>41</v>
      </c>
      <c r="E10" s="59" t="s">
        <v>2</v>
      </c>
      <c r="F10" s="59" t="s">
        <v>3</v>
      </c>
      <c r="G10" s="59" t="s">
        <v>4</v>
      </c>
      <c r="H10" s="59" t="s">
        <v>5</v>
      </c>
      <c r="I10" s="59" t="s">
        <v>6</v>
      </c>
      <c r="J10" s="59" t="s">
        <v>7</v>
      </c>
      <c r="K10" s="59" t="s">
        <v>8</v>
      </c>
      <c r="L10" s="59" t="s">
        <v>9</v>
      </c>
      <c r="M10" s="59" t="s">
        <v>10</v>
      </c>
      <c r="N10" s="59" t="s">
        <v>11</v>
      </c>
      <c r="O10" s="59" t="s">
        <v>12</v>
      </c>
      <c r="P10" s="59" t="s">
        <v>13</v>
      </c>
      <c r="Q10" s="59"/>
      <c r="R10" s="59" t="s">
        <v>14</v>
      </c>
      <c r="S10" s="59"/>
      <c r="T10" s="59" t="s">
        <v>15</v>
      </c>
      <c r="U10" s="59" t="s">
        <v>16</v>
      </c>
      <c r="V10" s="59" t="s">
        <v>17</v>
      </c>
      <c r="W10" s="59" t="s">
        <v>18</v>
      </c>
      <c r="X10" s="59" t="s">
        <v>19</v>
      </c>
      <c r="Y10" s="59" t="s">
        <v>20</v>
      </c>
      <c r="Z10" s="59" t="s">
        <v>21</v>
      </c>
      <c r="AA10" s="59" t="s">
        <v>22</v>
      </c>
      <c r="AB10" s="59" t="s">
        <v>23</v>
      </c>
      <c r="AC10" s="59" t="s">
        <v>24</v>
      </c>
      <c r="AD10" s="59" t="s">
        <v>25</v>
      </c>
      <c r="AE10" s="59" t="s">
        <v>26</v>
      </c>
    </row>
    <row r="11" spans="1:31" ht="15.75" x14ac:dyDescent="0.25">
      <c r="A11" s="189"/>
      <c r="B11" s="185"/>
      <c r="C11" s="85" t="s">
        <v>27</v>
      </c>
      <c r="D11" s="112" t="s">
        <v>42</v>
      </c>
      <c r="E11" s="61">
        <v>3</v>
      </c>
      <c r="F11" s="61">
        <v>2</v>
      </c>
      <c r="G11" s="61">
        <v>3</v>
      </c>
      <c r="H11" s="61"/>
      <c r="I11" s="61"/>
      <c r="J11" s="61"/>
      <c r="K11" s="61"/>
      <c r="L11" s="61"/>
      <c r="M11" s="61"/>
      <c r="N11" s="61"/>
      <c r="O11" s="61"/>
      <c r="P11" s="61"/>
      <c r="Q11" s="61"/>
      <c r="R11" s="61">
        <v>0.4</v>
      </c>
      <c r="S11" s="61"/>
      <c r="T11" s="61" t="s">
        <v>29</v>
      </c>
      <c r="U11" s="61" t="s">
        <v>29</v>
      </c>
      <c r="V11" s="61" t="s">
        <v>29</v>
      </c>
      <c r="W11" s="61" t="s">
        <v>29</v>
      </c>
      <c r="X11" s="61" t="s">
        <v>29</v>
      </c>
      <c r="Y11" s="61" t="s">
        <v>29</v>
      </c>
      <c r="Z11" s="61" t="s">
        <v>29</v>
      </c>
      <c r="AA11" s="61" t="s">
        <v>29</v>
      </c>
      <c r="AB11" s="61" t="s">
        <v>29</v>
      </c>
      <c r="AC11" s="61" t="s">
        <v>29</v>
      </c>
      <c r="AD11" s="61" t="s">
        <v>29</v>
      </c>
      <c r="AE11" s="61" t="s">
        <v>29</v>
      </c>
    </row>
    <row r="12" spans="1:31" ht="15.75" x14ac:dyDescent="0.25">
      <c r="A12" s="189"/>
      <c r="B12" s="186"/>
      <c r="C12" s="85" t="s">
        <v>31</v>
      </c>
      <c r="D12" s="112" t="s">
        <v>43</v>
      </c>
      <c r="E12" s="61">
        <v>2</v>
      </c>
      <c r="F12" s="61">
        <v>3</v>
      </c>
      <c r="G12" s="61">
        <v>3</v>
      </c>
      <c r="H12" s="61"/>
      <c r="I12" s="61"/>
      <c r="J12" s="61"/>
      <c r="K12" s="61"/>
      <c r="L12" s="61"/>
      <c r="M12" s="61"/>
      <c r="N12" s="61"/>
      <c r="O12" s="61"/>
      <c r="P12" s="61"/>
      <c r="Q12" s="61"/>
      <c r="R12" s="61">
        <v>0.4</v>
      </c>
      <c r="S12" s="61"/>
      <c r="T12" s="61">
        <v>0.8</v>
      </c>
      <c r="U12" s="61">
        <v>1.2</v>
      </c>
      <c r="V12" s="61">
        <v>1.2</v>
      </c>
      <c r="W12" s="61" t="s">
        <v>29</v>
      </c>
      <c r="X12" s="61" t="s">
        <v>29</v>
      </c>
      <c r="Y12" s="61" t="s">
        <v>29</v>
      </c>
      <c r="Z12" s="61" t="s">
        <v>29</v>
      </c>
      <c r="AA12" s="61" t="s">
        <v>29</v>
      </c>
      <c r="AB12" s="61" t="s">
        <v>29</v>
      </c>
      <c r="AC12" s="61" t="s">
        <v>29</v>
      </c>
      <c r="AD12" s="61" t="s">
        <v>29</v>
      </c>
      <c r="AE12" s="61" t="s">
        <v>29</v>
      </c>
    </row>
    <row r="13" spans="1:31" ht="15.75" x14ac:dyDescent="0.25">
      <c r="A13" s="189"/>
      <c r="B13" s="186"/>
      <c r="C13" s="85" t="s">
        <v>33</v>
      </c>
      <c r="D13" s="112" t="s">
        <v>44</v>
      </c>
      <c r="E13" s="61">
        <v>3</v>
      </c>
      <c r="F13" s="61">
        <v>3</v>
      </c>
      <c r="G13" s="61">
        <v>3</v>
      </c>
      <c r="H13" s="61"/>
      <c r="I13" s="61"/>
      <c r="J13" s="61"/>
      <c r="K13" s="61"/>
      <c r="L13" s="61"/>
      <c r="M13" s="61"/>
      <c r="N13" s="61"/>
      <c r="O13" s="61"/>
      <c r="P13" s="61"/>
      <c r="Q13" s="61"/>
      <c r="R13" s="61">
        <v>0.4</v>
      </c>
      <c r="S13" s="61"/>
      <c r="T13" s="61">
        <v>1.2</v>
      </c>
      <c r="U13" s="61">
        <v>1.2</v>
      </c>
      <c r="V13" s="61">
        <v>1.2</v>
      </c>
      <c r="W13" s="61" t="s">
        <v>29</v>
      </c>
      <c r="X13" s="61" t="s">
        <v>29</v>
      </c>
      <c r="Y13" s="61" t="s">
        <v>29</v>
      </c>
      <c r="Z13" s="61" t="s">
        <v>29</v>
      </c>
      <c r="AA13" s="61" t="s">
        <v>29</v>
      </c>
      <c r="AB13" s="61" t="s">
        <v>29</v>
      </c>
      <c r="AC13" s="61" t="s">
        <v>29</v>
      </c>
      <c r="AD13" s="61" t="s">
        <v>29</v>
      </c>
      <c r="AE13" s="61" t="s">
        <v>29</v>
      </c>
    </row>
    <row r="14" spans="1:31" ht="31.5" x14ac:dyDescent="0.25">
      <c r="A14" s="189"/>
      <c r="B14" s="186"/>
      <c r="C14" s="85" t="s">
        <v>35</v>
      </c>
      <c r="D14" s="112" t="s">
        <v>45</v>
      </c>
      <c r="E14" s="61">
        <v>2</v>
      </c>
      <c r="F14" s="61">
        <v>2</v>
      </c>
      <c r="G14" s="61">
        <v>1</v>
      </c>
      <c r="H14" s="61"/>
      <c r="I14" s="61"/>
      <c r="J14" s="61"/>
      <c r="K14" s="61"/>
      <c r="L14" s="61"/>
      <c r="M14" s="61"/>
      <c r="N14" s="61"/>
      <c r="O14" s="61"/>
      <c r="P14" s="61"/>
      <c r="Q14" s="61"/>
      <c r="R14" s="61">
        <v>0.4</v>
      </c>
      <c r="S14" s="61"/>
      <c r="T14" s="61">
        <v>0.8</v>
      </c>
      <c r="U14" s="61">
        <v>0.8</v>
      </c>
      <c r="V14" s="61">
        <v>0.4</v>
      </c>
      <c r="W14" s="61" t="s">
        <v>29</v>
      </c>
      <c r="X14" s="61" t="s">
        <v>29</v>
      </c>
      <c r="Y14" s="61" t="s">
        <v>29</v>
      </c>
      <c r="Z14" s="61" t="s">
        <v>29</v>
      </c>
      <c r="AA14" s="61" t="s">
        <v>29</v>
      </c>
      <c r="AB14" s="61" t="s">
        <v>29</v>
      </c>
      <c r="AC14" s="61" t="s">
        <v>29</v>
      </c>
      <c r="AD14" s="61" t="s">
        <v>29</v>
      </c>
      <c r="AE14" s="61" t="s">
        <v>29</v>
      </c>
    </row>
    <row r="15" spans="1:31" ht="15.75" x14ac:dyDescent="0.25">
      <c r="A15" s="189"/>
      <c r="B15" s="186"/>
      <c r="C15" s="85" t="s">
        <v>37</v>
      </c>
      <c r="D15" s="112" t="s">
        <v>46</v>
      </c>
      <c r="E15" s="61">
        <v>2</v>
      </c>
      <c r="F15" s="61">
        <v>2</v>
      </c>
      <c r="G15" s="61">
        <v>3</v>
      </c>
      <c r="H15" s="61"/>
      <c r="I15" s="61"/>
      <c r="J15" s="61"/>
      <c r="K15" s="61"/>
      <c r="L15" s="61"/>
      <c r="M15" s="61"/>
      <c r="N15" s="61"/>
      <c r="O15" s="61"/>
      <c r="P15" s="61"/>
      <c r="Q15" s="61"/>
      <c r="R15" s="61">
        <v>0.4</v>
      </c>
      <c r="S15" s="61"/>
      <c r="T15" s="61">
        <v>0.8</v>
      </c>
      <c r="U15" s="61">
        <v>0.8</v>
      </c>
      <c r="V15" s="61">
        <v>1.2</v>
      </c>
      <c r="W15" s="61" t="s">
        <v>29</v>
      </c>
      <c r="X15" s="61" t="s">
        <v>29</v>
      </c>
      <c r="Y15" s="61" t="s">
        <v>29</v>
      </c>
      <c r="Z15" s="61" t="s">
        <v>29</v>
      </c>
      <c r="AA15" s="61" t="s">
        <v>29</v>
      </c>
      <c r="AB15" s="61" t="s">
        <v>29</v>
      </c>
      <c r="AC15" s="61" t="s">
        <v>29</v>
      </c>
      <c r="AD15" s="61" t="s">
        <v>29</v>
      </c>
      <c r="AE15" s="61" t="s">
        <v>29</v>
      </c>
    </row>
    <row r="16" spans="1:31" ht="15.75" x14ac:dyDescent="0.25">
      <c r="A16" s="189"/>
      <c r="B16" s="187"/>
      <c r="C16" s="85" t="s">
        <v>39</v>
      </c>
      <c r="D16" s="112" t="s">
        <v>47</v>
      </c>
      <c r="E16" s="61">
        <v>3</v>
      </c>
      <c r="F16" s="61">
        <v>2</v>
      </c>
      <c r="G16" s="61">
        <v>2</v>
      </c>
      <c r="H16" s="61"/>
      <c r="I16" s="61"/>
      <c r="J16" s="61"/>
      <c r="K16" s="61"/>
      <c r="L16" s="61"/>
      <c r="M16" s="61"/>
      <c r="N16" s="61"/>
      <c r="O16" s="61"/>
      <c r="P16" s="61"/>
      <c r="Q16" s="61"/>
      <c r="R16" s="61">
        <v>0.4</v>
      </c>
      <c r="S16" s="61"/>
      <c r="T16" s="61">
        <v>1.2</v>
      </c>
      <c r="U16" s="61">
        <v>0.8</v>
      </c>
      <c r="V16" s="61">
        <v>0.8</v>
      </c>
      <c r="W16" s="61" t="s">
        <v>29</v>
      </c>
      <c r="X16" s="61" t="s">
        <v>29</v>
      </c>
      <c r="Y16" s="61" t="s">
        <v>29</v>
      </c>
      <c r="Z16" s="61" t="s">
        <v>29</v>
      </c>
      <c r="AA16" s="61" t="s">
        <v>29</v>
      </c>
      <c r="AB16" s="61" t="s">
        <v>29</v>
      </c>
      <c r="AC16" s="61" t="s">
        <v>29</v>
      </c>
      <c r="AD16" s="61" t="s">
        <v>29</v>
      </c>
      <c r="AE16" s="61" t="s">
        <v>29</v>
      </c>
    </row>
    <row r="17" spans="1:31" ht="15.75" x14ac:dyDescent="0.25">
      <c r="A17" s="189"/>
      <c r="B17" s="108"/>
      <c r="C17" s="59" t="s">
        <v>0</v>
      </c>
      <c r="D17" s="59" t="s">
        <v>48</v>
      </c>
      <c r="E17" s="59" t="s">
        <v>2</v>
      </c>
      <c r="F17" s="59" t="s">
        <v>3</v>
      </c>
      <c r="G17" s="59" t="s">
        <v>4</v>
      </c>
      <c r="H17" s="59" t="s">
        <v>5</v>
      </c>
      <c r="I17" s="59" t="s">
        <v>6</v>
      </c>
      <c r="J17" s="59" t="s">
        <v>7</v>
      </c>
      <c r="K17" s="59" t="s">
        <v>8</v>
      </c>
      <c r="L17" s="59" t="s">
        <v>9</v>
      </c>
      <c r="M17" s="59" t="s">
        <v>10</v>
      </c>
      <c r="N17" s="59" t="s">
        <v>11</v>
      </c>
      <c r="O17" s="59" t="s">
        <v>12</v>
      </c>
      <c r="P17" s="59" t="s">
        <v>13</v>
      </c>
      <c r="Q17" s="59"/>
      <c r="R17" s="59" t="s">
        <v>14</v>
      </c>
      <c r="S17" s="59"/>
      <c r="T17" s="59" t="s">
        <v>15</v>
      </c>
      <c r="U17" s="59" t="s">
        <v>16</v>
      </c>
      <c r="V17" s="59" t="s">
        <v>17</v>
      </c>
      <c r="W17" s="59" t="s">
        <v>18</v>
      </c>
      <c r="X17" s="59" t="s">
        <v>19</v>
      </c>
      <c r="Y17" s="59" t="s">
        <v>20</v>
      </c>
      <c r="Z17" s="59" t="s">
        <v>21</v>
      </c>
      <c r="AA17" s="59" t="s">
        <v>22</v>
      </c>
      <c r="AB17" s="59" t="s">
        <v>23</v>
      </c>
      <c r="AC17" s="59" t="s">
        <v>24</v>
      </c>
      <c r="AD17" s="59" t="s">
        <v>25</v>
      </c>
      <c r="AE17" s="59" t="s">
        <v>26</v>
      </c>
    </row>
    <row r="18" spans="1:31" ht="15.75" x14ac:dyDescent="0.25">
      <c r="A18" s="189"/>
      <c r="B18" s="185"/>
      <c r="C18" s="85" t="s">
        <v>27</v>
      </c>
      <c r="D18" s="99" t="s">
        <v>49</v>
      </c>
      <c r="E18" s="61">
        <v>3</v>
      </c>
      <c r="F18" s="61"/>
      <c r="G18" s="61"/>
      <c r="H18" s="61"/>
      <c r="I18" s="61"/>
      <c r="J18" s="61">
        <v>1</v>
      </c>
      <c r="K18" s="61">
        <v>2</v>
      </c>
      <c r="L18" s="61"/>
      <c r="M18" s="61"/>
      <c r="N18" s="61"/>
      <c r="O18" s="61"/>
      <c r="P18" s="61">
        <v>3</v>
      </c>
      <c r="Q18" s="61"/>
      <c r="R18" s="61">
        <v>1.4</v>
      </c>
      <c r="S18" s="61"/>
      <c r="T18" s="61">
        <v>4.2</v>
      </c>
      <c r="U18" s="61" t="s">
        <v>29</v>
      </c>
      <c r="V18" s="61" t="s">
        <v>29</v>
      </c>
      <c r="W18" s="61" t="s">
        <v>29</v>
      </c>
      <c r="X18" s="61" t="s">
        <v>29</v>
      </c>
      <c r="Y18" s="61">
        <v>1.4</v>
      </c>
      <c r="Z18" s="61">
        <v>2.8</v>
      </c>
      <c r="AA18" s="61" t="s">
        <v>29</v>
      </c>
      <c r="AB18" s="61" t="s">
        <v>29</v>
      </c>
      <c r="AC18" s="61" t="s">
        <v>29</v>
      </c>
      <c r="AD18" s="61" t="s">
        <v>29</v>
      </c>
      <c r="AE18" s="61">
        <v>4.2</v>
      </c>
    </row>
    <row r="19" spans="1:31" ht="15.75" x14ac:dyDescent="0.25">
      <c r="A19" s="189"/>
      <c r="B19" s="186"/>
      <c r="C19" s="85" t="s">
        <v>31</v>
      </c>
      <c r="D19" s="99" t="s">
        <v>50</v>
      </c>
      <c r="E19" s="61">
        <v>3</v>
      </c>
      <c r="F19" s="61"/>
      <c r="G19" s="61"/>
      <c r="H19" s="61"/>
      <c r="I19" s="61"/>
      <c r="J19" s="61">
        <v>1</v>
      </c>
      <c r="K19" s="61">
        <v>2</v>
      </c>
      <c r="L19" s="61"/>
      <c r="M19" s="61"/>
      <c r="N19" s="61"/>
      <c r="O19" s="61"/>
      <c r="P19" s="61">
        <v>3</v>
      </c>
      <c r="Q19" s="61"/>
      <c r="R19" s="61">
        <v>1.4</v>
      </c>
      <c r="S19" s="61"/>
      <c r="T19" s="61">
        <v>4.2</v>
      </c>
      <c r="U19" s="61" t="s">
        <v>29</v>
      </c>
      <c r="V19" s="61" t="s">
        <v>29</v>
      </c>
      <c r="W19" s="61" t="s">
        <v>29</v>
      </c>
      <c r="X19" s="61" t="s">
        <v>29</v>
      </c>
      <c r="Y19" s="61">
        <v>1.4</v>
      </c>
      <c r="Z19" s="61">
        <v>2.8</v>
      </c>
      <c r="AA19" s="61" t="s">
        <v>29</v>
      </c>
      <c r="AB19" s="61" t="s">
        <v>29</v>
      </c>
      <c r="AC19" s="61" t="s">
        <v>29</v>
      </c>
      <c r="AD19" s="61" t="s">
        <v>29</v>
      </c>
      <c r="AE19" s="61">
        <v>4.2</v>
      </c>
    </row>
    <row r="20" spans="1:31" ht="15.75" x14ac:dyDescent="0.25">
      <c r="A20" s="189"/>
      <c r="B20" s="186"/>
      <c r="C20" s="85" t="s">
        <v>33</v>
      </c>
      <c r="D20" s="91" t="s">
        <v>51</v>
      </c>
      <c r="E20" s="61">
        <v>3</v>
      </c>
      <c r="F20" s="61">
        <v>2</v>
      </c>
      <c r="G20" s="61"/>
      <c r="H20" s="61"/>
      <c r="I20" s="61"/>
      <c r="J20" s="61">
        <v>1</v>
      </c>
      <c r="K20" s="61">
        <v>2</v>
      </c>
      <c r="L20" s="61"/>
      <c r="M20" s="61"/>
      <c r="N20" s="61"/>
      <c r="O20" s="61"/>
      <c r="P20" s="61">
        <v>3</v>
      </c>
      <c r="Q20" s="61"/>
      <c r="R20" s="61">
        <v>1.4</v>
      </c>
      <c r="S20" s="61"/>
      <c r="T20" s="61">
        <v>4.2</v>
      </c>
      <c r="U20" s="61">
        <v>2.8</v>
      </c>
      <c r="V20" s="61" t="s">
        <v>29</v>
      </c>
      <c r="W20" s="61" t="s">
        <v>29</v>
      </c>
      <c r="X20" s="61" t="s">
        <v>29</v>
      </c>
      <c r="Y20" s="61">
        <v>1.4</v>
      </c>
      <c r="Z20" s="61">
        <v>2.8</v>
      </c>
      <c r="AA20" s="61" t="s">
        <v>29</v>
      </c>
      <c r="AB20" s="61" t="s">
        <v>29</v>
      </c>
      <c r="AC20" s="61" t="s">
        <v>29</v>
      </c>
      <c r="AD20" s="61" t="s">
        <v>29</v>
      </c>
      <c r="AE20" s="61">
        <v>4.2</v>
      </c>
    </row>
    <row r="21" spans="1:31" ht="15.75" x14ac:dyDescent="0.25">
      <c r="A21" s="189"/>
      <c r="B21" s="186"/>
      <c r="C21" s="85" t="s">
        <v>35</v>
      </c>
      <c r="D21" s="99" t="s">
        <v>52</v>
      </c>
      <c r="E21" s="61">
        <v>3</v>
      </c>
      <c r="F21" s="61">
        <v>2</v>
      </c>
      <c r="G21" s="61"/>
      <c r="H21" s="61"/>
      <c r="I21" s="61"/>
      <c r="J21" s="61"/>
      <c r="K21" s="61">
        <v>1</v>
      </c>
      <c r="L21" s="61"/>
      <c r="M21" s="61"/>
      <c r="N21" s="61"/>
      <c r="O21" s="61"/>
      <c r="P21" s="61">
        <v>3</v>
      </c>
      <c r="Q21" s="61"/>
      <c r="R21" s="61">
        <v>1.4</v>
      </c>
      <c r="S21" s="61"/>
      <c r="T21" s="61">
        <v>4.2</v>
      </c>
      <c r="U21" s="61">
        <v>2.8</v>
      </c>
      <c r="V21" s="61" t="s">
        <v>29</v>
      </c>
      <c r="W21" s="61" t="s">
        <v>29</v>
      </c>
      <c r="X21" s="61" t="s">
        <v>29</v>
      </c>
      <c r="Y21" s="61" t="s">
        <v>29</v>
      </c>
      <c r="Z21" s="61">
        <v>1.4</v>
      </c>
      <c r="AA21" s="61" t="s">
        <v>29</v>
      </c>
      <c r="AB21" s="61" t="s">
        <v>29</v>
      </c>
      <c r="AC21" s="61" t="s">
        <v>29</v>
      </c>
      <c r="AD21" s="61" t="s">
        <v>29</v>
      </c>
      <c r="AE21" s="61">
        <v>4.2</v>
      </c>
    </row>
    <row r="22" spans="1:31" ht="15.75" x14ac:dyDescent="0.25">
      <c r="A22" s="189"/>
      <c r="B22" s="187"/>
      <c r="C22" s="85" t="s">
        <v>37</v>
      </c>
      <c r="D22" s="99" t="s">
        <v>53</v>
      </c>
      <c r="E22" s="61">
        <v>3</v>
      </c>
      <c r="F22" s="61"/>
      <c r="G22" s="61"/>
      <c r="H22" s="61"/>
      <c r="I22" s="61"/>
      <c r="J22" s="61">
        <v>1</v>
      </c>
      <c r="K22" s="61">
        <v>2</v>
      </c>
      <c r="L22" s="61"/>
      <c r="M22" s="61"/>
      <c r="N22" s="61"/>
      <c r="O22" s="61"/>
      <c r="P22" s="61">
        <v>3</v>
      </c>
      <c r="Q22" s="61"/>
      <c r="R22" s="61">
        <v>1.4</v>
      </c>
      <c r="S22" s="61"/>
      <c r="T22" s="61" t="s">
        <v>29</v>
      </c>
      <c r="U22" s="61" t="s">
        <v>29</v>
      </c>
      <c r="V22" s="61" t="s">
        <v>29</v>
      </c>
      <c r="W22" s="61" t="s">
        <v>29</v>
      </c>
      <c r="X22" s="61" t="s">
        <v>29</v>
      </c>
      <c r="Y22" s="61" t="s">
        <v>29</v>
      </c>
      <c r="Z22" s="61" t="s">
        <v>29</v>
      </c>
      <c r="AA22" s="61" t="s">
        <v>29</v>
      </c>
      <c r="AB22" s="61" t="s">
        <v>29</v>
      </c>
      <c r="AC22" s="61" t="s">
        <v>29</v>
      </c>
      <c r="AD22" s="61" t="s">
        <v>29</v>
      </c>
      <c r="AE22" s="61" t="s">
        <v>29</v>
      </c>
    </row>
    <row r="23" spans="1:31" ht="15.75" x14ac:dyDescent="0.25">
      <c r="A23" s="189"/>
      <c r="B23" s="108"/>
      <c r="C23" s="59" t="s">
        <v>0</v>
      </c>
      <c r="D23" s="59" t="s">
        <v>54</v>
      </c>
      <c r="E23" s="59" t="s">
        <v>2</v>
      </c>
      <c r="F23" s="59" t="s">
        <v>3</v>
      </c>
      <c r="G23" s="59" t="s">
        <v>4</v>
      </c>
      <c r="H23" s="59" t="s">
        <v>5</v>
      </c>
      <c r="I23" s="59" t="s">
        <v>6</v>
      </c>
      <c r="J23" s="59" t="s">
        <v>7</v>
      </c>
      <c r="K23" s="59" t="s">
        <v>8</v>
      </c>
      <c r="L23" s="59" t="s">
        <v>9</v>
      </c>
      <c r="M23" s="59" t="s">
        <v>10</v>
      </c>
      <c r="N23" s="59" t="s">
        <v>11</v>
      </c>
      <c r="O23" s="59" t="s">
        <v>12</v>
      </c>
      <c r="P23" s="59" t="s">
        <v>13</v>
      </c>
      <c r="Q23" s="59"/>
      <c r="R23" s="59" t="s">
        <v>14</v>
      </c>
      <c r="S23" s="59"/>
      <c r="T23" s="59" t="s">
        <v>15</v>
      </c>
      <c r="U23" s="59" t="s">
        <v>16</v>
      </c>
      <c r="V23" s="59" t="s">
        <v>17</v>
      </c>
      <c r="W23" s="59" t="s">
        <v>18</v>
      </c>
      <c r="X23" s="59" t="s">
        <v>19</v>
      </c>
      <c r="Y23" s="59" t="s">
        <v>20</v>
      </c>
      <c r="Z23" s="59" t="s">
        <v>21</v>
      </c>
      <c r="AA23" s="59" t="s">
        <v>22</v>
      </c>
      <c r="AB23" s="59" t="s">
        <v>23</v>
      </c>
      <c r="AC23" s="59" t="s">
        <v>24</v>
      </c>
      <c r="AD23" s="59" t="s">
        <v>25</v>
      </c>
      <c r="AE23" s="59" t="s">
        <v>26</v>
      </c>
    </row>
    <row r="24" spans="1:31" ht="31.5" x14ac:dyDescent="0.25">
      <c r="A24" s="189"/>
      <c r="B24" s="185"/>
      <c r="C24" s="85" t="s">
        <v>27</v>
      </c>
      <c r="D24" s="112" t="s">
        <v>55</v>
      </c>
      <c r="E24" s="61">
        <v>3</v>
      </c>
      <c r="F24" s="61">
        <v>3</v>
      </c>
      <c r="G24" s="61">
        <v>2</v>
      </c>
      <c r="H24" s="61">
        <v>1</v>
      </c>
      <c r="I24" s="61"/>
      <c r="J24" s="61"/>
      <c r="K24" s="61"/>
      <c r="L24" s="61"/>
      <c r="M24" s="61"/>
      <c r="N24" s="61"/>
      <c r="O24" s="61"/>
      <c r="P24" s="61"/>
      <c r="Q24" s="61"/>
      <c r="R24" s="61">
        <v>1</v>
      </c>
      <c r="S24" s="61"/>
      <c r="T24" s="61">
        <v>3</v>
      </c>
      <c r="U24" s="61">
        <v>3</v>
      </c>
      <c r="V24" s="61">
        <v>2</v>
      </c>
      <c r="W24" s="61">
        <v>1</v>
      </c>
      <c r="X24" s="61" t="s">
        <v>29</v>
      </c>
      <c r="Y24" s="61" t="s">
        <v>29</v>
      </c>
      <c r="Z24" s="61" t="s">
        <v>29</v>
      </c>
      <c r="AA24" s="61" t="s">
        <v>29</v>
      </c>
      <c r="AB24" s="61" t="s">
        <v>29</v>
      </c>
      <c r="AC24" s="61" t="s">
        <v>29</v>
      </c>
      <c r="AD24" s="61" t="s">
        <v>29</v>
      </c>
      <c r="AE24" s="61" t="s">
        <v>29</v>
      </c>
    </row>
    <row r="25" spans="1:31" ht="31.5" x14ac:dyDescent="0.25">
      <c r="A25" s="189"/>
      <c r="B25" s="186"/>
      <c r="C25" s="85" t="s">
        <v>31</v>
      </c>
      <c r="D25" s="112" t="s">
        <v>56</v>
      </c>
      <c r="E25" s="61">
        <v>3</v>
      </c>
      <c r="F25" s="61">
        <v>3</v>
      </c>
      <c r="G25" s="61">
        <v>2</v>
      </c>
      <c r="H25" s="61">
        <v>1</v>
      </c>
      <c r="I25" s="61"/>
      <c r="J25" s="61"/>
      <c r="K25" s="61"/>
      <c r="L25" s="61"/>
      <c r="M25" s="61"/>
      <c r="N25" s="61"/>
      <c r="O25" s="61"/>
      <c r="P25" s="61"/>
      <c r="Q25" s="61"/>
      <c r="R25" s="61">
        <v>1</v>
      </c>
      <c r="S25" s="61"/>
      <c r="T25" s="61">
        <v>3</v>
      </c>
      <c r="U25" s="61">
        <v>3</v>
      </c>
      <c r="V25" s="61">
        <v>2</v>
      </c>
      <c r="W25" s="61">
        <v>1</v>
      </c>
      <c r="X25" s="61" t="s">
        <v>29</v>
      </c>
      <c r="Y25" s="61" t="s">
        <v>29</v>
      </c>
      <c r="Z25" s="61" t="s">
        <v>29</v>
      </c>
      <c r="AA25" s="61" t="s">
        <v>29</v>
      </c>
      <c r="AB25" s="61" t="s">
        <v>29</v>
      </c>
      <c r="AC25" s="61" t="s">
        <v>29</v>
      </c>
      <c r="AD25" s="61" t="s">
        <v>29</v>
      </c>
      <c r="AE25" s="61" t="s">
        <v>29</v>
      </c>
    </row>
    <row r="26" spans="1:31" ht="15.75" x14ac:dyDescent="0.25">
      <c r="A26" s="189"/>
      <c r="B26" s="186"/>
      <c r="C26" s="85" t="s">
        <v>33</v>
      </c>
      <c r="D26" s="112" t="s">
        <v>57</v>
      </c>
      <c r="E26" s="61">
        <v>3</v>
      </c>
      <c r="F26" s="61">
        <v>3</v>
      </c>
      <c r="G26" s="61">
        <v>2</v>
      </c>
      <c r="H26" s="61">
        <v>1</v>
      </c>
      <c r="I26" s="61"/>
      <c r="J26" s="61"/>
      <c r="K26" s="61"/>
      <c r="L26" s="61"/>
      <c r="M26" s="61"/>
      <c r="N26" s="61"/>
      <c r="O26" s="61"/>
      <c r="P26" s="61"/>
      <c r="Q26" s="61"/>
      <c r="R26" s="61">
        <v>1</v>
      </c>
      <c r="S26" s="61"/>
      <c r="T26" s="61">
        <v>3</v>
      </c>
      <c r="U26" s="61">
        <v>3</v>
      </c>
      <c r="V26" s="61">
        <v>2</v>
      </c>
      <c r="W26" s="61">
        <v>1</v>
      </c>
      <c r="X26" s="61" t="s">
        <v>29</v>
      </c>
      <c r="Y26" s="61" t="s">
        <v>29</v>
      </c>
      <c r="Z26" s="61" t="s">
        <v>29</v>
      </c>
      <c r="AA26" s="61" t="s">
        <v>29</v>
      </c>
      <c r="AB26" s="61" t="s">
        <v>29</v>
      </c>
      <c r="AC26" s="61" t="s">
        <v>29</v>
      </c>
      <c r="AD26" s="61" t="s">
        <v>29</v>
      </c>
      <c r="AE26" s="61" t="s">
        <v>29</v>
      </c>
    </row>
    <row r="27" spans="1:31" ht="31.5" x14ac:dyDescent="0.25">
      <c r="A27" s="189"/>
      <c r="B27" s="186"/>
      <c r="C27" s="85" t="s">
        <v>35</v>
      </c>
      <c r="D27" s="112" t="s">
        <v>58</v>
      </c>
      <c r="E27" s="61">
        <v>3</v>
      </c>
      <c r="F27" s="61">
        <v>3</v>
      </c>
      <c r="G27" s="61">
        <v>2</v>
      </c>
      <c r="H27" s="61">
        <v>1</v>
      </c>
      <c r="I27" s="61"/>
      <c r="J27" s="61"/>
      <c r="K27" s="61"/>
      <c r="L27" s="61"/>
      <c r="M27" s="61"/>
      <c r="N27" s="61"/>
      <c r="O27" s="61"/>
      <c r="P27" s="61"/>
      <c r="Q27" s="61"/>
      <c r="R27" s="61">
        <v>1</v>
      </c>
      <c r="S27" s="61"/>
      <c r="T27" s="61">
        <v>3</v>
      </c>
      <c r="U27" s="61">
        <v>3</v>
      </c>
      <c r="V27" s="61">
        <v>2</v>
      </c>
      <c r="W27" s="61">
        <v>1</v>
      </c>
      <c r="X27" s="61" t="s">
        <v>29</v>
      </c>
      <c r="Y27" s="61" t="s">
        <v>29</v>
      </c>
      <c r="Z27" s="61" t="s">
        <v>29</v>
      </c>
      <c r="AA27" s="61" t="s">
        <v>29</v>
      </c>
      <c r="AB27" s="61" t="s">
        <v>29</v>
      </c>
      <c r="AC27" s="61" t="s">
        <v>29</v>
      </c>
      <c r="AD27" s="61" t="s">
        <v>29</v>
      </c>
      <c r="AE27" s="61" t="s">
        <v>29</v>
      </c>
    </row>
    <row r="28" spans="1:31" ht="31.5" x14ac:dyDescent="0.25">
      <c r="A28" s="189"/>
      <c r="B28" s="186"/>
      <c r="C28" s="85" t="s">
        <v>37</v>
      </c>
      <c r="D28" s="112" t="s">
        <v>59</v>
      </c>
      <c r="E28" s="61">
        <v>3</v>
      </c>
      <c r="F28" s="61">
        <v>3</v>
      </c>
      <c r="G28" s="61">
        <v>2</v>
      </c>
      <c r="H28" s="61">
        <v>1</v>
      </c>
      <c r="I28" s="61"/>
      <c r="J28" s="61"/>
      <c r="K28" s="61"/>
      <c r="L28" s="61"/>
      <c r="M28" s="61"/>
      <c r="N28" s="61"/>
      <c r="O28" s="61"/>
      <c r="P28" s="61"/>
      <c r="Q28" s="61"/>
      <c r="R28" s="61">
        <v>1</v>
      </c>
      <c r="S28" s="61"/>
      <c r="T28" s="61">
        <v>3</v>
      </c>
      <c r="U28" s="61">
        <v>3</v>
      </c>
      <c r="V28" s="61">
        <v>2</v>
      </c>
      <c r="W28" s="61">
        <v>1</v>
      </c>
      <c r="X28" s="61" t="s">
        <v>29</v>
      </c>
      <c r="Y28" s="61" t="s">
        <v>29</v>
      </c>
      <c r="Z28" s="61" t="s">
        <v>29</v>
      </c>
      <c r="AA28" s="61" t="s">
        <v>29</v>
      </c>
      <c r="AB28" s="61" t="s">
        <v>29</v>
      </c>
      <c r="AC28" s="61" t="s">
        <v>29</v>
      </c>
      <c r="AD28" s="61" t="s">
        <v>29</v>
      </c>
      <c r="AE28" s="61" t="s">
        <v>29</v>
      </c>
    </row>
    <row r="29" spans="1:31" ht="15.75" x14ac:dyDescent="0.25">
      <c r="A29" s="189"/>
      <c r="B29" s="187"/>
      <c r="C29" s="85" t="s">
        <v>39</v>
      </c>
      <c r="D29" s="112" t="s">
        <v>60</v>
      </c>
      <c r="E29" s="61">
        <v>3</v>
      </c>
      <c r="F29" s="61">
        <v>3</v>
      </c>
      <c r="G29" s="61">
        <v>2</v>
      </c>
      <c r="H29" s="61">
        <v>1</v>
      </c>
      <c r="I29" s="61"/>
      <c r="J29" s="61"/>
      <c r="K29" s="61"/>
      <c r="L29" s="61"/>
      <c r="M29" s="61"/>
      <c r="N29" s="61"/>
      <c r="O29" s="61"/>
      <c r="P29" s="61"/>
      <c r="Q29" s="61"/>
      <c r="R29" s="61">
        <v>1</v>
      </c>
      <c r="S29" s="61"/>
      <c r="T29" s="61">
        <v>3</v>
      </c>
      <c r="U29" s="61">
        <v>3</v>
      </c>
      <c r="V29" s="61">
        <v>2</v>
      </c>
      <c r="W29" s="61">
        <v>1</v>
      </c>
      <c r="X29" s="61" t="s">
        <v>29</v>
      </c>
      <c r="Y29" s="61" t="s">
        <v>29</v>
      </c>
      <c r="Z29" s="61" t="s">
        <v>29</v>
      </c>
      <c r="AA29" s="61" t="s">
        <v>29</v>
      </c>
      <c r="AB29" s="61" t="s">
        <v>29</v>
      </c>
      <c r="AC29" s="61" t="s">
        <v>29</v>
      </c>
      <c r="AD29" s="61" t="s">
        <v>29</v>
      </c>
      <c r="AE29" s="61" t="s">
        <v>29</v>
      </c>
    </row>
    <row r="30" spans="1:31" ht="15.75" x14ac:dyDescent="0.25">
      <c r="A30" s="189"/>
      <c r="B30" s="108"/>
      <c r="C30" s="59" t="s">
        <v>0</v>
      </c>
      <c r="D30" s="59" t="s">
        <v>61</v>
      </c>
      <c r="E30" s="59" t="s">
        <v>2</v>
      </c>
      <c r="F30" s="59" t="s">
        <v>3</v>
      </c>
      <c r="G30" s="59" t="s">
        <v>4</v>
      </c>
      <c r="H30" s="59" t="s">
        <v>5</v>
      </c>
      <c r="I30" s="59" t="s">
        <v>6</v>
      </c>
      <c r="J30" s="59" t="s">
        <v>7</v>
      </c>
      <c r="K30" s="59" t="s">
        <v>8</v>
      </c>
      <c r="L30" s="59" t="s">
        <v>9</v>
      </c>
      <c r="M30" s="59" t="s">
        <v>10</v>
      </c>
      <c r="N30" s="59" t="s">
        <v>11</v>
      </c>
      <c r="O30" s="59" t="s">
        <v>12</v>
      </c>
      <c r="P30" s="59" t="s">
        <v>13</v>
      </c>
      <c r="Q30" s="59"/>
      <c r="R30" s="59" t="s">
        <v>14</v>
      </c>
      <c r="S30" s="59"/>
      <c r="T30" s="59" t="s">
        <v>15</v>
      </c>
      <c r="U30" s="59" t="s">
        <v>16</v>
      </c>
      <c r="V30" s="59" t="s">
        <v>17</v>
      </c>
      <c r="W30" s="59" t="s">
        <v>18</v>
      </c>
      <c r="X30" s="59" t="s">
        <v>19</v>
      </c>
      <c r="Y30" s="59" t="s">
        <v>20</v>
      </c>
      <c r="Z30" s="59" t="s">
        <v>21</v>
      </c>
      <c r="AA30" s="59" t="s">
        <v>22</v>
      </c>
      <c r="AB30" s="59" t="s">
        <v>23</v>
      </c>
      <c r="AC30" s="59" t="s">
        <v>24</v>
      </c>
      <c r="AD30" s="59" t="s">
        <v>25</v>
      </c>
      <c r="AE30" s="59" t="s">
        <v>26</v>
      </c>
    </row>
    <row r="31" spans="1:31" ht="15.75" x14ac:dyDescent="0.25">
      <c r="A31" s="189"/>
      <c r="B31" s="185"/>
      <c r="C31" s="85" t="s">
        <v>27</v>
      </c>
      <c r="D31" s="94" t="s">
        <v>62</v>
      </c>
      <c r="E31" s="61">
        <v>2</v>
      </c>
      <c r="F31" s="61">
        <v>2</v>
      </c>
      <c r="G31" s="61"/>
      <c r="H31" s="61"/>
      <c r="I31" s="61"/>
      <c r="J31" s="61"/>
      <c r="K31" s="61"/>
      <c r="L31" s="61"/>
      <c r="M31" s="61"/>
      <c r="N31" s="61"/>
      <c r="O31" s="61"/>
      <c r="P31" s="61"/>
      <c r="Q31" s="61"/>
      <c r="R31" s="61">
        <v>0.2</v>
      </c>
      <c r="S31" s="61"/>
      <c r="T31" s="61">
        <v>0.4</v>
      </c>
      <c r="U31" s="61">
        <v>0.4</v>
      </c>
      <c r="V31" s="61" t="s">
        <v>29</v>
      </c>
      <c r="W31" s="61" t="s">
        <v>29</v>
      </c>
      <c r="X31" s="61" t="s">
        <v>29</v>
      </c>
      <c r="Y31" s="61" t="s">
        <v>29</v>
      </c>
      <c r="Z31" s="61" t="s">
        <v>29</v>
      </c>
      <c r="AA31" s="61" t="s">
        <v>29</v>
      </c>
      <c r="AB31" s="61" t="s">
        <v>29</v>
      </c>
      <c r="AC31" s="61" t="s">
        <v>29</v>
      </c>
      <c r="AD31" s="61" t="s">
        <v>29</v>
      </c>
      <c r="AE31" s="61" t="s">
        <v>29</v>
      </c>
    </row>
    <row r="32" spans="1:31" ht="15.75" x14ac:dyDescent="0.25">
      <c r="A32" s="189"/>
      <c r="B32" s="186"/>
      <c r="C32" s="85" t="s">
        <v>31</v>
      </c>
      <c r="D32" s="94" t="s">
        <v>63</v>
      </c>
      <c r="E32" s="61">
        <v>2</v>
      </c>
      <c r="F32" s="61">
        <v>1</v>
      </c>
      <c r="G32" s="61"/>
      <c r="H32" s="61"/>
      <c r="I32" s="61"/>
      <c r="J32" s="61"/>
      <c r="K32" s="61"/>
      <c r="L32" s="61"/>
      <c r="M32" s="61"/>
      <c r="N32" s="61"/>
      <c r="O32" s="61"/>
      <c r="P32" s="61"/>
      <c r="Q32" s="61"/>
      <c r="R32" s="61">
        <v>0.2</v>
      </c>
      <c r="S32" s="61"/>
      <c r="T32" s="61">
        <v>0.4</v>
      </c>
      <c r="U32" s="61">
        <v>0.2</v>
      </c>
      <c r="V32" s="61" t="s">
        <v>29</v>
      </c>
      <c r="W32" s="61" t="s">
        <v>29</v>
      </c>
      <c r="X32" s="61" t="s">
        <v>29</v>
      </c>
      <c r="Y32" s="61" t="s">
        <v>29</v>
      </c>
      <c r="Z32" s="61" t="s">
        <v>29</v>
      </c>
      <c r="AA32" s="61" t="s">
        <v>29</v>
      </c>
      <c r="AB32" s="61" t="s">
        <v>29</v>
      </c>
      <c r="AC32" s="61" t="s">
        <v>29</v>
      </c>
      <c r="AD32" s="61" t="s">
        <v>29</v>
      </c>
      <c r="AE32" s="61" t="s">
        <v>29</v>
      </c>
    </row>
    <row r="33" spans="1:31" ht="15.75" x14ac:dyDescent="0.25">
      <c r="A33" s="189"/>
      <c r="B33" s="186"/>
      <c r="C33" s="85" t="s">
        <v>33</v>
      </c>
      <c r="D33" s="94" t="s">
        <v>64</v>
      </c>
      <c r="E33" s="61">
        <v>2</v>
      </c>
      <c r="F33" s="61">
        <v>1</v>
      </c>
      <c r="G33" s="61"/>
      <c r="H33" s="61"/>
      <c r="I33" s="61"/>
      <c r="J33" s="61"/>
      <c r="K33" s="61"/>
      <c r="L33" s="61"/>
      <c r="M33" s="61"/>
      <c r="N33" s="61"/>
      <c r="O33" s="61"/>
      <c r="P33" s="61"/>
      <c r="Q33" s="61"/>
      <c r="R33" s="61">
        <v>0.2</v>
      </c>
      <c r="S33" s="61"/>
      <c r="T33" s="61">
        <v>0.4</v>
      </c>
      <c r="U33" s="61">
        <v>0.2</v>
      </c>
      <c r="V33" s="61" t="s">
        <v>29</v>
      </c>
      <c r="W33" s="61" t="s">
        <v>29</v>
      </c>
      <c r="X33" s="61" t="s">
        <v>29</v>
      </c>
      <c r="Y33" s="61" t="s">
        <v>29</v>
      </c>
      <c r="Z33" s="61" t="s">
        <v>29</v>
      </c>
      <c r="AA33" s="61" t="s">
        <v>29</v>
      </c>
      <c r="AB33" s="61" t="s">
        <v>29</v>
      </c>
      <c r="AC33" s="61" t="s">
        <v>29</v>
      </c>
      <c r="AD33" s="61" t="s">
        <v>29</v>
      </c>
      <c r="AE33" s="61" t="s">
        <v>29</v>
      </c>
    </row>
    <row r="34" spans="1:31" ht="15.75" x14ac:dyDescent="0.25">
      <c r="A34" s="189"/>
      <c r="B34" s="186"/>
      <c r="C34" s="85" t="s">
        <v>35</v>
      </c>
      <c r="D34" s="94" t="s">
        <v>65</v>
      </c>
      <c r="E34" s="61">
        <v>2</v>
      </c>
      <c r="F34" s="61">
        <v>1</v>
      </c>
      <c r="G34" s="61"/>
      <c r="H34" s="61"/>
      <c r="I34" s="61"/>
      <c r="J34" s="61"/>
      <c r="K34" s="61"/>
      <c r="L34" s="61"/>
      <c r="M34" s="61"/>
      <c r="N34" s="61"/>
      <c r="O34" s="61"/>
      <c r="P34" s="61"/>
      <c r="Q34" s="61"/>
      <c r="R34" s="61">
        <v>0.2</v>
      </c>
      <c r="S34" s="61"/>
      <c r="T34" s="61" t="s">
        <v>29</v>
      </c>
      <c r="U34" s="61" t="s">
        <v>29</v>
      </c>
      <c r="V34" s="61" t="s">
        <v>29</v>
      </c>
      <c r="W34" s="61" t="s">
        <v>29</v>
      </c>
      <c r="X34" s="61" t="s">
        <v>29</v>
      </c>
      <c r="Y34" s="61" t="s">
        <v>29</v>
      </c>
      <c r="Z34" s="61" t="s">
        <v>29</v>
      </c>
      <c r="AA34" s="61" t="s">
        <v>29</v>
      </c>
      <c r="AB34" s="61" t="s">
        <v>29</v>
      </c>
      <c r="AC34" s="61" t="s">
        <v>29</v>
      </c>
      <c r="AD34" s="61" t="s">
        <v>29</v>
      </c>
      <c r="AE34" s="61" t="s">
        <v>29</v>
      </c>
    </row>
    <row r="35" spans="1:31" ht="15.75" x14ac:dyDescent="0.25">
      <c r="A35" s="189"/>
      <c r="B35" s="186"/>
      <c r="C35" s="85" t="s">
        <v>37</v>
      </c>
      <c r="D35" s="94" t="s">
        <v>66</v>
      </c>
      <c r="E35" s="61">
        <v>2</v>
      </c>
      <c r="F35" s="61">
        <v>1</v>
      </c>
      <c r="G35" s="61"/>
      <c r="H35" s="61"/>
      <c r="I35" s="61"/>
      <c r="J35" s="61"/>
      <c r="K35" s="61"/>
      <c r="L35" s="61"/>
      <c r="M35" s="61"/>
      <c r="N35" s="61"/>
      <c r="O35" s="61"/>
      <c r="P35" s="61"/>
      <c r="Q35" s="61"/>
      <c r="R35" s="61">
        <v>0.2</v>
      </c>
      <c r="S35" s="61"/>
      <c r="T35" s="61">
        <v>0.4</v>
      </c>
      <c r="U35" s="61">
        <v>0.2</v>
      </c>
      <c r="V35" s="61" t="s">
        <v>29</v>
      </c>
      <c r="W35" s="61" t="s">
        <v>29</v>
      </c>
      <c r="X35" s="61" t="s">
        <v>29</v>
      </c>
      <c r="Y35" s="61" t="s">
        <v>29</v>
      </c>
      <c r="Z35" s="61" t="s">
        <v>29</v>
      </c>
      <c r="AA35" s="61" t="s">
        <v>29</v>
      </c>
      <c r="AB35" s="61" t="s">
        <v>29</v>
      </c>
      <c r="AC35" s="61" t="s">
        <v>29</v>
      </c>
      <c r="AD35" s="61" t="s">
        <v>29</v>
      </c>
      <c r="AE35" s="61" t="s">
        <v>29</v>
      </c>
    </row>
    <row r="36" spans="1:31" ht="15.75" x14ac:dyDescent="0.25">
      <c r="A36" s="189"/>
      <c r="B36" s="187"/>
      <c r="C36" s="85" t="s">
        <v>39</v>
      </c>
      <c r="D36" s="94" t="s">
        <v>67</v>
      </c>
      <c r="E36" s="61">
        <v>2</v>
      </c>
      <c r="F36" s="61">
        <v>1</v>
      </c>
      <c r="G36" s="61"/>
      <c r="H36" s="61"/>
      <c r="I36" s="61"/>
      <c r="J36" s="61"/>
      <c r="K36" s="61"/>
      <c r="L36" s="61"/>
      <c r="M36" s="61"/>
      <c r="N36" s="61"/>
      <c r="O36" s="61"/>
      <c r="P36" s="61"/>
      <c r="Q36" s="61"/>
      <c r="R36" s="61">
        <v>0.2</v>
      </c>
      <c r="S36" s="61"/>
      <c r="T36" s="61">
        <v>0.4</v>
      </c>
      <c r="U36" s="61">
        <v>0.2</v>
      </c>
      <c r="V36" s="61" t="s">
        <v>29</v>
      </c>
      <c r="W36" s="61" t="s">
        <v>29</v>
      </c>
      <c r="X36" s="61" t="s">
        <v>29</v>
      </c>
      <c r="Y36" s="61" t="s">
        <v>29</v>
      </c>
      <c r="Z36" s="61" t="s">
        <v>29</v>
      </c>
      <c r="AA36" s="61" t="s">
        <v>29</v>
      </c>
      <c r="AB36" s="61" t="s">
        <v>29</v>
      </c>
      <c r="AC36" s="61" t="s">
        <v>29</v>
      </c>
      <c r="AD36" s="61" t="s">
        <v>29</v>
      </c>
      <c r="AE36" s="61" t="s">
        <v>29</v>
      </c>
    </row>
    <row r="37" spans="1:31" ht="15.75" x14ac:dyDescent="0.25">
      <c r="A37" s="189"/>
      <c r="B37" s="108"/>
      <c r="C37" s="59" t="s">
        <v>0</v>
      </c>
      <c r="D37" s="59" t="s">
        <v>68</v>
      </c>
      <c r="E37" s="59" t="s">
        <v>2</v>
      </c>
      <c r="F37" s="59" t="s">
        <v>3</v>
      </c>
      <c r="G37" s="59" t="s">
        <v>4</v>
      </c>
      <c r="H37" s="59" t="s">
        <v>5</v>
      </c>
      <c r="I37" s="59" t="s">
        <v>6</v>
      </c>
      <c r="J37" s="59" t="s">
        <v>7</v>
      </c>
      <c r="K37" s="59" t="s">
        <v>8</v>
      </c>
      <c r="L37" s="59" t="s">
        <v>9</v>
      </c>
      <c r="M37" s="59" t="s">
        <v>10</v>
      </c>
      <c r="N37" s="59" t="s">
        <v>11</v>
      </c>
      <c r="O37" s="59" t="s">
        <v>12</v>
      </c>
      <c r="P37" s="59" t="s">
        <v>13</v>
      </c>
      <c r="Q37" s="59"/>
      <c r="R37" s="59" t="s">
        <v>14</v>
      </c>
      <c r="S37" s="59"/>
      <c r="T37" s="59" t="s">
        <v>15</v>
      </c>
      <c r="U37" s="59" t="s">
        <v>16</v>
      </c>
      <c r="V37" s="59" t="s">
        <v>17</v>
      </c>
      <c r="W37" s="59" t="s">
        <v>18</v>
      </c>
      <c r="X37" s="59" t="s">
        <v>19</v>
      </c>
      <c r="Y37" s="59" t="s">
        <v>20</v>
      </c>
      <c r="Z37" s="59" t="s">
        <v>21</v>
      </c>
      <c r="AA37" s="59" t="s">
        <v>22</v>
      </c>
      <c r="AB37" s="59" t="s">
        <v>23</v>
      </c>
      <c r="AC37" s="59" t="s">
        <v>24</v>
      </c>
      <c r="AD37" s="59" t="s">
        <v>25</v>
      </c>
      <c r="AE37" s="59" t="s">
        <v>26</v>
      </c>
    </row>
    <row r="38" spans="1:31" ht="31.5" x14ac:dyDescent="0.25">
      <c r="A38" s="189"/>
      <c r="B38" s="185"/>
      <c r="C38" s="85" t="s">
        <v>27</v>
      </c>
      <c r="D38" s="111" t="s">
        <v>69</v>
      </c>
      <c r="E38" s="61"/>
      <c r="F38" s="61"/>
      <c r="G38" s="61"/>
      <c r="H38" s="61"/>
      <c r="I38" s="61">
        <v>2</v>
      </c>
      <c r="J38" s="61">
        <v>2</v>
      </c>
      <c r="K38" s="61">
        <v>3</v>
      </c>
      <c r="L38" s="61"/>
      <c r="M38" s="61"/>
      <c r="N38" s="61"/>
      <c r="O38" s="61"/>
      <c r="P38" s="61"/>
      <c r="Q38" s="61"/>
      <c r="R38" s="61">
        <v>1.8</v>
      </c>
      <c r="S38" s="61"/>
      <c r="T38" s="61" t="s">
        <v>29</v>
      </c>
      <c r="U38" s="61" t="s">
        <v>29</v>
      </c>
      <c r="V38" s="61" t="s">
        <v>29</v>
      </c>
      <c r="W38" s="61" t="s">
        <v>29</v>
      </c>
      <c r="X38" s="61">
        <v>3.6</v>
      </c>
      <c r="Y38" s="61">
        <v>3.6</v>
      </c>
      <c r="Z38" s="61">
        <v>5.4</v>
      </c>
      <c r="AA38" s="61" t="s">
        <v>29</v>
      </c>
      <c r="AB38" s="61" t="s">
        <v>29</v>
      </c>
      <c r="AC38" s="61" t="s">
        <v>29</v>
      </c>
      <c r="AD38" s="61" t="s">
        <v>29</v>
      </c>
      <c r="AE38" s="61" t="s">
        <v>29</v>
      </c>
    </row>
    <row r="39" spans="1:31" ht="15.75" x14ac:dyDescent="0.25">
      <c r="A39" s="189"/>
      <c r="B39" s="186"/>
      <c r="C39" s="85" t="s">
        <v>31</v>
      </c>
      <c r="D39" s="111" t="s">
        <v>70</v>
      </c>
      <c r="E39" s="61"/>
      <c r="F39" s="61"/>
      <c r="G39" s="61"/>
      <c r="H39" s="61"/>
      <c r="I39" s="61">
        <v>2</v>
      </c>
      <c r="J39" s="61">
        <v>2</v>
      </c>
      <c r="K39" s="61">
        <v>3</v>
      </c>
      <c r="L39" s="61"/>
      <c r="M39" s="61"/>
      <c r="N39" s="61"/>
      <c r="O39" s="61"/>
      <c r="P39" s="61"/>
      <c r="Q39" s="61"/>
      <c r="R39" s="61">
        <v>1.8</v>
      </c>
      <c r="S39" s="61"/>
      <c r="T39" s="61" t="s">
        <v>29</v>
      </c>
      <c r="U39" s="61" t="s">
        <v>29</v>
      </c>
      <c r="V39" s="61" t="s">
        <v>29</v>
      </c>
      <c r="W39" s="61" t="s">
        <v>29</v>
      </c>
      <c r="X39" s="61">
        <v>3.6</v>
      </c>
      <c r="Y39" s="61">
        <v>3.6</v>
      </c>
      <c r="Z39" s="61">
        <v>5.4</v>
      </c>
      <c r="AA39" s="61" t="s">
        <v>29</v>
      </c>
      <c r="AB39" s="61" t="s">
        <v>29</v>
      </c>
      <c r="AC39" s="61" t="s">
        <v>29</v>
      </c>
      <c r="AD39" s="61" t="s">
        <v>29</v>
      </c>
      <c r="AE39" s="61" t="s">
        <v>29</v>
      </c>
    </row>
    <row r="40" spans="1:31" ht="15.75" x14ac:dyDescent="0.25">
      <c r="A40" s="189"/>
      <c r="B40" s="186"/>
      <c r="C40" s="85" t="s">
        <v>33</v>
      </c>
      <c r="D40" s="111" t="s">
        <v>71</v>
      </c>
      <c r="E40" s="61"/>
      <c r="F40" s="61"/>
      <c r="G40" s="61"/>
      <c r="H40" s="61"/>
      <c r="I40" s="61">
        <v>2</v>
      </c>
      <c r="J40" s="61">
        <v>2</v>
      </c>
      <c r="K40" s="61">
        <v>3</v>
      </c>
      <c r="L40" s="61"/>
      <c r="M40" s="61"/>
      <c r="N40" s="61"/>
      <c r="O40" s="61"/>
      <c r="P40" s="61"/>
      <c r="Q40" s="61"/>
      <c r="R40" s="61">
        <v>1.8</v>
      </c>
      <c r="S40" s="61"/>
      <c r="T40" s="61" t="s">
        <v>29</v>
      </c>
      <c r="U40" s="61" t="s">
        <v>29</v>
      </c>
      <c r="V40" s="61" t="s">
        <v>29</v>
      </c>
      <c r="W40" s="61" t="s">
        <v>29</v>
      </c>
      <c r="X40" s="61">
        <v>3.6</v>
      </c>
      <c r="Y40" s="61">
        <v>3.6</v>
      </c>
      <c r="Z40" s="61">
        <v>5.4</v>
      </c>
      <c r="AA40" s="61" t="s">
        <v>29</v>
      </c>
      <c r="AB40" s="61" t="s">
        <v>29</v>
      </c>
      <c r="AC40" s="61" t="s">
        <v>29</v>
      </c>
      <c r="AD40" s="61" t="s">
        <v>29</v>
      </c>
      <c r="AE40" s="61" t="s">
        <v>29</v>
      </c>
    </row>
    <row r="41" spans="1:31" ht="31.5" x14ac:dyDescent="0.25">
      <c r="A41" s="189"/>
      <c r="B41" s="186"/>
      <c r="C41" s="85" t="s">
        <v>35</v>
      </c>
      <c r="D41" s="111" t="s">
        <v>72</v>
      </c>
      <c r="E41" s="61"/>
      <c r="F41" s="61"/>
      <c r="G41" s="61"/>
      <c r="H41" s="61"/>
      <c r="I41" s="61">
        <v>2</v>
      </c>
      <c r="J41" s="61">
        <v>2</v>
      </c>
      <c r="K41" s="61">
        <v>3</v>
      </c>
      <c r="L41" s="61"/>
      <c r="M41" s="61"/>
      <c r="N41" s="61"/>
      <c r="O41" s="61"/>
      <c r="P41" s="61"/>
      <c r="Q41" s="61"/>
      <c r="R41" s="61">
        <v>1.8</v>
      </c>
      <c r="S41" s="61"/>
      <c r="T41" s="61" t="s">
        <v>29</v>
      </c>
      <c r="U41" s="61" t="s">
        <v>29</v>
      </c>
      <c r="V41" s="61" t="s">
        <v>29</v>
      </c>
      <c r="W41" s="61" t="s">
        <v>29</v>
      </c>
      <c r="X41" s="61">
        <v>3.6</v>
      </c>
      <c r="Y41" s="61">
        <v>3.6</v>
      </c>
      <c r="Z41" s="61">
        <v>5.4</v>
      </c>
      <c r="AA41" s="61" t="s">
        <v>29</v>
      </c>
      <c r="AB41" s="61" t="s">
        <v>29</v>
      </c>
      <c r="AC41" s="61" t="s">
        <v>29</v>
      </c>
      <c r="AD41" s="61" t="s">
        <v>29</v>
      </c>
      <c r="AE41" s="61" t="s">
        <v>29</v>
      </c>
    </row>
    <row r="42" spans="1:31" ht="31.5" x14ac:dyDescent="0.25">
      <c r="A42" s="189"/>
      <c r="B42" s="186"/>
      <c r="C42" s="85" t="s">
        <v>37</v>
      </c>
      <c r="D42" s="111" t="s">
        <v>73</v>
      </c>
      <c r="E42" s="61"/>
      <c r="F42" s="61"/>
      <c r="G42" s="61"/>
      <c r="H42" s="61"/>
      <c r="I42" s="61">
        <v>2</v>
      </c>
      <c r="J42" s="61">
        <v>2</v>
      </c>
      <c r="K42" s="61">
        <v>3</v>
      </c>
      <c r="L42" s="61"/>
      <c r="M42" s="61"/>
      <c r="N42" s="61"/>
      <c r="O42" s="61"/>
      <c r="P42" s="61"/>
      <c r="Q42" s="61"/>
      <c r="R42" s="61">
        <v>1.8</v>
      </c>
      <c r="S42" s="61"/>
      <c r="T42" s="61" t="s">
        <v>29</v>
      </c>
      <c r="U42" s="61" t="s">
        <v>29</v>
      </c>
      <c r="V42" s="61" t="s">
        <v>29</v>
      </c>
      <c r="W42" s="61" t="s">
        <v>29</v>
      </c>
      <c r="X42" s="61">
        <v>3.6</v>
      </c>
      <c r="Y42" s="61">
        <v>3.6</v>
      </c>
      <c r="Z42" s="61">
        <v>5.4</v>
      </c>
      <c r="AA42" s="61" t="s">
        <v>29</v>
      </c>
      <c r="AB42" s="61" t="s">
        <v>29</v>
      </c>
      <c r="AC42" s="61" t="s">
        <v>29</v>
      </c>
      <c r="AD42" s="61" t="s">
        <v>29</v>
      </c>
      <c r="AE42" s="61" t="s">
        <v>29</v>
      </c>
    </row>
    <row r="43" spans="1:31" ht="15.75" x14ac:dyDescent="0.25">
      <c r="A43" s="189"/>
      <c r="B43" s="187"/>
      <c r="C43" s="85" t="s">
        <v>39</v>
      </c>
      <c r="D43" s="111" t="s">
        <v>74</v>
      </c>
      <c r="E43" s="61"/>
      <c r="F43" s="61"/>
      <c r="G43" s="61"/>
      <c r="H43" s="61"/>
      <c r="I43" s="61">
        <v>2</v>
      </c>
      <c r="J43" s="61">
        <v>2</v>
      </c>
      <c r="K43" s="61">
        <v>3</v>
      </c>
      <c r="L43" s="61"/>
      <c r="M43" s="61"/>
      <c r="N43" s="61"/>
      <c r="O43" s="61"/>
      <c r="P43" s="61"/>
      <c r="Q43" s="61"/>
      <c r="R43" s="61">
        <v>1.8</v>
      </c>
      <c r="S43" s="61"/>
      <c r="T43" s="61" t="s">
        <v>29</v>
      </c>
      <c r="U43" s="61" t="s">
        <v>29</v>
      </c>
      <c r="V43" s="61" t="s">
        <v>29</v>
      </c>
      <c r="W43" s="61" t="s">
        <v>29</v>
      </c>
      <c r="X43" s="61">
        <v>3.6</v>
      </c>
      <c r="Y43" s="61">
        <v>3.6</v>
      </c>
      <c r="Z43" s="61">
        <v>5.4</v>
      </c>
      <c r="AA43" s="61" t="s">
        <v>29</v>
      </c>
      <c r="AB43" s="61" t="s">
        <v>29</v>
      </c>
      <c r="AC43" s="61" t="s">
        <v>29</v>
      </c>
      <c r="AD43" s="61" t="s">
        <v>29</v>
      </c>
      <c r="AE43" s="61" t="s">
        <v>29</v>
      </c>
    </row>
    <row r="44" spans="1:31" ht="15.75" x14ac:dyDescent="0.25">
      <c r="A44" s="189"/>
      <c r="B44" s="108"/>
      <c r="C44" s="59" t="s">
        <v>0</v>
      </c>
      <c r="D44" s="59" t="s">
        <v>75</v>
      </c>
      <c r="E44" s="59" t="s">
        <v>2</v>
      </c>
      <c r="F44" s="59" t="s">
        <v>3</v>
      </c>
      <c r="G44" s="59" t="s">
        <v>4</v>
      </c>
      <c r="H44" s="59" t="s">
        <v>5</v>
      </c>
      <c r="I44" s="59" t="s">
        <v>6</v>
      </c>
      <c r="J44" s="59" t="s">
        <v>7</v>
      </c>
      <c r="K44" s="59" t="s">
        <v>8</v>
      </c>
      <c r="L44" s="59" t="s">
        <v>9</v>
      </c>
      <c r="M44" s="59" t="s">
        <v>10</v>
      </c>
      <c r="N44" s="59" t="s">
        <v>11</v>
      </c>
      <c r="O44" s="59" t="s">
        <v>12</v>
      </c>
      <c r="P44" s="59" t="s">
        <v>13</v>
      </c>
      <c r="Q44" s="59"/>
      <c r="R44" s="59" t="s">
        <v>14</v>
      </c>
      <c r="S44" s="59"/>
      <c r="T44" s="59" t="s">
        <v>15</v>
      </c>
      <c r="U44" s="59" t="s">
        <v>16</v>
      </c>
      <c r="V44" s="59" t="s">
        <v>17</v>
      </c>
      <c r="W44" s="59" t="s">
        <v>18</v>
      </c>
      <c r="X44" s="59" t="s">
        <v>19</v>
      </c>
      <c r="Y44" s="59" t="s">
        <v>20</v>
      </c>
      <c r="Z44" s="59" t="s">
        <v>21</v>
      </c>
      <c r="AA44" s="59" t="s">
        <v>22</v>
      </c>
      <c r="AB44" s="59" t="s">
        <v>23</v>
      </c>
      <c r="AC44" s="59" t="s">
        <v>24</v>
      </c>
      <c r="AD44" s="59" t="s">
        <v>25</v>
      </c>
      <c r="AE44" s="59" t="s">
        <v>26</v>
      </c>
    </row>
    <row r="45" spans="1:31" ht="15.75" x14ac:dyDescent="0.25">
      <c r="A45" s="189"/>
      <c r="B45" s="185"/>
      <c r="C45" s="85" t="s">
        <v>27</v>
      </c>
      <c r="D45" s="91" t="s">
        <v>76</v>
      </c>
      <c r="E45" s="61">
        <v>3</v>
      </c>
      <c r="F45" s="61">
        <v>3</v>
      </c>
      <c r="G45" s="61"/>
      <c r="H45" s="61"/>
      <c r="I45" s="61"/>
      <c r="J45" s="61">
        <v>2</v>
      </c>
      <c r="K45" s="61">
        <v>2</v>
      </c>
      <c r="L45" s="61"/>
      <c r="M45" s="61">
        <v>3</v>
      </c>
      <c r="N45" s="61"/>
      <c r="O45" s="61"/>
      <c r="P45" s="61">
        <v>3</v>
      </c>
      <c r="Q45" s="61"/>
      <c r="R45" s="61">
        <v>5</v>
      </c>
      <c r="S45" s="61"/>
      <c r="T45" s="61">
        <v>15</v>
      </c>
      <c r="U45" s="61">
        <v>15</v>
      </c>
      <c r="V45" s="61" t="s">
        <v>29</v>
      </c>
      <c r="W45" s="61" t="s">
        <v>29</v>
      </c>
      <c r="X45" s="61" t="s">
        <v>29</v>
      </c>
      <c r="Y45" s="61">
        <v>1</v>
      </c>
      <c r="Z45" s="61">
        <v>1</v>
      </c>
      <c r="AA45" s="61" t="s">
        <v>29</v>
      </c>
      <c r="AB45" s="61">
        <v>15</v>
      </c>
      <c r="AC45" s="61" t="s">
        <v>29</v>
      </c>
      <c r="AD45" s="61" t="s">
        <v>29</v>
      </c>
      <c r="AE45" s="61">
        <v>15</v>
      </c>
    </row>
    <row r="46" spans="1:31" ht="15.75" x14ac:dyDescent="0.25">
      <c r="A46" s="189"/>
      <c r="B46" s="186"/>
      <c r="C46" s="85" t="s">
        <v>31</v>
      </c>
      <c r="D46" s="91" t="s">
        <v>77</v>
      </c>
      <c r="E46" s="61">
        <v>3</v>
      </c>
      <c r="F46" s="61">
        <v>2</v>
      </c>
      <c r="G46" s="61"/>
      <c r="H46" s="61"/>
      <c r="I46" s="61"/>
      <c r="J46" s="61">
        <v>2</v>
      </c>
      <c r="K46" s="61">
        <v>2</v>
      </c>
      <c r="L46" s="61"/>
      <c r="M46" s="61">
        <v>3</v>
      </c>
      <c r="N46" s="61"/>
      <c r="O46" s="61"/>
      <c r="P46" s="61">
        <v>3</v>
      </c>
      <c r="Q46" s="61"/>
      <c r="R46" s="61">
        <v>5</v>
      </c>
      <c r="S46" s="61"/>
      <c r="T46" s="61">
        <v>3.4</v>
      </c>
      <c r="U46" s="61" t="s">
        <v>29</v>
      </c>
      <c r="V46" s="61" t="s">
        <v>29</v>
      </c>
      <c r="W46" s="61" t="s">
        <v>29</v>
      </c>
      <c r="X46" s="61">
        <v>6.8</v>
      </c>
      <c r="Y46" s="61">
        <v>6.8</v>
      </c>
      <c r="Z46" s="61" t="s">
        <v>29</v>
      </c>
      <c r="AA46" s="61">
        <v>1</v>
      </c>
      <c r="AB46" s="61">
        <v>1</v>
      </c>
      <c r="AC46" s="61" t="s">
        <v>29</v>
      </c>
      <c r="AD46" s="61" t="s">
        <v>29</v>
      </c>
      <c r="AE46" s="61" t="s">
        <v>30</v>
      </c>
    </row>
    <row r="47" spans="1:31" ht="15.75" x14ac:dyDescent="0.25">
      <c r="A47" s="189"/>
      <c r="B47" s="186"/>
      <c r="C47" s="85" t="s">
        <v>33</v>
      </c>
      <c r="D47" s="91" t="s">
        <v>78</v>
      </c>
      <c r="E47" s="61">
        <v>3</v>
      </c>
      <c r="F47" s="61">
        <v>2</v>
      </c>
      <c r="G47" s="61"/>
      <c r="H47" s="61"/>
      <c r="I47" s="61"/>
      <c r="J47" s="61">
        <v>2</v>
      </c>
      <c r="K47" s="61">
        <v>2</v>
      </c>
      <c r="L47" s="61"/>
      <c r="M47" s="61">
        <v>3</v>
      </c>
      <c r="N47" s="61"/>
      <c r="O47" s="61"/>
      <c r="P47" s="61">
        <v>3</v>
      </c>
      <c r="Q47" s="61"/>
      <c r="R47" s="61">
        <v>5</v>
      </c>
      <c r="S47" s="61"/>
      <c r="T47" s="61">
        <v>15</v>
      </c>
      <c r="U47" s="61">
        <v>1</v>
      </c>
      <c r="V47" s="61" t="s">
        <v>29</v>
      </c>
      <c r="W47" s="61" t="s">
        <v>29</v>
      </c>
      <c r="X47" s="61" t="s">
        <v>29</v>
      </c>
      <c r="Y47" s="61">
        <v>1</v>
      </c>
      <c r="Z47" s="61">
        <v>1</v>
      </c>
      <c r="AA47" s="61" t="s">
        <v>29</v>
      </c>
      <c r="AB47" s="61">
        <v>15</v>
      </c>
      <c r="AC47" s="61" t="s">
        <v>29</v>
      </c>
      <c r="AD47" s="61" t="s">
        <v>29</v>
      </c>
      <c r="AE47" s="61">
        <v>15</v>
      </c>
    </row>
    <row r="48" spans="1:31" ht="15.75" x14ac:dyDescent="0.25">
      <c r="A48" s="189"/>
      <c r="B48" s="187"/>
      <c r="C48" s="85" t="s">
        <v>35</v>
      </c>
      <c r="D48" s="112" t="s">
        <v>79</v>
      </c>
      <c r="E48" s="61">
        <v>3</v>
      </c>
      <c r="F48" s="61"/>
      <c r="G48" s="61"/>
      <c r="H48" s="61"/>
      <c r="I48" s="61"/>
      <c r="J48" s="61"/>
      <c r="K48" s="61">
        <v>2</v>
      </c>
      <c r="L48" s="61"/>
      <c r="M48" s="61">
        <v>3</v>
      </c>
      <c r="N48" s="61"/>
      <c r="O48" s="61"/>
      <c r="P48" s="61">
        <v>3</v>
      </c>
      <c r="Q48" s="61"/>
      <c r="R48" s="61">
        <v>5</v>
      </c>
      <c r="S48" s="61"/>
      <c r="T48" s="61">
        <v>15</v>
      </c>
      <c r="U48" s="61" t="s">
        <v>29</v>
      </c>
      <c r="V48" s="61" t="s">
        <v>29</v>
      </c>
      <c r="W48" s="61" t="s">
        <v>29</v>
      </c>
      <c r="X48" s="61" t="s">
        <v>29</v>
      </c>
      <c r="Y48" s="61" t="s">
        <v>29</v>
      </c>
      <c r="Z48" s="61">
        <v>1</v>
      </c>
      <c r="AA48" s="61" t="s">
        <v>29</v>
      </c>
      <c r="AB48" s="61">
        <v>15</v>
      </c>
      <c r="AC48" s="61" t="s">
        <v>29</v>
      </c>
      <c r="AD48" s="61" t="s">
        <v>29</v>
      </c>
      <c r="AE48" s="61">
        <v>15</v>
      </c>
    </row>
    <row r="49" spans="1:31" ht="15.75" x14ac:dyDescent="0.25">
      <c r="A49" s="189"/>
      <c r="B49" s="108"/>
      <c r="C49" s="59" t="s">
        <v>0</v>
      </c>
      <c r="D49" s="59" t="s">
        <v>80</v>
      </c>
      <c r="E49" s="59" t="s">
        <v>2</v>
      </c>
      <c r="F49" s="59" t="s">
        <v>3</v>
      </c>
      <c r="G49" s="59" t="s">
        <v>4</v>
      </c>
      <c r="H49" s="59" t="s">
        <v>5</v>
      </c>
      <c r="I49" s="59" t="s">
        <v>6</v>
      </c>
      <c r="J49" s="59" t="s">
        <v>7</v>
      </c>
      <c r="K49" s="59" t="s">
        <v>8</v>
      </c>
      <c r="L49" s="59" t="s">
        <v>9</v>
      </c>
      <c r="M49" s="59" t="s">
        <v>10</v>
      </c>
      <c r="N49" s="59" t="s">
        <v>11</v>
      </c>
      <c r="O49" s="59" t="s">
        <v>12</v>
      </c>
      <c r="P49" s="59" t="s">
        <v>13</v>
      </c>
      <c r="Q49" s="59"/>
      <c r="R49" s="59" t="s">
        <v>14</v>
      </c>
      <c r="S49" s="59"/>
      <c r="T49" s="59" t="s">
        <v>15</v>
      </c>
      <c r="U49" s="59" t="s">
        <v>16</v>
      </c>
      <c r="V49" s="59" t="s">
        <v>17</v>
      </c>
      <c r="W49" s="59" t="s">
        <v>18</v>
      </c>
      <c r="X49" s="59" t="s">
        <v>19</v>
      </c>
      <c r="Y49" s="59" t="s">
        <v>20</v>
      </c>
      <c r="Z49" s="59" t="s">
        <v>21</v>
      </c>
      <c r="AA49" s="59" t="s">
        <v>22</v>
      </c>
      <c r="AB49" s="59" t="s">
        <v>23</v>
      </c>
      <c r="AC49" s="59" t="s">
        <v>24</v>
      </c>
      <c r="AD49" s="59" t="s">
        <v>25</v>
      </c>
      <c r="AE49" s="59" t="s">
        <v>26</v>
      </c>
    </row>
    <row r="50" spans="1:31" ht="15.75" x14ac:dyDescent="0.25">
      <c r="A50" s="189"/>
      <c r="B50" s="185"/>
      <c r="C50" s="85" t="s">
        <v>27</v>
      </c>
      <c r="D50" s="91" t="s">
        <v>81</v>
      </c>
      <c r="E50" s="61"/>
      <c r="F50" s="61"/>
      <c r="G50" s="61"/>
      <c r="H50" s="61"/>
      <c r="I50" s="61"/>
      <c r="J50" s="61"/>
      <c r="K50" s="61"/>
      <c r="L50" s="61"/>
      <c r="M50" s="61"/>
      <c r="N50" s="61">
        <v>3</v>
      </c>
      <c r="O50" s="61">
        <v>3</v>
      </c>
      <c r="P50" s="61">
        <v>3</v>
      </c>
      <c r="Q50" s="61"/>
      <c r="R50" s="61">
        <v>5</v>
      </c>
      <c r="S50" s="61"/>
      <c r="T50" s="61" t="s">
        <v>29</v>
      </c>
      <c r="U50" s="61" t="s">
        <v>29</v>
      </c>
      <c r="V50" s="61" t="s">
        <v>29</v>
      </c>
      <c r="W50" s="61" t="s">
        <v>29</v>
      </c>
      <c r="X50" s="61" t="s">
        <v>29</v>
      </c>
      <c r="Y50" s="61" t="s">
        <v>29</v>
      </c>
      <c r="Z50" s="61" t="s">
        <v>29</v>
      </c>
      <c r="AA50" s="61" t="s">
        <v>29</v>
      </c>
      <c r="AB50" s="61" t="s">
        <v>29</v>
      </c>
      <c r="AC50" s="61">
        <v>15</v>
      </c>
      <c r="AD50" s="61">
        <v>15</v>
      </c>
      <c r="AE50" s="61">
        <v>15</v>
      </c>
    </row>
    <row r="51" spans="1:31" ht="15.75" x14ac:dyDescent="0.25">
      <c r="A51" s="189"/>
      <c r="B51" s="186"/>
      <c r="C51" s="85" t="s">
        <v>31</v>
      </c>
      <c r="D51" s="91" t="s">
        <v>82</v>
      </c>
      <c r="E51" s="61"/>
      <c r="F51" s="61"/>
      <c r="G51" s="61"/>
      <c r="H51" s="61"/>
      <c r="I51" s="61"/>
      <c r="J51" s="61"/>
      <c r="K51" s="61"/>
      <c r="L51" s="61"/>
      <c r="M51" s="61"/>
      <c r="N51" s="61">
        <v>3</v>
      </c>
      <c r="O51" s="61">
        <v>3</v>
      </c>
      <c r="P51" s="61">
        <v>2</v>
      </c>
      <c r="Q51" s="61"/>
      <c r="R51" s="61">
        <v>5</v>
      </c>
      <c r="S51" s="61"/>
      <c r="T51" s="61" t="s">
        <v>29</v>
      </c>
      <c r="U51" s="61" t="s">
        <v>29</v>
      </c>
      <c r="V51" s="61" t="s">
        <v>29</v>
      </c>
      <c r="W51" s="61" t="s">
        <v>29</v>
      </c>
      <c r="X51" s="61" t="s">
        <v>29</v>
      </c>
      <c r="Y51" s="61" t="s">
        <v>29</v>
      </c>
      <c r="Z51" s="61" t="s">
        <v>29</v>
      </c>
      <c r="AA51" s="61" t="s">
        <v>29</v>
      </c>
      <c r="AB51" s="61" t="s">
        <v>29</v>
      </c>
      <c r="AC51" s="61">
        <v>15</v>
      </c>
      <c r="AD51" s="61">
        <v>15</v>
      </c>
      <c r="AE51" s="61">
        <v>1</v>
      </c>
    </row>
    <row r="52" spans="1:31" ht="15.75" x14ac:dyDescent="0.25">
      <c r="A52" s="189"/>
      <c r="B52" s="187"/>
      <c r="C52" s="85" t="s">
        <v>33</v>
      </c>
      <c r="D52" s="91" t="s">
        <v>83</v>
      </c>
      <c r="E52" s="61"/>
      <c r="F52" s="61"/>
      <c r="G52" s="61"/>
      <c r="H52" s="61">
        <v>3</v>
      </c>
      <c r="I52" s="61"/>
      <c r="J52" s="61"/>
      <c r="K52" s="61"/>
      <c r="L52" s="61"/>
      <c r="M52" s="61"/>
      <c r="N52" s="61">
        <v>3</v>
      </c>
      <c r="O52" s="61">
        <v>3</v>
      </c>
      <c r="P52" s="61">
        <v>3</v>
      </c>
      <c r="Q52" s="61"/>
      <c r="R52" s="61">
        <v>5</v>
      </c>
      <c r="S52" s="61"/>
      <c r="T52" s="61" t="s">
        <v>29</v>
      </c>
      <c r="U52" s="61" t="s">
        <v>29</v>
      </c>
      <c r="V52" s="61" t="s">
        <v>29</v>
      </c>
      <c r="W52" s="61">
        <v>15</v>
      </c>
      <c r="X52" s="61" t="s">
        <v>29</v>
      </c>
      <c r="Y52" s="61" t="s">
        <v>29</v>
      </c>
      <c r="Z52" s="61" t="s">
        <v>29</v>
      </c>
      <c r="AA52" s="61" t="s">
        <v>29</v>
      </c>
      <c r="AB52" s="61" t="s">
        <v>29</v>
      </c>
      <c r="AC52" s="61">
        <v>15</v>
      </c>
      <c r="AD52" s="61">
        <v>15</v>
      </c>
      <c r="AE52" s="61">
        <v>15</v>
      </c>
    </row>
    <row r="53" spans="1:31" ht="15.75" x14ac:dyDescent="0.25">
      <c r="A53" s="189"/>
      <c r="B53" s="108"/>
      <c r="C53" s="59" t="s">
        <v>0</v>
      </c>
      <c r="D53" s="59" t="s">
        <v>84</v>
      </c>
      <c r="E53" s="59" t="s">
        <v>2</v>
      </c>
      <c r="F53" s="59" t="s">
        <v>3</v>
      </c>
      <c r="G53" s="59" t="s">
        <v>4</v>
      </c>
      <c r="H53" s="59" t="s">
        <v>5</v>
      </c>
      <c r="I53" s="59" t="s">
        <v>6</v>
      </c>
      <c r="J53" s="59" t="s">
        <v>7</v>
      </c>
      <c r="K53" s="59" t="s">
        <v>8</v>
      </c>
      <c r="L53" s="59" t="s">
        <v>9</v>
      </c>
      <c r="M53" s="59" t="s">
        <v>10</v>
      </c>
      <c r="N53" s="59" t="s">
        <v>11</v>
      </c>
      <c r="O53" s="59" t="s">
        <v>12</v>
      </c>
      <c r="P53" s="59" t="s">
        <v>13</v>
      </c>
      <c r="Q53" s="59"/>
      <c r="R53" s="59" t="s">
        <v>14</v>
      </c>
      <c r="S53" s="59"/>
      <c r="T53" s="59" t="s">
        <v>15</v>
      </c>
      <c r="U53" s="59" t="s">
        <v>16</v>
      </c>
      <c r="V53" s="59" t="s">
        <v>17</v>
      </c>
      <c r="W53" s="59" t="s">
        <v>18</v>
      </c>
      <c r="X53" s="59" t="s">
        <v>19</v>
      </c>
      <c r="Y53" s="59" t="s">
        <v>20</v>
      </c>
      <c r="Z53" s="59" t="s">
        <v>21</v>
      </c>
      <c r="AA53" s="59" t="s">
        <v>22</v>
      </c>
      <c r="AB53" s="59" t="s">
        <v>23</v>
      </c>
      <c r="AC53" s="59" t="s">
        <v>24</v>
      </c>
      <c r="AD53" s="59" t="s">
        <v>25</v>
      </c>
      <c r="AE53" s="59" t="s">
        <v>26</v>
      </c>
    </row>
    <row r="54" spans="1:31" ht="15.75" x14ac:dyDescent="0.25">
      <c r="A54" s="189"/>
      <c r="B54" s="185"/>
      <c r="C54" s="85" t="s">
        <v>27</v>
      </c>
      <c r="D54" s="91" t="s">
        <v>85</v>
      </c>
      <c r="E54" s="61">
        <v>2</v>
      </c>
      <c r="F54" s="61">
        <v>3</v>
      </c>
      <c r="G54" s="61"/>
      <c r="H54" s="61"/>
      <c r="I54" s="61"/>
      <c r="J54" s="61"/>
      <c r="K54" s="61"/>
      <c r="L54" s="61"/>
      <c r="M54" s="61"/>
      <c r="N54" s="61">
        <v>2</v>
      </c>
      <c r="O54" s="61"/>
      <c r="P54" s="61">
        <v>2</v>
      </c>
      <c r="Q54" s="61"/>
      <c r="R54" s="61">
        <v>5</v>
      </c>
      <c r="S54" s="61"/>
      <c r="T54" s="61">
        <v>1</v>
      </c>
      <c r="U54" s="61">
        <v>15</v>
      </c>
      <c r="V54" s="61" t="s">
        <v>29</v>
      </c>
      <c r="W54" s="61" t="s">
        <v>29</v>
      </c>
      <c r="X54" s="61" t="s">
        <v>29</v>
      </c>
      <c r="Y54" s="61" t="s">
        <v>29</v>
      </c>
      <c r="Z54" s="61" t="s">
        <v>29</v>
      </c>
      <c r="AA54" s="61" t="s">
        <v>29</v>
      </c>
      <c r="AB54" s="61" t="s">
        <v>29</v>
      </c>
      <c r="AC54" s="61">
        <v>1</v>
      </c>
      <c r="AD54" s="61" t="s">
        <v>29</v>
      </c>
      <c r="AE54" s="61">
        <v>1</v>
      </c>
    </row>
    <row r="55" spans="1:31" ht="31.5" x14ac:dyDescent="0.25">
      <c r="A55" s="189"/>
      <c r="B55" s="186"/>
      <c r="C55" s="85" t="s">
        <v>31</v>
      </c>
      <c r="D55" s="86" t="s">
        <v>86</v>
      </c>
      <c r="E55" s="61">
        <v>2</v>
      </c>
      <c r="F55" s="61">
        <v>3</v>
      </c>
      <c r="G55" s="61"/>
      <c r="H55" s="61"/>
      <c r="I55" s="61"/>
      <c r="J55" s="61"/>
      <c r="K55" s="61"/>
      <c r="L55" s="61"/>
      <c r="M55" s="61"/>
      <c r="N55" s="61">
        <v>2</v>
      </c>
      <c r="O55" s="61"/>
      <c r="P55" s="61">
        <v>2</v>
      </c>
      <c r="Q55" s="61"/>
      <c r="R55" s="61">
        <v>5</v>
      </c>
      <c r="S55" s="61"/>
      <c r="T55" s="61">
        <v>1</v>
      </c>
      <c r="U55" s="61">
        <v>15</v>
      </c>
      <c r="V55" s="61" t="s">
        <v>29</v>
      </c>
      <c r="W55" s="61" t="s">
        <v>29</v>
      </c>
      <c r="X55" s="61" t="s">
        <v>29</v>
      </c>
      <c r="Y55" s="61" t="s">
        <v>29</v>
      </c>
      <c r="Z55" s="61" t="s">
        <v>29</v>
      </c>
      <c r="AA55" s="61" t="s">
        <v>29</v>
      </c>
      <c r="AB55" s="61" t="s">
        <v>29</v>
      </c>
      <c r="AC55" s="61">
        <v>1</v>
      </c>
      <c r="AD55" s="61" t="s">
        <v>29</v>
      </c>
      <c r="AE55" s="61">
        <v>1</v>
      </c>
    </row>
    <row r="56" spans="1:31" ht="15.75" x14ac:dyDescent="0.25">
      <c r="A56" s="194"/>
      <c r="B56" s="187"/>
      <c r="C56" s="85" t="s">
        <v>33</v>
      </c>
      <c r="D56" s="91" t="s">
        <v>87</v>
      </c>
      <c r="E56" s="61">
        <v>2</v>
      </c>
      <c r="F56" s="61">
        <v>3</v>
      </c>
      <c r="G56" s="61"/>
      <c r="H56" s="61"/>
      <c r="I56" s="61"/>
      <c r="J56" s="61"/>
      <c r="K56" s="61"/>
      <c r="L56" s="61"/>
      <c r="M56" s="61"/>
      <c r="N56" s="61">
        <v>2</v>
      </c>
      <c r="O56" s="61"/>
      <c r="P56" s="61">
        <v>2</v>
      </c>
      <c r="Q56" s="61"/>
      <c r="R56" s="61">
        <v>5</v>
      </c>
      <c r="S56" s="61"/>
      <c r="T56" s="61">
        <v>1</v>
      </c>
      <c r="U56" s="61">
        <v>15</v>
      </c>
      <c r="V56" s="61" t="s">
        <v>29</v>
      </c>
      <c r="W56" s="61" t="s">
        <v>29</v>
      </c>
      <c r="X56" s="61" t="s">
        <v>29</v>
      </c>
      <c r="Y56" s="61" t="s">
        <v>29</v>
      </c>
      <c r="Z56" s="61" t="s">
        <v>29</v>
      </c>
      <c r="AA56" s="61" t="s">
        <v>29</v>
      </c>
      <c r="AB56" s="61" t="s">
        <v>29</v>
      </c>
      <c r="AC56" s="61">
        <v>1</v>
      </c>
      <c r="AD56" s="61" t="s">
        <v>29</v>
      </c>
      <c r="AE56" s="61">
        <v>1</v>
      </c>
    </row>
    <row r="57" spans="1:31" s="54" customFormat="1" ht="15.75" x14ac:dyDescent="0.25">
      <c r="A57" s="51"/>
      <c r="B57" s="10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row>
    <row r="58" spans="1:31" ht="15.75" x14ac:dyDescent="0.25">
      <c r="A58" s="5"/>
      <c r="B58" s="108"/>
      <c r="C58" s="59" t="s">
        <v>88</v>
      </c>
      <c r="D58" s="59" t="s">
        <v>89</v>
      </c>
      <c r="E58" s="59" t="s">
        <v>2</v>
      </c>
      <c r="F58" s="59" t="s">
        <v>3</v>
      </c>
      <c r="G58" s="59" t="s">
        <v>4</v>
      </c>
      <c r="H58" s="59" t="s">
        <v>5</v>
      </c>
      <c r="I58" s="59" t="s">
        <v>6</v>
      </c>
      <c r="J58" s="59" t="s">
        <v>7</v>
      </c>
      <c r="K58" s="59" t="s">
        <v>8</v>
      </c>
      <c r="L58" s="59" t="s">
        <v>9</v>
      </c>
      <c r="M58" s="59" t="s">
        <v>10</v>
      </c>
      <c r="N58" s="59" t="s">
        <v>11</v>
      </c>
      <c r="O58" s="59" t="s">
        <v>12</v>
      </c>
      <c r="P58" s="59" t="s">
        <v>13</v>
      </c>
      <c r="Q58" s="59"/>
      <c r="R58" s="59" t="s">
        <v>14</v>
      </c>
      <c r="S58" s="59"/>
      <c r="T58" s="59" t="s">
        <v>15</v>
      </c>
      <c r="U58" s="59" t="s">
        <v>16</v>
      </c>
      <c r="V58" s="59" t="s">
        <v>17</v>
      </c>
      <c r="W58" s="59" t="s">
        <v>18</v>
      </c>
      <c r="X58" s="59" t="s">
        <v>19</v>
      </c>
      <c r="Y58" s="59" t="s">
        <v>20</v>
      </c>
      <c r="Z58" s="59" t="s">
        <v>21</v>
      </c>
      <c r="AA58" s="59" t="s">
        <v>22</v>
      </c>
      <c r="AB58" s="59" t="s">
        <v>23</v>
      </c>
      <c r="AC58" s="59" t="s">
        <v>24</v>
      </c>
      <c r="AD58" s="59" t="s">
        <v>25</v>
      </c>
      <c r="AE58" s="59" t="s">
        <v>26</v>
      </c>
    </row>
    <row r="59" spans="1:31" ht="31.5" x14ac:dyDescent="0.25">
      <c r="A59" s="188"/>
      <c r="B59" s="185"/>
      <c r="C59" s="85" t="s">
        <v>27</v>
      </c>
      <c r="D59" s="113" t="s">
        <v>28</v>
      </c>
      <c r="E59" s="61"/>
      <c r="F59" s="61"/>
      <c r="G59" s="61"/>
      <c r="H59" s="61"/>
      <c r="I59" s="61"/>
      <c r="J59" s="61"/>
      <c r="K59" s="61"/>
      <c r="L59" s="61"/>
      <c r="M59" s="61"/>
      <c r="N59" s="61">
        <v>3</v>
      </c>
      <c r="O59" s="61">
        <v>3</v>
      </c>
      <c r="P59" s="61">
        <v>3</v>
      </c>
      <c r="Q59" s="61"/>
      <c r="R59" s="61">
        <v>1.8</v>
      </c>
      <c r="S59" s="61"/>
      <c r="T59" s="61" t="s">
        <v>29</v>
      </c>
      <c r="U59" s="61" t="s">
        <v>29</v>
      </c>
      <c r="V59" s="61" t="s">
        <v>29</v>
      </c>
      <c r="W59" s="61" t="s">
        <v>29</v>
      </c>
      <c r="X59" s="61" t="s">
        <v>29</v>
      </c>
      <c r="Y59" s="61" t="s">
        <v>29</v>
      </c>
      <c r="Z59" s="61" t="s">
        <v>29</v>
      </c>
      <c r="AA59" s="61" t="s">
        <v>29</v>
      </c>
      <c r="AB59" s="61" t="s">
        <v>29</v>
      </c>
      <c r="AC59" s="61">
        <v>5.4</v>
      </c>
      <c r="AD59" s="61">
        <v>5.4</v>
      </c>
      <c r="AE59" s="61">
        <v>5.4</v>
      </c>
    </row>
    <row r="60" spans="1:31" ht="31.5" x14ac:dyDescent="0.25">
      <c r="A60" s="189"/>
      <c r="B60" s="186"/>
      <c r="C60" s="85" t="s">
        <v>31</v>
      </c>
      <c r="D60" s="113" t="s">
        <v>90</v>
      </c>
      <c r="E60" s="61"/>
      <c r="F60" s="61"/>
      <c r="G60" s="61"/>
      <c r="H60" s="61"/>
      <c r="I60" s="61"/>
      <c r="J60" s="61"/>
      <c r="K60" s="61"/>
      <c r="L60" s="61"/>
      <c r="M60" s="61"/>
      <c r="N60" s="61">
        <v>3</v>
      </c>
      <c r="O60" s="61">
        <v>3</v>
      </c>
      <c r="P60" s="61">
        <v>2</v>
      </c>
      <c r="Q60" s="61"/>
      <c r="R60" s="61">
        <v>1.8</v>
      </c>
      <c r="S60" s="61"/>
      <c r="T60" s="61">
        <v>3.4</v>
      </c>
      <c r="U60" s="61" t="s">
        <v>30</v>
      </c>
      <c r="V60" s="61" t="s">
        <v>29</v>
      </c>
      <c r="W60" s="61" t="s">
        <v>29</v>
      </c>
      <c r="X60" s="61" t="s">
        <v>29</v>
      </c>
      <c r="Y60" s="61">
        <v>1</v>
      </c>
      <c r="Z60" s="61">
        <v>1</v>
      </c>
      <c r="AA60" s="61" t="s">
        <v>29</v>
      </c>
      <c r="AB60" s="61" t="s">
        <v>29</v>
      </c>
      <c r="AC60" s="61" t="s">
        <v>29</v>
      </c>
      <c r="AD60" s="61" t="s">
        <v>29</v>
      </c>
      <c r="AE60" s="61" t="s">
        <v>30</v>
      </c>
    </row>
    <row r="61" spans="1:31" ht="15.75" x14ac:dyDescent="0.25">
      <c r="A61" s="189"/>
      <c r="B61" s="186"/>
      <c r="C61" s="85" t="s">
        <v>33</v>
      </c>
      <c r="D61" s="113" t="s">
        <v>34</v>
      </c>
      <c r="E61" s="61"/>
      <c r="F61" s="61"/>
      <c r="G61" s="61"/>
      <c r="H61" s="61">
        <v>3</v>
      </c>
      <c r="I61" s="61"/>
      <c r="J61" s="61"/>
      <c r="K61" s="61"/>
      <c r="L61" s="61"/>
      <c r="M61" s="61"/>
      <c r="N61" s="61">
        <v>3</v>
      </c>
      <c r="O61" s="61">
        <v>3</v>
      </c>
      <c r="P61" s="61">
        <v>3</v>
      </c>
      <c r="Q61" s="61"/>
      <c r="R61" s="61">
        <v>1.8</v>
      </c>
      <c r="S61" s="61"/>
      <c r="T61" s="61" t="s">
        <v>29</v>
      </c>
      <c r="U61" s="61" t="s">
        <v>29</v>
      </c>
      <c r="V61" s="61" t="s">
        <v>29</v>
      </c>
      <c r="W61" s="61">
        <v>5.4</v>
      </c>
      <c r="X61" s="61" t="s">
        <v>29</v>
      </c>
      <c r="Y61" s="61" t="s">
        <v>29</v>
      </c>
      <c r="Z61" s="61" t="s">
        <v>29</v>
      </c>
      <c r="AA61" s="61" t="s">
        <v>29</v>
      </c>
      <c r="AB61" s="61" t="s">
        <v>29</v>
      </c>
      <c r="AC61" s="61">
        <v>5.4</v>
      </c>
      <c r="AD61" s="61">
        <v>5.4</v>
      </c>
      <c r="AE61" s="61">
        <v>5.4</v>
      </c>
    </row>
    <row r="62" spans="1:31" ht="31.5" x14ac:dyDescent="0.25">
      <c r="A62" s="189"/>
      <c r="B62" s="186"/>
      <c r="C62" s="85" t="s">
        <v>35</v>
      </c>
      <c r="D62" s="113" t="s">
        <v>91</v>
      </c>
      <c r="E62" s="61"/>
      <c r="F62" s="61"/>
      <c r="G62" s="61"/>
      <c r="H62" s="61"/>
      <c r="I62" s="61"/>
      <c r="J62" s="61"/>
      <c r="K62" s="61"/>
      <c r="L62" s="61"/>
      <c r="M62" s="61">
        <v>3</v>
      </c>
      <c r="N62" s="61">
        <v>3</v>
      </c>
      <c r="O62" s="61">
        <v>3</v>
      </c>
      <c r="P62" s="61">
        <v>2</v>
      </c>
      <c r="Q62" s="61"/>
      <c r="R62" s="61">
        <v>1.8</v>
      </c>
      <c r="S62" s="61"/>
      <c r="T62" s="61" t="s">
        <v>29</v>
      </c>
      <c r="U62" s="61" t="s">
        <v>29</v>
      </c>
      <c r="V62" s="61" t="s">
        <v>29</v>
      </c>
      <c r="W62" s="61" t="s">
        <v>29</v>
      </c>
      <c r="X62" s="61" t="s">
        <v>29</v>
      </c>
      <c r="Y62" s="61" t="s">
        <v>29</v>
      </c>
      <c r="Z62" s="61" t="s">
        <v>29</v>
      </c>
      <c r="AA62" s="61" t="s">
        <v>29</v>
      </c>
      <c r="AB62" s="61">
        <v>5.4</v>
      </c>
      <c r="AC62" s="61">
        <v>5.4</v>
      </c>
      <c r="AD62" s="61">
        <v>5.4</v>
      </c>
      <c r="AE62" s="61">
        <v>3.6</v>
      </c>
    </row>
    <row r="63" spans="1:31" ht="31.5" x14ac:dyDescent="0.25">
      <c r="A63" s="189"/>
      <c r="B63" s="186"/>
      <c r="C63" s="85" t="s">
        <v>37</v>
      </c>
      <c r="D63" s="113" t="s">
        <v>92</v>
      </c>
      <c r="E63" s="61"/>
      <c r="F63" s="61"/>
      <c r="G63" s="61"/>
      <c r="H63" s="61"/>
      <c r="I63" s="61"/>
      <c r="J63" s="61"/>
      <c r="K63" s="61"/>
      <c r="L63" s="61"/>
      <c r="M63" s="61"/>
      <c r="N63" s="61">
        <v>3</v>
      </c>
      <c r="O63" s="61">
        <v>3</v>
      </c>
      <c r="P63" s="61">
        <v>3</v>
      </c>
      <c r="Q63" s="61"/>
      <c r="R63" s="61">
        <v>1.8</v>
      </c>
      <c r="S63" s="61"/>
      <c r="T63" s="61" t="s">
        <v>29</v>
      </c>
      <c r="U63" s="61" t="s">
        <v>29</v>
      </c>
      <c r="V63" s="61" t="s">
        <v>29</v>
      </c>
      <c r="W63" s="61" t="s">
        <v>29</v>
      </c>
      <c r="X63" s="61" t="s">
        <v>29</v>
      </c>
      <c r="Y63" s="61" t="s">
        <v>29</v>
      </c>
      <c r="Z63" s="61" t="s">
        <v>29</v>
      </c>
      <c r="AA63" s="61" t="s">
        <v>29</v>
      </c>
      <c r="AB63" s="61" t="s">
        <v>29</v>
      </c>
      <c r="AC63" s="61">
        <v>5.4</v>
      </c>
      <c r="AD63" s="61">
        <v>5.4</v>
      </c>
      <c r="AE63" s="61">
        <v>5.4</v>
      </c>
    </row>
    <row r="64" spans="1:31" ht="31.5" x14ac:dyDescent="0.25">
      <c r="A64" s="189"/>
      <c r="B64" s="187"/>
      <c r="C64" s="85" t="s">
        <v>39</v>
      </c>
      <c r="D64" s="113" t="s">
        <v>40</v>
      </c>
      <c r="E64" s="61"/>
      <c r="F64" s="61"/>
      <c r="G64" s="61"/>
      <c r="H64" s="61"/>
      <c r="I64" s="61"/>
      <c r="J64" s="61"/>
      <c r="K64" s="61"/>
      <c r="L64" s="61">
        <v>3</v>
      </c>
      <c r="M64" s="61"/>
      <c r="N64" s="61">
        <v>3</v>
      </c>
      <c r="O64" s="61">
        <v>3</v>
      </c>
      <c r="P64" s="61">
        <v>2</v>
      </c>
      <c r="Q64" s="61"/>
      <c r="R64" s="61">
        <v>1.8</v>
      </c>
      <c r="S64" s="61"/>
      <c r="T64" s="61" t="s">
        <v>29</v>
      </c>
      <c r="U64" s="61" t="s">
        <v>29</v>
      </c>
      <c r="V64" s="61" t="s">
        <v>29</v>
      </c>
      <c r="W64" s="61" t="s">
        <v>29</v>
      </c>
      <c r="X64" s="61" t="s">
        <v>29</v>
      </c>
      <c r="Y64" s="61" t="s">
        <v>29</v>
      </c>
      <c r="Z64" s="61" t="s">
        <v>29</v>
      </c>
      <c r="AA64" s="61">
        <v>5.4</v>
      </c>
      <c r="AB64" s="61" t="s">
        <v>29</v>
      </c>
      <c r="AC64" s="61">
        <v>5.4</v>
      </c>
      <c r="AD64" s="61">
        <v>5.4</v>
      </c>
      <c r="AE64" s="61">
        <v>3.6</v>
      </c>
    </row>
    <row r="65" spans="1:31" ht="15.75" x14ac:dyDescent="0.25">
      <c r="A65" s="189"/>
      <c r="B65" s="108"/>
      <c r="C65" s="59" t="s">
        <v>88</v>
      </c>
      <c r="D65" s="59" t="s">
        <v>89</v>
      </c>
      <c r="E65" s="59" t="s">
        <v>2</v>
      </c>
      <c r="F65" s="59" t="s">
        <v>3</v>
      </c>
      <c r="G65" s="59" t="s">
        <v>4</v>
      </c>
      <c r="H65" s="59" t="s">
        <v>5</v>
      </c>
      <c r="I65" s="59" t="s">
        <v>6</v>
      </c>
      <c r="J65" s="59" t="s">
        <v>7</v>
      </c>
      <c r="K65" s="59" t="s">
        <v>8</v>
      </c>
      <c r="L65" s="59" t="s">
        <v>9</v>
      </c>
      <c r="M65" s="59" t="s">
        <v>10</v>
      </c>
      <c r="N65" s="59" t="s">
        <v>11</v>
      </c>
      <c r="O65" s="59" t="s">
        <v>12</v>
      </c>
      <c r="P65" s="59" t="s">
        <v>13</v>
      </c>
      <c r="Q65" s="59"/>
      <c r="R65" s="59" t="s">
        <v>14</v>
      </c>
      <c r="S65" s="59"/>
      <c r="T65" s="59" t="s">
        <v>15</v>
      </c>
      <c r="U65" s="59" t="s">
        <v>16</v>
      </c>
      <c r="V65" s="59" t="s">
        <v>17</v>
      </c>
      <c r="W65" s="59" t="s">
        <v>18</v>
      </c>
      <c r="X65" s="59" t="s">
        <v>19</v>
      </c>
      <c r="Y65" s="59" t="s">
        <v>20</v>
      </c>
      <c r="Z65" s="59" t="s">
        <v>21</v>
      </c>
      <c r="AA65" s="59" t="s">
        <v>22</v>
      </c>
      <c r="AB65" s="59" t="s">
        <v>23</v>
      </c>
      <c r="AC65" s="59" t="s">
        <v>24</v>
      </c>
      <c r="AD65" s="59" t="s">
        <v>25</v>
      </c>
      <c r="AE65" s="59" t="s">
        <v>26</v>
      </c>
    </row>
    <row r="66" spans="1:31" ht="31.5" x14ac:dyDescent="0.25">
      <c r="A66" s="189"/>
      <c r="B66" s="185"/>
      <c r="C66" s="85" t="s">
        <v>27</v>
      </c>
      <c r="D66" s="94" t="s">
        <v>93</v>
      </c>
      <c r="E66" s="61">
        <v>3</v>
      </c>
      <c r="F66" s="61">
        <v>3</v>
      </c>
      <c r="G66" s="61">
        <v>2</v>
      </c>
      <c r="H66" s="61">
        <v>2</v>
      </c>
      <c r="I66" s="61"/>
      <c r="J66" s="61"/>
      <c r="K66" s="61"/>
      <c r="L66" s="61"/>
      <c r="M66" s="61"/>
      <c r="N66" s="61"/>
      <c r="O66" s="61"/>
      <c r="P66" s="61"/>
      <c r="Q66" s="61"/>
      <c r="R66" s="61">
        <v>1.4</v>
      </c>
      <c r="S66" s="61"/>
      <c r="T66" s="61">
        <v>4.2</v>
      </c>
      <c r="U66" s="61">
        <v>4.2</v>
      </c>
      <c r="V66" s="61">
        <v>2.8</v>
      </c>
      <c r="W66" s="61">
        <v>2.8</v>
      </c>
      <c r="X66" s="61" t="s">
        <v>29</v>
      </c>
      <c r="Y66" s="61" t="s">
        <v>29</v>
      </c>
      <c r="Z66" s="61" t="s">
        <v>29</v>
      </c>
      <c r="AA66" s="61" t="s">
        <v>29</v>
      </c>
      <c r="AB66" s="61" t="s">
        <v>29</v>
      </c>
      <c r="AC66" s="61" t="s">
        <v>29</v>
      </c>
      <c r="AD66" s="61" t="s">
        <v>29</v>
      </c>
      <c r="AE66" s="61" t="s">
        <v>29</v>
      </c>
    </row>
    <row r="67" spans="1:31" ht="15.75" x14ac:dyDescent="0.25">
      <c r="A67" s="189"/>
      <c r="B67" s="186"/>
      <c r="C67" s="85" t="s">
        <v>31</v>
      </c>
      <c r="D67" s="94" t="s">
        <v>94</v>
      </c>
      <c r="E67" s="61">
        <v>3</v>
      </c>
      <c r="F67" s="61">
        <v>2</v>
      </c>
      <c r="G67" s="61">
        <v>1</v>
      </c>
      <c r="H67" s="61">
        <v>2</v>
      </c>
      <c r="I67" s="61"/>
      <c r="J67" s="61"/>
      <c r="K67" s="61"/>
      <c r="L67" s="61"/>
      <c r="M67" s="61"/>
      <c r="N67" s="61"/>
      <c r="O67" s="61"/>
      <c r="P67" s="61"/>
      <c r="Q67" s="61"/>
      <c r="R67" s="61">
        <v>1.4</v>
      </c>
      <c r="S67" s="61"/>
      <c r="T67" s="61">
        <v>4.2</v>
      </c>
      <c r="U67" s="61">
        <v>2.8</v>
      </c>
      <c r="V67" s="61">
        <v>1.4</v>
      </c>
      <c r="W67" s="61">
        <v>2.8</v>
      </c>
      <c r="X67" s="61" t="s">
        <v>29</v>
      </c>
      <c r="Y67" s="61" t="s">
        <v>29</v>
      </c>
      <c r="Z67" s="61" t="s">
        <v>29</v>
      </c>
      <c r="AA67" s="61" t="s">
        <v>29</v>
      </c>
      <c r="AB67" s="61" t="s">
        <v>29</v>
      </c>
      <c r="AC67" s="61" t="s">
        <v>29</v>
      </c>
      <c r="AD67" s="61" t="s">
        <v>29</v>
      </c>
      <c r="AE67" s="61" t="s">
        <v>29</v>
      </c>
    </row>
    <row r="68" spans="1:31" ht="15.75" x14ac:dyDescent="0.25">
      <c r="A68" s="189"/>
      <c r="B68" s="186"/>
      <c r="C68" s="85" t="s">
        <v>33</v>
      </c>
      <c r="D68" s="94" t="s">
        <v>95</v>
      </c>
      <c r="E68" s="61"/>
      <c r="F68" s="61">
        <v>3</v>
      </c>
      <c r="G68" s="61">
        <v>3</v>
      </c>
      <c r="H68" s="61">
        <v>1</v>
      </c>
      <c r="I68" s="61"/>
      <c r="J68" s="61"/>
      <c r="K68" s="61"/>
      <c r="L68" s="61"/>
      <c r="M68" s="61"/>
      <c r="N68" s="61"/>
      <c r="O68" s="61"/>
      <c r="P68" s="61"/>
      <c r="Q68" s="61"/>
      <c r="R68" s="61">
        <v>1.4</v>
      </c>
      <c r="S68" s="61"/>
      <c r="T68" s="61" t="s">
        <v>29</v>
      </c>
      <c r="U68" s="61">
        <v>4.2</v>
      </c>
      <c r="V68" s="61">
        <v>4.2</v>
      </c>
      <c r="W68" s="61">
        <v>1.4</v>
      </c>
      <c r="X68" s="61" t="s">
        <v>29</v>
      </c>
      <c r="Y68" s="61" t="s">
        <v>29</v>
      </c>
      <c r="Z68" s="61" t="s">
        <v>29</v>
      </c>
      <c r="AA68" s="61" t="s">
        <v>29</v>
      </c>
      <c r="AB68" s="61" t="s">
        <v>29</v>
      </c>
      <c r="AC68" s="61" t="s">
        <v>29</v>
      </c>
      <c r="AD68" s="61" t="s">
        <v>29</v>
      </c>
      <c r="AE68" s="61" t="s">
        <v>29</v>
      </c>
    </row>
    <row r="69" spans="1:31" ht="15.75" x14ac:dyDescent="0.25">
      <c r="A69" s="189"/>
      <c r="B69" s="186"/>
      <c r="C69" s="85" t="s">
        <v>35</v>
      </c>
      <c r="D69" s="94" t="s">
        <v>96</v>
      </c>
      <c r="E69" s="61">
        <v>2</v>
      </c>
      <c r="F69" s="61">
        <v>3</v>
      </c>
      <c r="G69" s="61"/>
      <c r="H69" s="61">
        <v>2</v>
      </c>
      <c r="I69" s="61"/>
      <c r="J69" s="61"/>
      <c r="K69" s="61"/>
      <c r="L69" s="61"/>
      <c r="M69" s="61"/>
      <c r="N69" s="61"/>
      <c r="O69" s="61"/>
      <c r="P69" s="61"/>
      <c r="Q69" s="61"/>
      <c r="R69" s="61">
        <v>1.4</v>
      </c>
      <c r="S69" s="61"/>
      <c r="T69" s="61">
        <v>2.8</v>
      </c>
      <c r="U69" s="61">
        <v>4.2</v>
      </c>
      <c r="V69" s="61" t="s">
        <v>29</v>
      </c>
      <c r="W69" s="61">
        <v>2.8</v>
      </c>
      <c r="X69" s="61" t="s">
        <v>29</v>
      </c>
      <c r="Y69" s="61" t="s">
        <v>29</v>
      </c>
      <c r="Z69" s="61" t="s">
        <v>29</v>
      </c>
      <c r="AA69" s="61" t="s">
        <v>29</v>
      </c>
      <c r="AB69" s="61" t="s">
        <v>29</v>
      </c>
      <c r="AC69" s="61" t="s">
        <v>29</v>
      </c>
      <c r="AD69" s="61" t="s">
        <v>29</v>
      </c>
      <c r="AE69" s="61" t="s">
        <v>29</v>
      </c>
    </row>
    <row r="70" spans="1:31" ht="15.75" x14ac:dyDescent="0.25">
      <c r="A70" s="189"/>
      <c r="B70" s="186"/>
      <c r="C70" s="85" t="s">
        <v>37</v>
      </c>
      <c r="D70" s="94" t="s">
        <v>97</v>
      </c>
      <c r="E70" s="61">
        <v>2</v>
      </c>
      <c r="F70" s="61"/>
      <c r="G70" s="61">
        <v>2</v>
      </c>
      <c r="H70" s="61"/>
      <c r="I70" s="61"/>
      <c r="J70" s="61"/>
      <c r="K70" s="61"/>
      <c r="L70" s="61"/>
      <c r="M70" s="61"/>
      <c r="N70" s="61"/>
      <c r="O70" s="61"/>
      <c r="P70" s="61"/>
      <c r="Q70" s="61"/>
      <c r="R70" s="61">
        <v>1.4</v>
      </c>
      <c r="S70" s="61"/>
      <c r="T70" s="61">
        <v>2.8</v>
      </c>
      <c r="U70" s="61" t="s">
        <v>29</v>
      </c>
      <c r="V70" s="61">
        <v>2.8</v>
      </c>
      <c r="W70" s="61" t="s">
        <v>29</v>
      </c>
      <c r="X70" s="61" t="s">
        <v>29</v>
      </c>
      <c r="Y70" s="61" t="s">
        <v>29</v>
      </c>
      <c r="Z70" s="61" t="s">
        <v>29</v>
      </c>
      <c r="AA70" s="61" t="s">
        <v>29</v>
      </c>
      <c r="AB70" s="61" t="s">
        <v>29</v>
      </c>
      <c r="AC70" s="61" t="s">
        <v>29</v>
      </c>
      <c r="AD70" s="61" t="s">
        <v>29</v>
      </c>
      <c r="AE70" s="61" t="s">
        <v>29</v>
      </c>
    </row>
    <row r="71" spans="1:31" ht="31.5" x14ac:dyDescent="0.25">
      <c r="A71" s="189"/>
      <c r="B71" s="187"/>
      <c r="C71" s="85" t="s">
        <v>39</v>
      </c>
      <c r="D71" s="94" t="s">
        <v>98</v>
      </c>
      <c r="E71" s="61">
        <v>2</v>
      </c>
      <c r="F71" s="61">
        <v>2</v>
      </c>
      <c r="G71" s="61">
        <v>2</v>
      </c>
      <c r="H71" s="61">
        <v>1</v>
      </c>
      <c r="I71" s="61"/>
      <c r="J71" s="61"/>
      <c r="K71" s="61"/>
      <c r="L71" s="61"/>
      <c r="M71" s="61"/>
      <c r="N71" s="61"/>
      <c r="O71" s="61"/>
      <c r="P71" s="61"/>
      <c r="Q71" s="61"/>
      <c r="R71" s="61">
        <v>1.4</v>
      </c>
      <c r="S71" s="61"/>
      <c r="T71" s="61" t="s">
        <v>29</v>
      </c>
      <c r="U71" s="61" t="s">
        <v>29</v>
      </c>
      <c r="V71" s="61" t="s">
        <v>29</v>
      </c>
      <c r="W71" s="61" t="s">
        <v>29</v>
      </c>
      <c r="X71" s="61">
        <v>1</v>
      </c>
      <c r="Y71" s="61">
        <v>1</v>
      </c>
      <c r="Z71" s="61" t="s">
        <v>29</v>
      </c>
      <c r="AA71" s="61">
        <v>1</v>
      </c>
      <c r="AB71" s="61">
        <v>1</v>
      </c>
      <c r="AC71" s="61" t="s">
        <v>29</v>
      </c>
      <c r="AD71" s="61" t="s">
        <v>29</v>
      </c>
      <c r="AE71" s="61" t="s">
        <v>29</v>
      </c>
    </row>
    <row r="72" spans="1:31" ht="15.75" x14ac:dyDescent="0.25">
      <c r="A72" s="189"/>
      <c r="B72" s="108"/>
      <c r="C72" s="59" t="s">
        <v>88</v>
      </c>
      <c r="D72" s="59" t="s">
        <v>99</v>
      </c>
      <c r="E72" s="59" t="s">
        <v>2</v>
      </c>
      <c r="F72" s="59" t="s">
        <v>3</v>
      </c>
      <c r="G72" s="59" t="s">
        <v>4</v>
      </c>
      <c r="H72" s="59" t="s">
        <v>5</v>
      </c>
      <c r="I72" s="59" t="s">
        <v>6</v>
      </c>
      <c r="J72" s="59" t="s">
        <v>7</v>
      </c>
      <c r="K72" s="59" t="s">
        <v>8</v>
      </c>
      <c r="L72" s="59" t="s">
        <v>9</v>
      </c>
      <c r="M72" s="59" t="s">
        <v>10</v>
      </c>
      <c r="N72" s="59" t="s">
        <v>11</v>
      </c>
      <c r="O72" s="59" t="s">
        <v>12</v>
      </c>
      <c r="P72" s="59" t="s">
        <v>13</v>
      </c>
      <c r="Q72" s="59"/>
      <c r="R72" s="59" t="s">
        <v>14</v>
      </c>
      <c r="S72" s="59"/>
      <c r="T72" s="59" t="s">
        <v>15</v>
      </c>
      <c r="U72" s="59" t="s">
        <v>16</v>
      </c>
      <c r="V72" s="59" t="s">
        <v>17</v>
      </c>
      <c r="W72" s="59" t="s">
        <v>18</v>
      </c>
      <c r="X72" s="59" t="s">
        <v>19</v>
      </c>
      <c r="Y72" s="59" t="s">
        <v>20</v>
      </c>
      <c r="Z72" s="59" t="s">
        <v>21</v>
      </c>
      <c r="AA72" s="59" t="s">
        <v>22</v>
      </c>
      <c r="AB72" s="59" t="s">
        <v>23</v>
      </c>
      <c r="AC72" s="59" t="s">
        <v>24</v>
      </c>
      <c r="AD72" s="59" t="s">
        <v>25</v>
      </c>
      <c r="AE72" s="59" t="s">
        <v>26</v>
      </c>
    </row>
    <row r="73" spans="1:31" ht="15.75" x14ac:dyDescent="0.25">
      <c r="A73" s="189"/>
      <c r="B73" s="185"/>
      <c r="C73" s="85" t="s">
        <v>27</v>
      </c>
      <c r="D73" s="94" t="s">
        <v>100</v>
      </c>
      <c r="E73" s="61">
        <v>3</v>
      </c>
      <c r="F73" s="61">
        <v>2</v>
      </c>
      <c r="G73" s="61">
        <v>1</v>
      </c>
      <c r="H73" s="61"/>
      <c r="I73" s="61"/>
      <c r="J73" s="61"/>
      <c r="K73" s="61"/>
      <c r="L73" s="61"/>
      <c r="M73" s="61"/>
      <c r="N73" s="61"/>
      <c r="O73" s="61"/>
      <c r="P73" s="61"/>
      <c r="Q73" s="61"/>
      <c r="R73" s="61">
        <v>0.8</v>
      </c>
      <c r="S73" s="61"/>
      <c r="T73" s="61">
        <v>2.4</v>
      </c>
      <c r="U73" s="61">
        <v>1.6</v>
      </c>
      <c r="V73" s="61">
        <v>0.8</v>
      </c>
      <c r="W73" s="61" t="s">
        <v>29</v>
      </c>
      <c r="X73" s="61" t="s">
        <v>29</v>
      </c>
      <c r="Y73" s="61" t="s">
        <v>29</v>
      </c>
      <c r="Z73" s="61" t="s">
        <v>29</v>
      </c>
      <c r="AA73" s="61" t="s">
        <v>29</v>
      </c>
      <c r="AB73" s="61" t="s">
        <v>29</v>
      </c>
      <c r="AC73" s="61" t="s">
        <v>29</v>
      </c>
      <c r="AD73" s="61" t="s">
        <v>29</v>
      </c>
      <c r="AE73" s="61" t="s">
        <v>29</v>
      </c>
    </row>
    <row r="74" spans="1:31" ht="31.5" x14ac:dyDescent="0.25">
      <c r="A74" s="189"/>
      <c r="B74" s="186"/>
      <c r="C74" s="85" t="s">
        <v>31</v>
      </c>
      <c r="D74" s="94" t="s">
        <v>101</v>
      </c>
      <c r="E74" s="61">
        <v>2</v>
      </c>
      <c r="F74" s="61">
        <v>3</v>
      </c>
      <c r="G74" s="61">
        <v>3</v>
      </c>
      <c r="H74" s="61"/>
      <c r="I74" s="61"/>
      <c r="J74" s="61"/>
      <c r="K74" s="61"/>
      <c r="L74" s="61"/>
      <c r="M74" s="61"/>
      <c r="N74" s="61"/>
      <c r="O74" s="61"/>
      <c r="P74" s="61"/>
      <c r="Q74" s="61"/>
      <c r="R74" s="61">
        <v>0.8</v>
      </c>
      <c r="S74" s="61"/>
      <c r="T74" s="61">
        <v>1.6</v>
      </c>
      <c r="U74" s="61">
        <v>2.4</v>
      </c>
      <c r="V74" s="61">
        <v>2.4</v>
      </c>
      <c r="W74" s="61" t="s">
        <v>29</v>
      </c>
      <c r="X74" s="61" t="s">
        <v>29</v>
      </c>
      <c r="Y74" s="61" t="s">
        <v>29</v>
      </c>
      <c r="Z74" s="61" t="s">
        <v>29</v>
      </c>
      <c r="AA74" s="61" t="s">
        <v>29</v>
      </c>
      <c r="AB74" s="61" t="s">
        <v>29</v>
      </c>
      <c r="AC74" s="61" t="s">
        <v>29</v>
      </c>
      <c r="AD74" s="61" t="s">
        <v>29</v>
      </c>
      <c r="AE74" s="61" t="s">
        <v>29</v>
      </c>
    </row>
    <row r="75" spans="1:31" ht="15.75" x14ac:dyDescent="0.25">
      <c r="A75" s="189"/>
      <c r="B75" s="186"/>
      <c r="C75" s="85" t="s">
        <v>33</v>
      </c>
      <c r="D75" s="94" t="s">
        <v>102</v>
      </c>
      <c r="E75" s="61">
        <v>3</v>
      </c>
      <c r="F75" s="61">
        <v>2</v>
      </c>
      <c r="G75" s="61">
        <v>1</v>
      </c>
      <c r="H75" s="61"/>
      <c r="I75" s="61"/>
      <c r="J75" s="61"/>
      <c r="K75" s="61"/>
      <c r="L75" s="61"/>
      <c r="M75" s="61"/>
      <c r="N75" s="61"/>
      <c r="O75" s="61"/>
      <c r="P75" s="61"/>
      <c r="Q75" s="61"/>
      <c r="R75" s="61">
        <v>0.8</v>
      </c>
      <c r="S75" s="61"/>
      <c r="T75" s="61">
        <v>2.4</v>
      </c>
      <c r="U75" s="61">
        <v>1.6</v>
      </c>
      <c r="V75" s="61">
        <v>0.8</v>
      </c>
      <c r="W75" s="61" t="s">
        <v>29</v>
      </c>
      <c r="X75" s="61" t="s">
        <v>29</v>
      </c>
      <c r="Y75" s="61" t="s">
        <v>29</v>
      </c>
      <c r="Z75" s="61" t="s">
        <v>29</v>
      </c>
      <c r="AA75" s="61" t="s">
        <v>29</v>
      </c>
      <c r="AB75" s="61" t="s">
        <v>29</v>
      </c>
      <c r="AC75" s="61" t="s">
        <v>29</v>
      </c>
      <c r="AD75" s="61" t="s">
        <v>29</v>
      </c>
      <c r="AE75" s="61" t="s">
        <v>29</v>
      </c>
    </row>
    <row r="76" spans="1:31" ht="15.75" x14ac:dyDescent="0.25">
      <c r="A76" s="189"/>
      <c r="B76" s="186"/>
      <c r="C76" s="85" t="s">
        <v>35</v>
      </c>
      <c r="D76" s="94" t="s">
        <v>103</v>
      </c>
      <c r="E76" s="61">
        <v>2</v>
      </c>
      <c r="F76" s="61">
        <v>3</v>
      </c>
      <c r="G76" s="61">
        <v>1</v>
      </c>
      <c r="H76" s="61"/>
      <c r="I76" s="61"/>
      <c r="J76" s="61"/>
      <c r="K76" s="61"/>
      <c r="L76" s="61"/>
      <c r="M76" s="61"/>
      <c r="N76" s="61"/>
      <c r="O76" s="61"/>
      <c r="P76" s="61"/>
      <c r="Q76" s="61"/>
      <c r="R76" s="61">
        <v>0.8</v>
      </c>
      <c r="S76" s="61"/>
      <c r="T76" s="61">
        <v>1.6</v>
      </c>
      <c r="U76" s="61">
        <v>2.4</v>
      </c>
      <c r="V76" s="61">
        <v>0.8</v>
      </c>
      <c r="W76" s="61" t="s">
        <v>29</v>
      </c>
      <c r="X76" s="61" t="s">
        <v>29</v>
      </c>
      <c r="Y76" s="61" t="s">
        <v>29</v>
      </c>
      <c r="Z76" s="61" t="s">
        <v>29</v>
      </c>
      <c r="AA76" s="61" t="s">
        <v>29</v>
      </c>
      <c r="AB76" s="61" t="s">
        <v>29</v>
      </c>
      <c r="AC76" s="61" t="s">
        <v>29</v>
      </c>
      <c r="AD76" s="61" t="s">
        <v>29</v>
      </c>
      <c r="AE76" s="61" t="s">
        <v>29</v>
      </c>
    </row>
    <row r="77" spans="1:31" ht="15.75" x14ac:dyDescent="0.25">
      <c r="A77" s="189"/>
      <c r="B77" s="186"/>
      <c r="C77" s="85" t="s">
        <v>37</v>
      </c>
      <c r="D77" s="94" t="s">
        <v>104</v>
      </c>
      <c r="E77" s="61">
        <v>3</v>
      </c>
      <c r="F77" s="61">
        <v>3</v>
      </c>
      <c r="G77" s="61">
        <v>2</v>
      </c>
      <c r="H77" s="61"/>
      <c r="I77" s="61"/>
      <c r="J77" s="61"/>
      <c r="K77" s="61"/>
      <c r="L77" s="61"/>
      <c r="M77" s="61"/>
      <c r="N77" s="61"/>
      <c r="O77" s="61"/>
      <c r="P77" s="61"/>
      <c r="Q77" s="61"/>
      <c r="R77" s="61">
        <v>0.8</v>
      </c>
      <c r="S77" s="61"/>
      <c r="T77" s="61">
        <v>2.4</v>
      </c>
      <c r="U77" s="61">
        <v>2.4</v>
      </c>
      <c r="V77" s="61">
        <v>1.6</v>
      </c>
      <c r="W77" s="61" t="s">
        <v>29</v>
      </c>
      <c r="X77" s="61" t="s">
        <v>29</v>
      </c>
      <c r="Y77" s="61" t="s">
        <v>29</v>
      </c>
      <c r="Z77" s="61" t="s">
        <v>29</v>
      </c>
      <c r="AA77" s="61" t="s">
        <v>29</v>
      </c>
      <c r="AB77" s="61" t="s">
        <v>29</v>
      </c>
      <c r="AC77" s="61" t="s">
        <v>29</v>
      </c>
      <c r="AD77" s="61" t="s">
        <v>29</v>
      </c>
      <c r="AE77" s="61" t="s">
        <v>29</v>
      </c>
    </row>
    <row r="78" spans="1:31" ht="15.75" x14ac:dyDescent="0.25">
      <c r="A78" s="189"/>
      <c r="B78" s="187"/>
      <c r="C78" s="85" t="s">
        <v>39</v>
      </c>
      <c r="D78" s="94" t="s">
        <v>105</v>
      </c>
      <c r="E78" s="61">
        <v>3</v>
      </c>
      <c r="F78" s="61">
        <v>3</v>
      </c>
      <c r="G78" s="61">
        <v>1</v>
      </c>
      <c r="H78" s="61"/>
      <c r="I78" s="61"/>
      <c r="J78" s="61"/>
      <c r="K78" s="61"/>
      <c r="L78" s="61"/>
      <c r="M78" s="61"/>
      <c r="N78" s="61"/>
      <c r="O78" s="61"/>
      <c r="P78" s="61"/>
      <c r="Q78" s="61"/>
      <c r="R78" s="61">
        <v>0.8</v>
      </c>
      <c r="S78" s="61"/>
      <c r="T78" s="61">
        <v>2.4</v>
      </c>
      <c r="U78" s="61">
        <v>2.4</v>
      </c>
      <c r="V78" s="61">
        <v>0.8</v>
      </c>
      <c r="W78" s="61" t="s">
        <v>29</v>
      </c>
      <c r="X78" s="61" t="s">
        <v>29</v>
      </c>
      <c r="Y78" s="61" t="s">
        <v>29</v>
      </c>
      <c r="Z78" s="61" t="s">
        <v>29</v>
      </c>
      <c r="AA78" s="61" t="s">
        <v>29</v>
      </c>
      <c r="AB78" s="61" t="s">
        <v>29</v>
      </c>
      <c r="AC78" s="61" t="s">
        <v>29</v>
      </c>
      <c r="AD78" s="61" t="s">
        <v>29</v>
      </c>
      <c r="AE78" s="61" t="s">
        <v>29</v>
      </c>
    </row>
    <row r="79" spans="1:31" ht="15.75" x14ac:dyDescent="0.25">
      <c r="A79" s="189"/>
      <c r="B79" s="108"/>
      <c r="C79" s="59" t="s">
        <v>88</v>
      </c>
      <c r="D79" s="59" t="s">
        <v>106</v>
      </c>
      <c r="E79" s="59" t="s">
        <v>2</v>
      </c>
      <c r="F79" s="59" t="s">
        <v>3</v>
      </c>
      <c r="G79" s="59" t="s">
        <v>4</v>
      </c>
      <c r="H79" s="59" t="s">
        <v>5</v>
      </c>
      <c r="I79" s="59" t="s">
        <v>6</v>
      </c>
      <c r="J79" s="59" t="s">
        <v>7</v>
      </c>
      <c r="K79" s="59" t="s">
        <v>8</v>
      </c>
      <c r="L79" s="59" t="s">
        <v>9</v>
      </c>
      <c r="M79" s="59" t="s">
        <v>10</v>
      </c>
      <c r="N79" s="59" t="s">
        <v>11</v>
      </c>
      <c r="O79" s="59" t="s">
        <v>12</v>
      </c>
      <c r="P79" s="59" t="s">
        <v>13</v>
      </c>
      <c r="Q79" s="59"/>
      <c r="R79" s="59" t="s">
        <v>14</v>
      </c>
      <c r="S79" s="59"/>
      <c r="T79" s="59" t="s">
        <v>15</v>
      </c>
      <c r="U79" s="59" t="s">
        <v>16</v>
      </c>
      <c r="V79" s="59" t="s">
        <v>17</v>
      </c>
      <c r="W79" s="59" t="s">
        <v>18</v>
      </c>
      <c r="X79" s="59" t="s">
        <v>19</v>
      </c>
      <c r="Y79" s="59" t="s">
        <v>20</v>
      </c>
      <c r="Z79" s="59" t="s">
        <v>21</v>
      </c>
      <c r="AA79" s="59" t="s">
        <v>22</v>
      </c>
      <c r="AB79" s="59" t="s">
        <v>23</v>
      </c>
      <c r="AC79" s="59" t="s">
        <v>24</v>
      </c>
      <c r="AD79" s="59" t="s">
        <v>25</v>
      </c>
      <c r="AE79" s="59" t="s">
        <v>26</v>
      </c>
    </row>
    <row r="80" spans="1:31" ht="31.5" x14ac:dyDescent="0.25">
      <c r="A80" s="189"/>
      <c r="B80" s="185"/>
      <c r="C80" s="85" t="s">
        <v>27</v>
      </c>
      <c r="D80" s="94" t="s">
        <v>107</v>
      </c>
      <c r="E80" s="61">
        <v>3</v>
      </c>
      <c r="F80" s="61">
        <v>2</v>
      </c>
      <c r="G80" s="61"/>
      <c r="H80" s="61">
        <v>2</v>
      </c>
      <c r="I80" s="61"/>
      <c r="J80" s="61"/>
      <c r="K80" s="61"/>
      <c r="L80" s="61"/>
      <c r="M80" s="61"/>
      <c r="N80" s="61"/>
      <c r="O80" s="61"/>
      <c r="P80" s="61"/>
      <c r="Q80" s="61"/>
      <c r="R80" s="61">
        <v>0.8</v>
      </c>
      <c r="S80" s="61"/>
      <c r="T80" s="61">
        <v>2.4</v>
      </c>
      <c r="U80" s="61">
        <v>1.6</v>
      </c>
      <c r="V80" s="61" t="s">
        <v>29</v>
      </c>
      <c r="W80" s="61">
        <v>1.6</v>
      </c>
      <c r="X80" s="61" t="s">
        <v>29</v>
      </c>
      <c r="Y80" s="61" t="s">
        <v>29</v>
      </c>
      <c r="Z80" s="61" t="s">
        <v>29</v>
      </c>
      <c r="AA80" s="61" t="s">
        <v>29</v>
      </c>
      <c r="AB80" s="61" t="s">
        <v>29</v>
      </c>
      <c r="AC80" s="61" t="s">
        <v>29</v>
      </c>
      <c r="AD80" s="61" t="s">
        <v>29</v>
      </c>
      <c r="AE80" s="61" t="s">
        <v>29</v>
      </c>
    </row>
    <row r="81" spans="1:31" ht="47.25" x14ac:dyDescent="0.25">
      <c r="A81" s="189"/>
      <c r="B81" s="186"/>
      <c r="C81" s="85" t="s">
        <v>31</v>
      </c>
      <c r="D81" s="94" t="s">
        <v>108</v>
      </c>
      <c r="E81" s="61">
        <v>3</v>
      </c>
      <c r="F81" s="61">
        <v>2</v>
      </c>
      <c r="G81" s="61"/>
      <c r="H81" s="61">
        <v>2</v>
      </c>
      <c r="I81" s="61"/>
      <c r="J81" s="61"/>
      <c r="K81" s="61"/>
      <c r="L81" s="61"/>
      <c r="M81" s="61"/>
      <c r="N81" s="61"/>
      <c r="O81" s="61"/>
      <c r="P81" s="61"/>
      <c r="Q81" s="61"/>
      <c r="R81" s="61">
        <v>0.8</v>
      </c>
      <c r="S81" s="61"/>
      <c r="T81" s="61">
        <v>2.4</v>
      </c>
      <c r="U81" s="61">
        <v>1.6</v>
      </c>
      <c r="V81" s="61" t="s">
        <v>29</v>
      </c>
      <c r="W81" s="61">
        <v>1.6</v>
      </c>
      <c r="X81" s="61" t="s">
        <v>29</v>
      </c>
      <c r="Y81" s="61" t="s">
        <v>29</v>
      </c>
      <c r="Z81" s="61" t="s">
        <v>29</v>
      </c>
      <c r="AA81" s="61" t="s">
        <v>29</v>
      </c>
      <c r="AB81" s="61" t="s">
        <v>29</v>
      </c>
      <c r="AC81" s="61" t="s">
        <v>29</v>
      </c>
      <c r="AD81" s="61" t="s">
        <v>29</v>
      </c>
      <c r="AE81" s="61" t="s">
        <v>29</v>
      </c>
    </row>
    <row r="82" spans="1:31" ht="63" x14ac:dyDescent="0.25">
      <c r="A82" s="189"/>
      <c r="B82" s="186"/>
      <c r="C82" s="85" t="s">
        <v>33</v>
      </c>
      <c r="D82" s="94" t="s">
        <v>109</v>
      </c>
      <c r="E82" s="61">
        <v>3</v>
      </c>
      <c r="F82" s="61">
        <v>2</v>
      </c>
      <c r="G82" s="61"/>
      <c r="H82" s="61">
        <v>2</v>
      </c>
      <c r="I82" s="61"/>
      <c r="J82" s="61"/>
      <c r="K82" s="61"/>
      <c r="L82" s="61"/>
      <c r="M82" s="61"/>
      <c r="N82" s="61"/>
      <c r="O82" s="61"/>
      <c r="P82" s="61"/>
      <c r="Q82" s="61"/>
      <c r="R82" s="61">
        <v>0.8</v>
      </c>
      <c r="S82" s="61"/>
      <c r="T82" s="61">
        <v>2.4</v>
      </c>
      <c r="U82" s="61">
        <v>1.6</v>
      </c>
      <c r="V82" s="61" t="s">
        <v>29</v>
      </c>
      <c r="W82" s="61">
        <v>1.6</v>
      </c>
      <c r="X82" s="61" t="s">
        <v>29</v>
      </c>
      <c r="Y82" s="61" t="s">
        <v>29</v>
      </c>
      <c r="Z82" s="61" t="s">
        <v>29</v>
      </c>
      <c r="AA82" s="61" t="s">
        <v>29</v>
      </c>
      <c r="AB82" s="61" t="s">
        <v>29</v>
      </c>
      <c r="AC82" s="61" t="s">
        <v>29</v>
      </c>
      <c r="AD82" s="61" t="s">
        <v>29</v>
      </c>
      <c r="AE82" s="61" t="s">
        <v>29</v>
      </c>
    </row>
    <row r="83" spans="1:31" ht="47.25" x14ac:dyDescent="0.25">
      <c r="A83" s="189"/>
      <c r="B83" s="186"/>
      <c r="C83" s="85" t="s">
        <v>35</v>
      </c>
      <c r="D83" s="94" t="s">
        <v>110</v>
      </c>
      <c r="E83" s="61">
        <v>3</v>
      </c>
      <c r="F83" s="61">
        <v>2</v>
      </c>
      <c r="G83" s="61"/>
      <c r="H83" s="61">
        <v>2</v>
      </c>
      <c r="I83" s="61"/>
      <c r="J83" s="61"/>
      <c r="K83" s="61"/>
      <c r="L83" s="61"/>
      <c r="M83" s="61"/>
      <c r="N83" s="61"/>
      <c r="O83" s="61"/>
      <c r="P83" s="61"/>
      <c r="Q83" s="61"/>
      <c r="R83" s="61">
        <v>0.8</v>
      </c>
      <c r="S83" s="61"/>
      <c r="T83" s="61" t="s">
        <v>29</v>
      </c>
      <c r="U83" s="61" t="s">
        <v>29</v>
      </c>
      <c r="V83" s="61" t="s">
        <v>29</v>
      </c>
      <c r="W83" s="61">
        <v>1</v>
      </c>
      <c r="X83" s="61">
        <v>6.8</v>
      </c>
      <c r="Y83" s="61">
        <v>1</v>
      </c>
      <c r="Z83" s="61">
        <v>1</v>
      </c>
      <c r="AA83" s="61" t="s">
        <v>29</v>
      </c>
      <c r="AB83" s="61" t="s">
        <v>29</v>
      </c>
      <c r="AC83" s="61" t="s">
        <v>29</v>
      </c>
      <c r="AD83" s="61" t="s">
        <v>29</v>
      </c>
      <c r="AE83" s="61" t="s">
        <v>29</v>
      </c>
    </row>
    <row r="84" spans="1:31" ht="31.5" x14ac:dyDescent="0.25">
      <c r="A84" s="189"/>
      <c r="B84" s="186"/>
      <c r="C84" s="85" t="s">
        <v>37</v>
      </c>
      <c r="D84" s="94" t="s">
        <v>111</v>
      </c>
      <c r="E84" s="61">
        <v>3</v>
      </c>
      <c r="F84" s="61">
        <v>2</v>
      </c>
      <c r="G84" s="61"/>
      <c r="H84" s="61">
        <v>2</v>
      </c>
      <c r="I84" s="61"/>
      <c r="J84" s="61"/>
      <c r="K84" s="61"/>
      <c r="L84" s="61"/>
      <c r="M84" s="61"/>
      <c r="N84" s="61"/>
      <c r="O84" s="61"/>
      <c r="P84" s="61"/>
      <c r="Q84" s="61"/>
      <c r="R84" s="61">
        <v>0.8</v>
      </c>
      <c r="S84" s="61"/>
      <c r="T84" s="61">
        <v>2.4</v>
      </c>
      <c r="U84" s="61">
        <v>1.6</v>
      </c>
      <c r="V84" s="61" t="s">
        <v>29</v>
      </c>
      <c r="W84" s="61">
        <v>1.6</v>
      </c>
      <c r="X84" s="61" t="s">
        <v>29</v>
      </c>
      <c r="Y84" s="61" t="s">
        <v>29</v>
      </c>
      <c r="Z84" s="61" t="s">
        <v>29</v>
      </c>
      <c r="AA84" s="61" t="s">
        <v>29</v>
      </c>
      <c r="AB84" s="61" t="s">
        <v>29</v>
      </c>
      <c r="AC84" s="61" t="s">
        <v>29</v>
      </c>
      <c r="AD84" s="61" t="s">
        <v>29</v>
      </c>
      <c r="AE84" s="61" t="s">
        <v>29</v>
      </c>
    </row>
    <row r="85" spans="1:31" ht="31.5" x14ac:dyDescent="0.25">
      <c r="A85" s="189"/>
      <c r="B85" s="187"/>
      <c r="C85" s="85" t="s">
        <v>39</v>
      </c>
      <c r="D85" s="94" t="s">
        <v>112</v>
      </c>
      <c r="E85" s="61">
        <v>3</v>
      </c>
      <c r="F85" s="61">
        <v>2</v>
      </c>
      <c r="G85" s="61"/>
      <c r="H85" s="61">
        <v>2</v>
      </c>
      <c r="I85" s="61"/>
      <c r="J85" s="61"/>
      <c r="K85" s="61"/>
      <c r="L85" s="61"/>
      <c r="M85" s="61"/>
      <c r="N85" s="61"/>
      <c r="O85" s="61"/>
      <c r="P85" s="61"/>
      <c r="Q85" s="61"/>
      <c r="R85" s="61">
        <v>0.8</v>
      </c>
      <c r="S85" s="61"/>
      <c r="T85" s="61">
        <v>2.4</v>
      </c>
      <c r="U85" s="61">
        <v>1.6</v>
      </c>
      <c r="V85" s="61" t="s">
        <v>29</v>
      </c>
      <c r="W85" s="61">
        <v>1.6</v>
      </c>
      <c r="X85" s="61" t="s">
        <v>29</v>
      </c>
      <c r="Y85" s="61" t="s">
        <v>29</v>
      </c>
      <c r="Z85" s="61" t="s">
        <v>29</v>
      </c>
      <c r="AA85" s="61" t="s">
        <v>29</v>
      </c>
      <c r="AB85" s="61" t="s">
        <v>29</v>
      </c>
      <c r="AC85" s="61" t="s">
        <v>29</v>
      </c>
      <c r="AD85" s="61" t="s">
        <v>29</v>
      </c>
      <c r="AE85" s="61" t="s">
        <v>29</v>
      </c>
    </row>
    <row r="86" spans="1:31" ht="15.75" x14ac:dyDescent="0.25">
      <c r="A86" s="189"/>
      <c r="B86" s="108"/>
      <c r="C86" s="59" t="s">
        <v>88</v>
      </c>
      <c r="D86" s="59" t="s">
        <v>113</v>
      </c>
      <c r="E86" s="59" t="s">
        <v>2</v>
      </c>
      <c r="F86" s="59" t="s">
        <v>3</v>
      </c>
      <c r="G86" s="59" t="s">
        <v>4</v>
      </c>
      <c r="H86" s="59" t="s">
        <v>5</v>
      </c>
      <c r="I86" s="59" t="s">
        <v>6</v>
      </c>
      <c r="J86" s="59" t="s">
        <v>7</v>
      </c>
      <c r="K86" s="59" t="s">
        <v>8</v>
      </c>
      <c r="L86" s="59" t="s">
        <v>9</v>
      </c>
      <c r="M86" s="59" t="s">
        <v>10</v>
      </c>
      <c r="N86" s="59" t="s">
        <v>11</v>
      </c>
      <c r="O86" s="59" t="s">
        <v>12</v>
      </c>
      <c r="P86" s="59" t="s">
        <v>13</v>
      </c>
      <c r="Q86" s="59"/>
      <c r="R86" s="59" t="s">
        <v>14</v>
      </c>
      <c r="S86" s="59"/>
      <c r="T86" s="59" t="s">
        <v>15</v>
      </c>
      <c r="U86" s="59" t="s">
        <v>16</v>
      </c>
      <c r="V86" s="59" t="s">
        <v>17</v>
      </c>
      <c r="W86" s="59" t="s">
        <v>18</v>
      </c>
      <c r="X86" s="59" t="s">
        <v>19</v>
      </c>
      <c r="Y86" s="59" t="s">
        <v>20</v>
      </c>
      <c r="Z86" s="59" t="s">
        <v>21</v>
      </c>
      <c r="AA86" s="59" t="s">
        <v>22</v>
      </c>
      <c r="AB86" s="59" t="s">
        <v>23</v>
      </c>
      <c r="AC86" s="59" t="s">
        <v>24</v>
      </c>
      <c r="AD86" s="59" t="s">
        <v>25</v>
      </c>
      <c r="AE86" s="59" t="s">
        <v>26</v>
      </c>
    </row>
    <row r="87" spans="1:31" ht="15.75" x14ac:dyDescent="0.25">
      <c r="A87" s="189"/>
      <c r="B87" s="185"/>
      <c r="C87" s="85" t="s">
        <v>27</v>
      </c>
      <c r="D87" s="99" t="s">
        <v>114</v>
      </c>
      <c r="E87" s="61"/>
      <c r="F87" s="61"/>
      <c r="G87" s="61"/>
      <c r="H87" s="61"/>
      <c r="I87" s="61"/>
      <c r="J87" s="61">
        <v>2</v>
      </c>
      <c r="K87" s="61">
        <v>1</v>
      </c>
      <c r="L87" s="61">
        <v>3</v>
      </c>
      <c r="M87" s="61"/>
      <c r="N87" s="61"/>
      <c r="O87" s="61"/>
      <c r="P87" s="61"/>
      <c r="Q87" s="61"/>
      <c r="R87" s="61">
        <v>1</v>
      </c>
      <c r="S87" s="61"/>
      <c r="T87" s="61" t="s">
        <v>29</v>
      </c>
      <c r="U87" s="61" t="s">
        <v>29</v>
      </c>
      <c r="V87" s="61" t="s">
        <v>29</v>
      </c>
      <c r="W87" s="61" t="s">
        <v>29</v>
      </c>
      <c r="X87" s="61" t="s">
        <v>29</v>
      </c>
      <c r="Y87" s="61">
        <v>2</v>
      </c>
      <c r="Z87" s="61">
        <v>1</v>
      </c>
      <c r="AA87" s="61">
        <v>3</v>
      </c>
      <c r="AB87" s="61" t="s">
        <v>29</v>
      </c>
      <c r="AC87" s="61" t="s">
        <v>29</v>
      </c>
      <c r="AD87" s="61" t="s">
        <v>29</v>
      </c>
      <c r="AE87" s="61" t="s">
        <v>29</v>
      </c>
    </row>
    <row r="88" spans="1:31" ht="15.75" x14ac:dyDescent="0.25">
      <c r="A88" s="189"/>
      <c r="B88" s="186"/>
      <c r="C88" s="85" t="s">
        <v>31</v>
      </c>
      <c r="D88" s="99" t="s">
        <v>115</v>
      </c>
      <c r="E88" s="61"/>
      <c r="F88" s="61"/>
      <c r="G88" s="61"/>
      <c r="H88" s="61"/>
      <c r="I88" s="61"/>
      <c r="J88" s="61">
        <v>2</v>
      </c>
      <c r="K88" s="61">
        <v>1</v>
      </c>
      <c r="L88" s="61">
        <v>3</v>
      </c>
      <c r="M88" s="61"/>
      <c r="N88" s="61"/>
      <c r="O88" s="61"/>
      <c r="P88" s="61"/>
      <c r="Q88" s="61"/>
      <c r="R88" s="61">
        <v>1</v>
      </c>
      <c r="S88" s="61"/>
      <c r="T88" s="61" t="s">
        <v>29</v>
      </c>
      <c r="U88" s="61" t="s">
        <v>29</v>
      </c>
      <c r="V88" s="61" t="s">
        <v>29</v>
      </c>
      <c r="W88" s="61" t="s">
        <v>29</v>
      </c>
      <c r="X88" s="61" t="s">
        <v>29</v>
      </c>
      <c r="Y88" s="61">
        <v>2</v>
      </c>
      <c r="Z88" s="61">
        <v>1</v>
      </c>
      <c r="AA88" s="61">
        <v>3</v>
      </c>
      <c r="AB88" s="61" t="s">
        <v>29</v>
      </c>
      <c r="AC88" s="61" t="s">
        <v>29</v>
      </c>
      <c r="AD88" s="61" t="s">
        <v>29</v>
      </c>
      <c r="AE88" s="61" t="s">
        <v>29</v>
      </c>
    </row>
    <row r="89" spans="1:31" ht="15.75" x14ac:dyDescent="0.25">
      <c r="A89" s="189"/>
      <c r="B89" s="186"/>
      <c r="C89" s="85" t="s">
        <v>33</v>
      </c>
      <c r="D89" s="99" t="s">
        <v>116</v>
      </c>
      <c r="E89" s="61"/>
      <c r="F89" s="61"/>
      <c r="G89" s="61"/>
      <c r="H89" s="61"/>
      <c r="I89" s="61"/>
      <c r="J89" s="61">
        <v>2</v>
      </c>
      <c r="K89" s="61"/>
      <c r="L89" s="61">
        <v>3</v>
      </c>
      <c r="M89" s="61"/>
      <c r="N89" s="61"/>
      <c r="O89" s="61"/>
      <c r="P89" s="61"/>
      <c r="Q89" s="61"/>
      <c r="R89" s="61">
        <v>1</v>
      </c>
      <c r="S89" s="61"/>
      <c r="T89" s="61" t="s">
        <v>29</v>
      </c>
      <c r="U89" s="61" t="s">
        <v>29</v>
      </c>
      <c r="V89" s="61" t="s">
        <v>29</v>
      </c>
      <c r="W89" s="61" t="s">
        <v>29</v>
      </c>
      <c r="X89" s="61" t="s">
        <v>29</v>
      </c>
      <c r="Y89" s="61">
        <v>2</v>
      </c>
      <c r="Z89" s="61" t="s">
        <v>29</v>
      </c>
      <c r="AA89" s="61">
        <v>3</v>
      </c>
      <c r="AB89" s="61" t="s">
        <v>29</v>
      </c>
      <c r="AC89" s="61" t="s">
        <v>29</v>
      </c>
      <c r="AD89" s="61" t="s">
        <v>29</v>
      </c>
      <c r="AE89" s="61" t="s">
        <v>29</v>
      </c>
    </row>
    <row r="90" spans="1:31" ht="15.75" x14ac:dyDescent="0.25">
      <c r="A90" s="189"/>
      <c r="B90" s="186"/>
      <c r="C90" s="85" t="s">
        <v>35</v>
      </c>
      <c r="D90" s="99" t="s">
        <v>117</v>
      </c>
      <c r="E90" s="61"/>
      <c r="F90" s="61"/>
      <c r="G90" s="61"/>
      <c r="H90" s="61"/>
      <c r="I90" s="61"/>
      <c r="J90" s="61">
        <v>1</v>
      </c>
      <c r="K90" s="61">
        <v>2</v>
      </c>
      <c r="L90" s="61">
        <v>3</v>
      </c>
      <c r="M90" s="61"/>
      <c r="N90" s="61"/>
      <c r="O90" s="61"/>
      <c r="P90" s="61"/>
      <c r="Q90" s="61"/>
      <c r="R90" s="61">
        <v>1</v>
      </c>
      <c r="S90" s="61"/>
      <c r="T90" s="61" t="s">
        <v>29</v>
      </c>
      <c r="U90" s="61" t="s">
        <v>29</v>
      </c>
      <c r="V90" s="61" t="s">
        <v>29</v>
      </c>
      <c r="W90" s="61" t="s">
        <v>29</v>
      </c>
      <c r="X90" s="61" t="s">
        <v>29</v>
      </c>
      <c r="Y90" s="61">
        <v>1</v>
      </c>
      <c r="Z90" s="61">
        <v>2</v>
      </c>
      <c r="AA90" s="61">
        <v>3</v>
      </c>
      <c r="AB90" s="61" t="s">
        <v>29</v>
      </c>
      <c r="AC90" s="61" t="s">
        <v>29</v>
      </c>
      <c r="AD90" s="61" t="s">
        <v>29</v>
      </c>
      <c r="AE90" s="61" t="s">
        <v>29</v>
      </c>
    </row>
    <row r="91" spans="1:31" ht="15.75" x14ac:dyDescent="0.25">
      <c r="A91" s="189"/>
      <c r="B91" s="187"/>
      <c r="C91" s="85" t="s">
        <v>37</v>
      </c>
      <c r="D91" s="99" t="s">
        <v>118</v>
      </c>
      <c r="E91" s="61"/>
      <c r="F91" s="61"/>
      <c r="G91" s="61"/>
      <c r="H91" s="61"/>
      <c r="I91" s="61"/>
      <c r="J91" s="61">
        <v>1</v>
      </c>
      <c r="K91" s="61">
        <v>2</v>
      </c>
      <c r="L91" s="61">
        <v>3</v>
      </c>
      <c r="M91" s="61"/>
      <c r="N91" s="61"/>
      <c r="O91" s="61"/>
      <c r="P91" s="61"/>
      <c r="Q91" s="61"/>
      <c r="R91" s="61">
        <v>1</v>
      </c>
      <c r="S91" s="61"/>
      <c r="T91" s="61" t="s">
        <v>29</v>
      </c>
      <c r="U91" s="61" t="s">
        <v>29</v>
      </c>
      <c r="V91" s="61" t="s">
        <v>29</v>
      </c>
      <c r="W91" s="61" t="s">
        <v>29</v>
      </c>
      <c r="X91" s="61" t="s">
        <v>29</v>
      </c>
      <c r="Y91" s="61">
        <v>1</v>
      </c>
      <c r="Z91" s="61">
        <v>2</v>
      </c>
      <c r="AA91" s="61">
        <v>3</v>
      </c>
      <c r="AB91" s="61" t="s">
        <v>29</v>
      </c>
      <c r="AC91" s="61" t="s">
        <v>29</v>
      </c>
      <c r="AD91" s="61" t="s">
        <v>29</v>
      </c>
      <c r="AE91" s="61" t="s">
        <v>29</v>
      </c>
    </row>
    <row r="92" spans="1:31" ht="15.75" x14ac:dyDescent="0.25">
      <c r="A92" s="189"/>
      <c r="B92" s="108"/>
      <c r="C92" s="59" t="s">
        <v>88</v>
      </c>
      <c r="D92" s="59" t="s">
        <v>119</v>
      </c>
      <c r="E92" s="59" t="s">
        <v>2</v>
      </c>
      <c r="F92" s="59" t="s">
        <v>3</v>
      </c>
      <c r="G92" s="59" t="s">
        <v>4</v>
      </c>
      <c r="H92" s="59" t="s">
        <v>5</v>
      </c>
      <c r="I92" s="59" t="s">
        <v>6</v>
      </c>
      <c r="J92" s="59" t="s">
        <v>7</v>
      </c>
      <c r="K92" s="59" t="s">
        <v>8</v>
      </c>
      <c r="L92" s="59" t="s">
        <v>9</v>
      </c>
      <c r="M92" s="59" t="s">
        <v>10</v>
      </c>
      <c r="N92" s="59" t="s">
        <v>11</v>
      </c>
      <c r="O92" s="59" t="s">
        <v>12</v>
      </c>
      <c r="P92" s="59" t="s">
        <v>13</v>
      </c>
      <c r="Q92" s="59"/>
      <c r="R92" s="59" t="s">
        <v>14</v>
      </c>
      <c r="S92" s="59"/>
      <c r="T92" s="59" t="s">
        <v>15</v>
      </c>
      <c r="U92" s="59" t="s">
        <v>16</v>
      </c>
      <c r="V92" s="59" t="s">
        <v>17</v>
      </c>
      <c r="W92" s="59" t="s">
        <v>18</v>
      </c>
      <c r="X92" s="59" t="s">
        <v>19</v>
      </c>
      <c r="Y92" s="59" t="s">
        <v>20</v>
      </c>
      <c r="Z92" s="59" t="s">
        <v>21</v>
      </c>
      <c r="AA92" s="59" t="s">
        <v>22</v>
      </c>
      <c r="AB92" s="59" t="s">
        <v>23</v>
      </c>
      <c r="AC92" s="59" t="s">
        <v>24</v>
      </c>
      <c r="AD92" s="59" t="s">
        <v>25</v>
      </c>
      <c r="AE92" s="59" t="s">
        <v>26</v>
      </c>
    </row>
    <row r="93" spans="1:31" ht="31.5" x14ac:dyDescent="0.25">
      <c r="A93" s="189"/>
      <c r="B93" s="185"/>
      <c r="C93" s="85" t="s">
        <v>27</v>
      </c>
      <c r="D93" s="91" t="s">
        <v>120</v>
      </c>
      <c r="E93" s="61">
        <v>3</v>
      </c>
      <c r="F93" s="61">
        <v>2</v>
      </c>
      <c r="G93" s="61">
        <v>2</v>
      </c>
      <c r="H93" s="61"/>
      <c r="I93" s="61"/>
      <c r="J93" s="61"/>
      <c r="K93" s="61"/>
      <c r="L93" s="61"/>
      <c r="M93" s="61"/>
      <c r="N93" s="61"/>
      <c r="O93" s="61">
        <v>3</v>
      </c>
      <c r="P93" s="61">
        <v>2</v>
      </c>
      <c r="Q93" s="61"/>
      <c r="R93" s="61">
        <v>1</v>
      </c>
      <c r="S93" s="61"/>
      <c r="T93" s="61">
        <v>3</v>
      </c>
      <c r="U93" s="61">
        <v>2</v>
      </c>
      <c r="V93" s="61">
        <v>2</v>
      </c>
      <c r="W93" s="61" t="s">
        <v>29</v>
      </c>
      <c r="X93" s="61" t="s">
        <v>29</v>
      </c>
      <c r="Y93" s="61" t="s">
        <v>29</v>
      </c>
      <c r="Z93" s="61" t="s">
        <v>29</v>
      </c>
      <c r="AA93" s="61" t="s">
        <v>29</v>
      </c>
      <c r="AB93" s="61" t="s">
        <v>29</v>
      </c>
      <c r="AC93" s="61" t="s">
        <v>29</v>
      </c>
      <c r="AD93" s="61">
        <v>3</v>
      </c>
      <c r="AE93" s="61">
        <v>2</v>
      </c>
    </row>
    <row r="94" spans="1:31" ht="31.5" x14ac:dyDescent="0.25">
      <c r="A94" s="189"/>
      <c r="B94" s="186"/>
      <c r="C94" s="85" t="s">
        <v>31</v>
      </c>
      <c r="D94" s="91" t="s">
        <v>121</v>
      </c>
      <c r="E94" s="61">
        <v>3</v>
      </c>
      <c r="F94" s="61">
        <v>2</v>
      </c>
      <c r="G94" s="61"/>
      <c r="H94" s="61"/>
      <c r="I94" s="61"/>
      <c r="J94" s="61"/>
      <c r="K94" s="61"/>
      <c r="L94" s="61"/>
      <c r="M94" s="61"/>
      <c r="N94" s="61"/>
      <c r="O94" s="61">
        <v>3</v>
      </c>
      <c r="P94" s="61">
        <v>3</v>
      </c>
      <c r="Q94" s="61"/>
      <c r="R94" s="61">
        <v>1</v>
      </c>
      <c r="S94" s="61"/>
      <c r="T94" s="61">
        <v>3</v>
      </c>
      <c r="U94" s="61">
        <v>2</v>
      </c>
      <c r="V94" s="61" t="s">
        <v>29</v>
      </c>
      <c r="W94" s="61" t="s">
        <v>29</v>
      </c>
      <c r="X94" s="61" t="s">
        <v>29</v>
      </c>
      <c r="Y94" s="61" t="s">
        <v>29</v>
      </c>
      <c r="Z94" s="61" t="s">
        <v>29</v>
      </c>
      <c r="AA94" s="61" t="s">
        <v>29</v>
      </c>
      <c r="AB94" s="61" t="s">
        <v>29</v>
      </c>
      <c r="AC94" s="61" t="s">
        <v>29</v>
      </c>
      <c r="AD94" s="61">
        <v>3</v>
      </c>
      <c r="AE94" s="61">
        <v>3</v>
      </c>
    </row>
    <row r="95" spans="1:31" ht="31.5" x14ac:dyDescent="0.25">
      <c r="A95" s="189"/>
      <c r="B95" s="186"/>
      <c r="C95" s="85" t="s">
        <v>33</v>
      </c>
      <c r="D95" s="91" t="s">
        <v>122</v>
      </c>
      <c r="E95" s="61">
        <v>3</v>
      </c>
      <c r="F95" s="61">
        <v>2</v>
      </c>
      <c r="G95" s="61"/>
      <c r="H95" s="61"/>
      <c r="I95" s="61"/>
      <c r="J95" s="61"/>
      <c r="K95" s="61"/>
      <c r="L95" s="61"/>
      <c r="M95" s="61"/>
      <c r="N95" s="61"/>
      <c r="O95" s="61">
        <v>3</v>
      </c>
      <c r="P95" s="61">
        <v>2</v>
      </c>
      <c r="Q95" s="61"/>
      <c r="R95" s="61">
        <v>1</v>
      </c>
      <c r="S95" s="61"/>
      <c r="T95" s="61" t="s">
        <v>29</v>
      </c>
      <c r="U95" s="61" t="s">
        <v>29</v>
      </c>
      <c r="V95" s="61" t="s">
        <v>29</v>
      </c>
      <c r="W95" s="61" t="s">
        <v>29</v>
      </c>
      <c r="X95" s="61">
        <v>1</v>
      </c>
      <c r="Y95" s="61" t="s">
        <v>29</v>
      </c>
      <c r="Z95" s="61" t="s">
        <v>29</v>
      </c>
      <c r="AA95" s="61" t="s">
        <v>29</v>
      </c>
      <c r="AB95" s="61">
        <v>1</v>
      </c>
      <c r="AC95" s="61" t="s">
        <v>29</v>
      </c>
      <c r="AD95" s="61">
        <v>1</v>
      </c>
      <c r="AE95" s="61" t="s">
        <v>30</v>
      </c>
    </row>
    <row r="96" spans="1:31" ht="31.5" x14ac:dyDescent="0.25">
      <c r="A96" s="189"/>
      <c r="B96" s="186"/>
      <c r="C96" s="85" t="s">
        <v>35</v>
      </c>
      <c r="D96" s="91" t="s">
        <v>123</v>
      </c>
      <c r="E96" s="61">
        <v>3</v>
      </c>
      <c r="F96" s="61">
        <v>2</v>
      </c>
      <c r="G96" s="61"/>
      <c r="H96" s="61"/>
      <c r="I96" s="61"/>
      <c r="J96" s="61"/>
      <c r="K96" s="61"/>
      <c r="L96" s="61"/>
      <c r="M96" s="61"/>
      <c r="N96" s="61"/>
      <c r="O96" s="61">
        <v>3</v>
      </c>
      <c r="P96" s="61">
        <v>2</v>
      </c>
      <c r="Q96" s="61"/>
      <c r="R96" s="61">
        <v>1</v>
      </c>
      <c r="S96" s="61"/>
      <c r="T96" s="61">
        <v>3</v>
      </c>
      <c r="U96" s="61">
        <v>2</v>
      </c>
      <c r="V96" s="61" t="s">
        <v>29</v>
      </c>
      <c r="W96" s="61" t="s">
        <v>29</v>
      </c>
      <c r="X96" s="61" t="s">
        <v>29</v>
      </c>
      <c r="Y96" s="61" t="s">
        <v>29</v>
      </c>
      <c r="Z96" s="61" t="s">
        <v>29</v>
      </c>
      <c r="AA96" s="61" t="s">
        <v>29</v>
      </c>
      <c r="AB96" s="61" t="s">
        <v>29</v>
      </c>
      <c r="AC96" s="61" t="s">
        <v>29</v>
      </c>
      <c r="AD96" s="61">
        <v>3</v>
      </c>
      <c r="AE96" s="61">
        <v>2</v>
      </c>
    </row>
    <row r="97" spans="1:31" ht="31.5" x14ac:dyDescent="0.25">
      <c r="A97" s="189"/>
      <c r="B97" s="186"/>
      <c r="C97" s="85" t="s">
        <v>37</v>
      </c>
      <c r="D97" s="91" t="s">
        <v>124</v>
      </c>
      <c r="E97" s="61">
        <v>3</v>
      </c>
      <c r="F97" s="61">
        <v>3</v>
      </c>
      <c r="G97" s="61"/>
      <c r="H97" s="61"/>
      <c r="I97" s="61"/>
      <c r="J97" s="61"/>
      <c r="K97" s="61"/>
      <c r="L97" s="61"/>
      <c r="M97" s="61"/>
      <c r="N97" s="61"/>
      <c r="O97" s="61">
        <v>3</v>
      </c>
      <c r="P97" s="61">
        <v>2</v>
      </c>
      <c r="Q97" s="61"/>
      <c r="R97" s="61">
        <v>1</v>
      </c>
      <c r="S97" s="61"/>
      <c r="T97" s="61">
        <v>3</v>
      </c>
      <c r="U97" s="61">
        <v>3</v>
      </c>
      <c r="V97" s="61" t="s">
        <v>29</v>
      </c>
      <c r="W97" s="61" t="s">
        <v>29</v>
      </c>
      <c r="X97" s="61" t="s">
        <v>29</v>
      </c>
      <c r="Y97" s="61" t="s">
        <v>29</v>
      </c>
      <c r="Z97" s="61" t="s">
        <v>29</v>
      </c>
      <c r="AA97" s="61" t="s">
        <v>29</v>
      </c>
      <c r="AB97" s="61" t="s">
        <v>29</v>
      </c>
      <c r="AC97" s="61" t="s">
        <v>29</v>
      </c>
      <c r="AD97" s="61">
        <v>3</v>
      </c>
      <c r="AE97" s="61">
        <v>2</v>
      </c>
    </row>
    <row r="98" spans="1:31" ht="15.75" x14ac:dyDescent="0.25">
      <c r="A98" s="189"/>
      <c r="B98" s="187"/>
      <c r="C98" s="85" t="s">
        <v>39</v>
      </c>
      <c r="D98" s="91" t="s">
        <v>125</v>
      </c>
      <c r="E98" s="61">
        <v>3</v>
      </c>
      <c r="F98" s="61">
        <v>3</v>
      </c>
      <c r="G98" s="61">
        <v>3</v>
      </c>
      <c r="H98" s="61"/>
      <c r="I98" s="61"/>
      <c r="J98" s="61"/>
      <c r="K98" s="61"/>
      <c r="L98" s="61"/>
      <c r="M98" s="61"/>
      <c r="N98" s="61"/>
      <c r="O98" s="61">
        <v>3</v>
      </c>
      <c r="P98" s="61">
        <v>3</v>
      </c>
      <c r="Q98" s="61"/>
      <c r="R98" s="61">
        <v>1</v>
      </c>
      <c r="S98" s="61"/>
      <c r="T98" s="61">
        <v>3</v>
      </c>
      <c r="U98" s="61">
        <v>3</v>
      </c>
      <c r="V98" s="61">
        <v>3</v>
      </c>
      <c r="W98" s="61" t="s">
        <v>29</v>
      </c>
      <c r="X98" s="61" t="s">
        <v>29</v>
      </c>
      <c r="Y98" s="61" t="s">
        <v>29</v>
      </c>
      <c r="Z98" s="61" t="s">
        <v>29</v>
      </c>
      <c r="AA98" s="61" t="s">
        <v>29</v>
      </c>
      <c r="AB98" s="61" t="s">
        <v>29</v>
      </c>
      <c r="AC98" s="61" t="s">
        <v>29</v>
      </c>
      <c r="AD98" s="61">
        <v>3</v>
      </c>
      <c r="AE98" s="61">
        <v>3</v>
      </c>
    </row>
    <row r="99" spans="1:31" ht="15.75" x14ac:dyDescent="0.25">
      <c r="A99" s="189"/>
      <c r="B99" s="108"/>
      <c r="C99" s="59" t="s">
        <v>88</v>
      </c>
      <c r="D99" s="59" t="s">
        <v>126</v>
      </c>
      <c r="E99" s="59" t="s">
        <v>2</v>
      </c>
      <c r="F99" s="59" t="s">
        <v>3</v>
      </c>
      <c r="G99" s="59" t="s">
        <v>4</v>
      </c>
      <c r="H99" s="59" t="s">
        <v>5</v>
      </c>
      <c r="I99" s="59" t="s">
        <v>6</v>
      </c>
      <c r="J99" s="59" t="s">
        <v>7</v>
      </c>
      <c r="K99" s="59" t="s">
        <v>8</v>
      </c>
      <c r="L99" s="59" t="s">
        <v>9</v>
      </c>
      <c r="M99" s="59" t="s">
        <v>10</v>
      </c>
      <c r="N99" s="59" t="s">
        <v>11</v>
      </c>
      <c r="O99" s="59" t="s">
        <v>12</v>
      </c>
      <c r="P99" s="59" t="s">
        <v>13</v>
      </c>
      <c r="Q99" s="59"/>
      <c r="R99" s="59" t="s">
        <v>14</v>
      </c>
      <c r="S99" s="59"/>
      <c r="T99" s="59" t="s">
        <v>15</v>
      </c>
      <c r="U99" s="59" t="s">
        <v>16</v>
      </c>
      <c r="V99" s="59" t="s">
        <v>17</v>
      </c>
      <c r="W99" s="59" t="s">
        <v>18</v>
      </c>
      <c r="X99" s="59" t="s">
        <v>19</v>
      </c>
      <c r="Y99" s="59" t="s">
        <v>20</v>
      </c>
      <c r="Z99" s="59" t="s">
        <v>21</v>
      </c>
      <c r="AA99" s="59" t="s">
        <v>22</v>
      </c>
      <c r="AB99" s="59" t="s">
        <v>23</v>
      </c>
      <c r="AC99" s="59" t="s">
        <v>24</v>
      </c>
      <c r="AD99" s="59" t="s">
        <v>25</v>
      </c>
      <c r="AE99" s="59" t="s">
        <v>26</v>
      </c>
    </row>
    <row r="100" spans="1:31" ht="15.75" x14ac:dyDescent="0.25">
      <c r="A100" s="189"/>
      <c r="B100" s="185"/>
      <c r="C100" s="85" t="s">
        <v>27</v>
      </c>
      <c r="D100" s="94" t="s">
        <v>127</v>
      </c>
      <c r="E100" s="61"/>
      <c r="F100" s="61"/>
      <c r="G100" s="61"/>
      <c r="H100" s="61"/>
      <c r="I100" s="61"/>
      <c r="J100" s="61"/>
      <c r="K100" s="61"/>
      <c r="L100" s="61"/>
      <c r="M100" s="61"/>
      <c r="N100" s="61">
        <v>3</v>
      </c>
      <c r="O100" s="61">
        <v>3</v>
      </c>
      <c r="P100" s="61">
        <v>3</v>
      </c>
      <c r="Q100" s="61"/>
      <c r="R100" s="61">
        <v>5</v>
      </c>
      <c r="S100" s="61"/>
      <c r="T100" s="61" t="s">
        <v>29</v>
      </c>
      <c r="U100" s="61" t="s">
        <v>29</v>
      </c>
      <c r="V100" s="61" t="s">
        <v>29</v>
      </c>
      <c r="W100" s="61" t="s">
        <v>29</v>
      </c>
      <c r="X100" s="61" t="s">
        <v>29</v>
      </c>
      <c r="Y100" s="61" t="s">
        <v>29</v>
      </c>
      <c r="Z100" s="61" t="s">
        <v>29</v>
      </c>
      <c r="AA100" s="61" t="s">
        <v>29</v>
      </c>
      <c r="AB100" s="61" t="s">
        <v>29</v>
      </c>
      <c r="AC100" s="61">
        <v>15</v>
      </c>
      <c r="AD100" s="61">
        <v>15</v>
      </c>
      <c r="AE100" s="61">
        <v>15</v>
      </c>
    </row>
    <row r="101" spans="1:31" ht="31.5" x14ac:dyDescent="0.25">
      <c r="A101" s="189"/>
      <c r="B101" s="186"/>
      <c r="C101" s="85" t="s">
        <v>31</v>
      </c>
      <c r="D101" s="94" t="s">
        <v>128</v>
      </c>
      <c r="E101" s="61"/>
      <c r="F101" s="61"/>
      <c r="G101" s="61"/>
      <c r="H101" s="61"/>
      <c r="I101" s="61"/>
      <c r="J101" s="61"/>
      <c r="K101" s="61"/>
      <c r="L101" s="61"/>
      <c r="M101" s="61"/>
      <c r="N101" s="61">
        <v>3</v>
      </c>
      <c r="O101" s="61">
        <v>3</v>
      </c>
      <c r="P101" s="61">
        <v>2</v>
      </c>
      <c r="Q101" s="61"/>
      <c r="R101" s="61">
        <v>5</v>
      </c>
      <c r="S101" s="61"/>
      <c r="T101" s="61" t="s">
        <v>29</v>
      </c>
      <c r="U101" s="61" t="s">
        <v>29</v>
      </c>
      <c r="V101" s="61" t="s">
        <v>29</v>
      </c>
      <c r="W101" s="61" t="s">
        <v>29</v>
      </c>
      <c r="X101" s="61" t="s">
        <v>29</v>
      </c>
      <c r="Y101" s="61" t="s">
        <v>29</v>
      </c>
      <c r="Z101" s="61" t="s">
        <v>29</v>
      </c>
      <c r="AA101" s="61" t="s">
        <v>29</v>
      </c>
      <c r="AB101" s="61" t="s">
        <v>29</v>
      </c>
      <c r="AC101" s="61">
        <v>15</v>
      </c>
      <c r="AD101" s="61">
        <v>15</v>
      </c>
      <c r="AE101" s="61">
        <v>1</v>
      </c>
    </row>
    <row r="102" spans="1:31" ht="15.75" x14ac:dyDescent="0.25">
      <c r="A102" s="189"/>
      <c r="B102" s="186"/>
      <c r="C102" s="85" t="s">
        <v>33</v>
      </c>
      <c r="D102" s="94" t="s">
        <v>129</v>
      </c>
      <c r="E102" s="61"/>
      <c r="F102" s="61"/>
      <c r="G102" s="61"/>
      <c r="H102" s="61">
        <v>3</v>
      </c>
      <c r="I102" s="61"/>
      <c r="J102" s="61"/>
      <c r="K102" s="61"/>
      <c r="L102" s="61"/>
      <c r="M102" s="61"/>
      <c r="N102" s="61">
        <v>3</v>
      </c>
      <c r="O102" s="61">
        <v>3</v>
      </c>
      <c r="P102" s="61">
        <v>3</v>
      </c>
      <c r="Q102" s="61"/>
      <c r="R102" s="61">
        <v>5</v>
      </c>
      <c r="S102" s="61"/>
      <c r="T102" s="61" t="s">
        <v>29</v>
      </c>
      <c r="U102" s="61" t="s">
        <v>29</v>
      </c>
      <c r="V102" s="61" t="s">
        <v>29</v>
      </c>
      <c r="W102" s="61">
        <v>15</v>
      </c>
      <c r="X102" s="61" t="s">
        <v>29</v>
      </c>
      <c r="Y102" s="61" t="s">
        <v>29</v>
      </c>
      <c r="Z102" s="61" t="s">
        <v>29</v>
      </c>
      <c r="AA102" s="61" t="s">
        <v>29</v>
      </c>
      <c r="AB102" s="61" t="s">
        <v>29</v>
      </c>
      <c r="AC102" s="61">
        <v>15</v>
      </c>
      <c r="AD102" s="61">
        <v>15</v>
      </c>
      <c r="AE102" s="61">
        <v>15</v>
      </c>
    </row>
    <row r="103" spans="1:31" ht="15.75" x14ac:dyDescent="0.25">
      <c r="A103" s="189"/>
      <c r="B103" s="186"/>
      <c r="C103" s="85" t="s">
        <v>35</v>
      </c>
      <c r="D103" s="94" t="s">
        <v>130</v>
      </c>
      <c r="E103" s="61"/>
      <c r="F103" s="61"/>
      <c r="G103" s="61"/>
      <c r="H103" s="61"/>
      <c r="I103" s="61"/>
      <c r="J103" s="61"/>
      <c r="K103" s="61"/>
      <c r="L103" s="61"/>
      <c r="M103" s="61">
        <v>3</v>
      </c>
      <c r="N103" s="61">
        <v>3</v>
      </c>
      <c r="O103" s="61">
        <v>3</v>
      </c>
      <c r="P103" s="61">
        <v>2</v>
      </c>
      <c r="Q103" s="61"/>
      <c r="R103" s="61">
        <v>5</v>
      </c>
      <c r="S103" s="61"/>
      <c r="T103" s="61" t="s">
        <v>29</v>
      </c>
      <c r="U103" s="61" t="s">
        <v>29</v>
      </c>
      <c r="V103" s="61" t="s">
        <v>29</v>
      </c>
      <c r="W103" s="61" t="s">
        <v>29</v>
      </c>
      <c r="X103" s="61" t="s">
        <v>29</v>
      </c>
      <c r="Y103" s="61" t="s">
        <v>29</v>
      </c>
      <c r="Z103" s="61" t="s">
        <v>29</v>
      </c>
      <c r="AA103" s="61" t="s">
        <v>29</v>
      </c>
      <c r="AB103" s="61">
        <v>15</v>
      </c>
      <c r="AC103" s="61">
        <v>15</v>
      </c>
      <c r="AD103" s="61">
        <v>15</v>
      </c>
      <c r="AE103" s="61">
        <v>1</v>
      </c>
    </row>
    <row r="104" spans="1:31" ht="15.75" x14ac:dyDescent="0.25">
      <c r="A104" s="189"/>
      <c r="B104" s="186"/>
      <c r="C104" s="85" t="s">
        <v>37</v>
      </c>
      <c r="D104" s="94" t="s">
        <v>131</v>
      </c>
      <c r="E104" s="61"/>
      <c r="F104" s="61"/>
      <c r="G104" s="61"/>
      <c r="H104" s="61"/>
      <c r="I104" s="61"/>
      <c r="J104" s="61"/>
      <c r="K104" s="61"/>
      <c r="L104" s="61"/>
      <c r="M104" s="61"/>
      <c r="N104" s="61">
        <v>3</v>
      </c>
      <c r="O104" s="61">
        <v>3</v>
      </c>
      <c r="P104" s="61">
        <v>3</v>
      </c>
      <c r="Q104" s="61"/>
      <c r="R104" s="61">
        <v>5</v>
      </c>
      <c r="S104" s="61"/>
      <c r="T104" s="61" t="s">
        <v>29</v>
      </c>
      <c r="U104" s="61" t="s">
        <v>29</v>
      </c>
      <c r="V104" s="61" t="s">
        <v>29</v>
      </c>
      <c r="W104" s="61" t="s">
        <v>29</v>
      </c>
      <c r="X104" s="61" t="s">
        <v>29</v>
      </c>
      <c r="Y104" s="61" t="s">
        <v>29</v>
      </c>
      <c r="Z104" s="61" t="s">
        <v>29</v>
      </c>
      <c r="AA104" s="61" t="s">
        <v>29</v>
      </c>
      <c r="AB104" s="61" t="s">
        <v>29</v>
      </c>
      <c r="AC104" s="61">
        <v>15</v>
      </c>
      <c r="AD104" s="61">
        <v>15</v>
      </c>
      <c r="AE104" s="61">
        <v>15</v>
      </c>
    </row>
    <row r="105" spans="1:31" ht="15.75" x14ac:dyDescent="0.25">
      <c r="A105" s="189"/>
      <c r="B105" s="187"/>
      <c r="C105" s="85" t="s">
        <v>39</v>
      </c>
      <c r="D105" s="94" t="s">
        <v>132</v>
      </c>
      <c r="E105" s="61"/>
      <c r="F105" s="61"/>
      <c r="G105" s="61"/>
      <c r="H105" s="61"/>
      <c r="I105" s="61"/>
      <c r="J105" s="61"/>
      <c r="K105" s="61"/>
      <c r="L105" s="61">
        <v>3</v>
      </c>
      <c r="M105" s="61"/>
      <c r="N105" s="61">
        <v>3</v>
      </c>
      <c r="O105" s="61">
        <v>3</v>
      </c>
      <c r="P105" s="61">
        <v>2</v>
      </c>
      <c r="Q105" s="61"/>
      <c r="R105" s="61">
        <v>5</v>
      </c>
      <c r="S105" s="61"/>
      <c r="T105" s="61" t="s">
        <v>29</v>
      </c>
      <c r="U105" s="61" t="s">
        <v>29</v>
      </c>
      <c r="V105" s="61" t="s">
        <v>29</v>
      </c>
      <c r="W105" s="61" t="s">
        <v>29</v>
      </c>
      <c r="X105" s="61" t="s">
        <v>29</v>
      </c>
      <c r="Y105" s="61" t="s">
        <v>29</v>
      </c>
      <c r="Z105" s="61" t="s">
        <v>29</v>
      </c>
      <c r="AA105" s="61">
        <v>15</v>
      </c>
      <c r="AB105" s="61" t="s">
        <v>29</v>
      </c>
      <c r="AC105" s="61">
        <v>15</v>
      </c>
      <c r="AD105" s="61">
        <v>15</v>
      </c>
      <c r="AE105" s="61">
        <v>1</v>
      </c>
    </row>
    <row r="106" spans="1:31" ht="15.75" x14ac:dyDescent="0.25">
      <c r="A106" s="189"/>
      <c r="B106" s="108"/>
      <c r="C106" s="59" t="s">
        <v>88</v>
      </c>
      <c r="D106" s="59" t="s">
        <v>133</v>
      </c>
      <c r="E106" s="59" t="s">
        <v>2</v>
      </c>
      <c r="F106" s="59" t="s">
        <v>3</v>
      </c>
      <c r="G106" s="59" t="s">
        <v>4</v>
      </c>
      <c r="H106" s="59" t="s">
        <v>5</v>
      </c>
      <c r="I106" s="59" t="s">
        <v>6</v>
      </c>
      <c r="J106" s="59" t="s">
        <v>7</v>
      </c>
      <c r="K106" s="59" t="s">
        <v>8</v>
      </c>
      <c r="L106" s="59" t="s">
        <v>9</v>
      </c>
      <c r="M106" s="59" t="s">
        <v>10</v>
      </c>
      <c r="N106" s="59" t="s">
        <v>11</v>
      </c>
      <c r="O106" s="59" t="s">
        <v>12</v>
      </c>
      <c r="P106" s="59" t="s">
        <v>13</v>
      </c>
      <c r="Q106" s="59"/>
      <c r="R106" s="59" t="s">
        <v>14</v>
      </c>
      <c r="S106" s="59"/>
      <c r="T106" s="59" t="s">
        <v>15</v>
      </c>
      <c r="U106" s="59" t="s">
        <v>16</v>
      </c>
      <c r="V106" s="59" t="s">
        <v>17</v>
      </c>
      <c r="W106" s="59" t="s">
        <v>18</v>
      </c>
      <c r="X106" s="59" t="s">
        <v>19</v>
      </c>
      <c r="Y106" s="59" t="s">
        <v>20</v>
      </c>
      <c r="Z106" s="59" t="s">
        <v>21</v>
      </c>
      <c r="AA106" s="59" t="s">
        <v>22</v>
      </c>
      <c r="AB106" s="59" t="s">
        <v>23</v>
      </c>
      <c r="AC106" s="59" t="s">
        <v>24</v>
      </c>
      <c r="AD106" s="59" t="s">
        <v>25</v>
      </c>
      <c r="AE106" s="59" t="s">
        <v>26</v>
      </c>
    </row>
    <row r="107" spans="1:31" ht="15.75" x14ac:dyDescent="0.25">
      <c r="A107" s="189"/>
      <c r="B107" s="185"/>
      <c r="C107" s="85" t="s">
        <v>27</v>
      </c>
      <c r="D107" s="91" t="s">
        <v>134</v>
      </c>
      <c r="E107" s="61">
        <v>3</v>
      </c>
      <c r="F107" s="61">
        <v>3</v>
      </c>
      <c r="G107" s="61">
        <v>2</v>
      </c>
      <c r="H107" s="61">
        <v>2</v>
      </c>
      <c r="I107" s="61"/>
      <c r="J107" s="61"/>
      <c r="K107" s="61"/>
      <c r="L107" s="61"/>
      <c r="M107" s="61">
        <v>3</v>
      </c>
      <c r="N107" s="61"/>
      <c r="O107" s="61"/>
      <c r="P107" s="61">
        <v>3</v>
      </c>
      <c r="Q107" s="61"/>
      <c r="R107" s="61">
        <v>5</v>
      </c>
      <c r="S107" s="61"/>
      <c r="T107" s="61" t="s">
        <v>29</v>
      </c>
      <c r="U107" s="61" t="s">
        <v>29</v>
      </c>
      <c r="V107" s="61" t="s">
        <v>29</v>
      </c>
      <c r="W107" s="61" t="s">
        <v>29</v>
      </c>
      <c r="X107" s="61" t="s">
        <v>29</v>
      </c>
      <c r="Y107" s="61" t="s">
        <v>29</v>
      </c>
      <c r="Z107" s="61" t="s">
        <v>29</v>
      </c>
      <c r="AA107" s="61" t="s">
        <v>29</v>
      </c>
      <c r="AB107" s="61">
        <v>1</v>
      </c>
      <c r="AC107" s="61" t="s">
        <v>29</v>
      </c>
      <c r="AD107" s="61">
        <v>1</v>
      </c>
      <c r="AE107" s="61" t="s">
        <v>30</v>
      </c>
    </row>
    <row r="108" spans="1:31" ht="15.75" x14ac:dyDescent="0.25">
      <c r="A108" s="189"/>
      <c r="B108" s="186"/>
      <c r="C108" s="85" t="s">
        <v>31</v>
      </c>
      <c r="D108" s="91" t="s">
        <v>135</v>
      </c>
      <c r="E108" s="61">
        <v>3</v>
      </c>
      <c r="F108" s="61">
        <v>3</v>
      </c>
      <c r="G108" s="61">
        <v>2</v>
      </c>
      <c r="H108" s="61">
        <v>2</v>
      </c>
      <c r="I108" s="61"/>
      <c r="J108" s="61"/>
      <c r="K108" s="61"/>
      <c r="L108" s="61"/>
      <c r="M108" s="61">
        <v>3</v>
      </c>
      <c r="N108" s="61"/>
      <c r="O108" s="61"/>
      <c r="P108" s="61">
        <v>3</v>
      </c>
      <c r="Q108" s="61"/>
      <c r="R108" s="61">
        <v>5</v>
      </c>
      <c r="S108" s="61"/>
      <c r="T108" s="61">
        <v>15</v>
      </c>
      <c r="U108" s="61">
        <v>15</v>
      </c>
      <c r="V108" s="61">
        <v>1</v>
      </c>
      <c r="W108" s="61">
        <v>1</v>
      </c>
      <c r="X108" s="61" t="s">
        <v>29</v>
      </c>
      <c r="Y108" s="61" t="s">
        <v>29</v>
      </c>
      <c r="Z108" s="61" t="s">
        <v>29</v>
      </c>
      <c r="AA108" s="61" t="s">
        <v>29</v>
      </c>
      <c r="AB108" s="61">
        <v>15</v>
      </c>
      <c r="AC108" s="61" t="s">
        <v>29</v>
      </c>
      <c r="AD108" s="61" t="s">
        <v>29</v>
      </c>
      <c r="AE108" s="61">
        <v>15</v>
      </c>
    </row>
    <row r="109" spans="1:31" ht="15.75" x14ac:dyDescent="0.25">
      <c r="A109" s="189"/>
      <c r="B109" s="186"/>
      <c r="C109" s="85" t="s">
        <v>33</v>
      </c>
      <c r="D109" s="91" t="s">
        <v>136</v>
      </c>
      <c r="E109" s="61">
        <v>3</v>
      </c>
      <c r="F109" s="61">
        <v>3</v>
      </c>
      <c r="G109" s="61"/>
      <c r="H109" s="61"/>
      <c r="I109" s="61"/>
      <c r="J109" s="61"/>
      <c r="K109" s="61"/>
      <c r="L109" s="61"/>
      <c r="M109" s="61">
        <v>3</v>
      </c>
      <c r="N109" s="61"/>
      <c r="O109" s="61"/>
      <c r="P109" s="61">
        <v>3</v>
      </c>
      <c r="Q109" s="61"/>
      <c r="R109" s="61">
        <v>5</v>
      </c>
      <c r="S109" s="61"/>
      <c r="T109" s="61">
        <v>15</v>
      </c>
      <c r="U109" s="61">
        <v>15</v>
      </c>
      <c r="V109" s="61" t="s">
        <v>29</v>
      </c>
      <c r="W109" s="61" t="s">
        <v>29</v>
      </c>
      <c r="X109" s="61" t="s">
        <v>29</v>
      </c>
      <c r="Y109" s="61" t="s">
        <v>29</v>
      </c>
      <c r="Z109" s="61" t="s">
        <v>29</v>
      </c>
      <c r="AA109" s="61" t="s">
        <v>29</v>
      </c>
      <c r="AB109" s="61">
        <v>15</v>
      </c>
      <c r="AC109" s="61" t="s">
        <v>29</v>
      </c>
      <c r="AD109" s="61" t="s">
        <v>29</v>
      </c>
      <c r="AE109" s="61">
        <v>15</v>
      </c>
    </row>
    <row r="110" spans="1:31" ht="15.75" x14ac:dyDescent="0.25">
      <c r="A110" s="189"/>
      <c r="B110" s="187"/>
      <c r="C110" s="85" t="s">
        <v>35</v>
      </c>
      <c r="D110" s="91" t="s">
        <v>137</v>
      </c>
      <c r="E110" s="61">
        <v>3</v>
      </c>
      <c r="F110" s="61">
        <v>3</v>
      </c>
      <c r="G110" s="61"/>
      <c r="H110" s="61"/>
      <c r="I110" s="61"/>
      <c r="J110" s="61"/>
      <c r="K110" s="61"/>
      <c r="L110" s="61"/>
      <c r="M110" s="61">
        <v>3</v>
      </c>
      <c r="N110" s="61"/>
      <c r="O110" s="61"/>
      <c r="P110" s="61">
        <v>3</v>
      </c>
      <c r="Q110" s="61"/>
      <c r="R110" s="61">
        <v>5</v>
      </c>
      <c r="S110" s="61"/>
      <c r="T110" s="61">
        <v>15</v>
      </c>
      <c r="U110" s="61">
        <v>15</v>
      </c>
      <c r="V110" s="61" t="s">
        <v>29</v>
      </c>
      <c r="W110" s="61" t="s">
        <v>29</v>
      </c>
      <c r="X110" s="61" t="s">
        <v>29</v>
      </c>
      <c r="Y110" s="61" t="s">
        <v>29</v>
      </c>
      <c r="Z110" s="61" t="s">
        <v>29</v>
      </c>
      <c r="AA110" s="61" t="s">
        <v>29</v>
      </c>
      <c r="AB110" s="61">
        <v>15</v>
      </c>
      <c r="AC110" s="61" t="s">
        <v>29</v>
      </c>
      <c r="AD110" s="61" t="s">
        <v>29</v>
      </c>
      <c r="AE110" s="61">
        <v>15</v>
      </c>
    </row>
    <row r="111" spans="1:31" ht="15.75" x14ac:dyDescent="0.25">
      <c r="A111" s="189"/>
      <c r="B111" s="108"/>
      <c r="C111" s="59" t="s">
        <v>88</v>
      </c>
      <c r="D111" s="59" t="s">
        <v>138</v>
      </c>
      <c r="E111" s="59" t="s">
        <v>2</v>
      </c>
      <c r="F111" s="59" t="s">
        <v>3</v>
      </c>
      <c r="G111" s="59" t="s">
        <v>4</v>
      </c>
      <c r="H111" s="59" t="s">
        <v>5</v>
      </c>
      <c r="I111" s="59" t="s">
        <v>6</v>
      </c>
      <c r="J111" s="59" t="s">
        <v>7</v>
      </c>
      <c r="K111" s="59" t="s">
        <v>8</v>
      </c>
      <c r="L111" s="59" t="s">
        <v>9</v>
      </c>
      <c r="M111" s="59" t="s">
        <v>10</v>
      </c>
      <c r="N111" s="59" t="s">
        <v>11</v>
      </c>
      <c r="O111" s="59" t="s">
        <v>12</v>
      </c>
      <c r="P111" s="59" t="s">
        <v>13</v>
      </c>
      <c r="Q111" s="59"/>
      <c r="R111" s="59" t="s">
        <v>14</v>
      </c>
      <c r="S111" s="59"/>
      <c r="T111" s="59" t="s">
        <v>15</v>
      </c>
      <c r="U111" s="59" t="s">
        <v>16</v>
      </c>
      <c r="V111" s="59" t="s">
        <v>17</v>
      </c>
      <c r="W111" s="59" t="s">
        <v>18</v>
      </c>
      <c r="X111" s="59" t="s">
        <v>19</v>
      </c>
      <c r="Y111" s="59" t="s">
        <v>20</v>
      </c>
      <c r="Z111" s="59" t="s">
        <v>21</v>
      </c>
      <c r="AA111" s="59" t="s">
        <v>22</v>
      </c>
      <c r="AB111" s="59" t="s">
        <v>23</v>
      </c>
      <c r="AC111" s="59" t="s">
        <v>24</v>
      </c>
      <c r="AD111" s="59" t="s">
        <v>25</v>
      </c>
      <c r="AE111" s="59" t="s">
        <v>26</v>
      </c>
    </row>
    <row r="112" spans="1:31" ht="15.75" x14ac:dyDescent="0.25">
      <c r="A112" s="189"/>
      <c r="B112" s="185"/>
      <c r="C112" s="85" t="s">
        <v>27</v>
      </c>
      <c r="D112" s="99" t="s">
        <v>139</v>
      </c>
      <c r="E112" s="61"/>
      <c r="F112" s="61"/>
      <c r="G112" s="61"/>
      <c r="H112" s="61"/>
      <c r="I112" s="61">
        <v>1</v>
      </c>
      <c r="J112" s="61"/>
      <c r="K112" s="61"/>
      <c r="L112" s="61"/>
      <c r="M112" s="61">
        <v>2</v>
      </c>
      <c r="N112" s="61"/>
      <c r="O112" s="61"/>
      <c r="P112" s="61">
        <v>2</v>
      </c>
      <c r="Q112" s="61"/>
      <c r="R112" s="61">
        <v>5</v>
      </c>
      <c r="S112" s="61"/>
      <c r="T112" s="61" t="s">
        <v>29</v>
      </c>
      <c r="U112" s="61" t="s">
        <v>29</v>
      </c>
      <c r="V112" s="61" t="s">
        <v>29</v>
      </c>
      <c r="W112" s="61" t="s">
        <v>29</v>
      </c>
      <c r="X112" s="61">
        <v>5</v>
      </c>
      <c r="Y112" s="61" t="s">
        <v>29</v>
      </c>
      <c r="Z112" s="61" t="s">
        <v>29</v>
      </c>
      <c r="AA112" s="61" t="s">
        <v>29</v>
      </c>
      <c r="AB112" s="61">
        <v>1</v>
      </c>
      <c r="AC112" s="61" t="s">
        <v>29</v>
      </c>
      <c r="AD112" s="61" t="s">
        <v>29</v>
      </c>
      <c r="AE112" s="61">
        <v>1</v>
      </c>
    </row>
    <row r="113" spans="1:31" ht="15.75" x14ac:dyDescent="0.25">
      <c r="A113" s="189"/>
      <c r="B113" s="186"/>
      <c r="C113" s="85" t="s">
        <v>31</v>
      </c>
      <c r="D113" s="91" t="s">
        <v>140</v>
      </c>
      <c r="E113" s="61"/>
      <c r="F113" s="61"/>
      <c r="G113" s="61"/>
      <c r="H113" s="61"/>
      <c r="I113" s="61">
        <v>3</v>
      </c>
      <c r="J113" s="61"/>
      <c r="K113" s="61"/>
      <c r="L113" s="61"/>
      <c r="M113" s="61"/>
      <c r="N113" s="61">
        <v>3</v>
      </c>
      <c r="O113" s="61"/>
      <c r="P113" s="61">
        <v>2</v>
      </c>
      <c r="Q113" s="61"/>
      <c r="R113" s="61">
        <v>5</v>
      </c>
      <c r="S113" s="61"/>
      <c r="T113" s="61" t="s">
        <v>29</v>
      </c>
      <c r="U113" s="61" t="s">
        <v>29</v>
      </c>
      <c r="V113" s="61" t="s">
        <v>29</v>
      </c>
      <c r="W113" s="61" t="s">
        <v>29</v>
      </c>
      <c r="X113" s="61">
        <v>15</v>
      </c>
      <c r="Y113" s="61" t="s">
        <v>29</v>
      </c>
      <c r="Z113" s="61" t="s">
        <v>29</v>
      </c>
      <c r="AA113" s="61" t="s">
        <v>29</v>
      </c>
      <c r="AB113" s="61" t="s">
        <v>29</v>
      </c>
      <c r="AC113" s="61">
        <v>15</v>
      </c>
      <c r="AD113" s="61" t="s">
        <v>29</v>
      </c>
      <c r="AE113" s="61">
        <v>1</v>
      </c>
    </row>
    <row r="114" spans="1:31" ht="15.75" x14ac:dyDescent="0.25">
      <c r="A114" s="194"/>
      <c r="B114" s="187"/>
      <c r="C114" s="85" t="s">
        <v>33</v>
      </c>
      <c r="D114" s="91" t="s">
        <v>141</v>
      </c>
      <c r="E114" s="61"/>
      <c r="F114" s="61"/>
      <c r="G114" s="61"/>
      <c r="H114" s="61"/>
      <c r="I114" s="61">
        <v>3</v>
      </c>
      <c r="J114" s="61"/>
      <c r="K114" s="61"/>
      <c r="L114" s="61"/>
      <c r="M114" s="61"/>
      <c r="N114" s="61">
        <v>3</v>
      </c>
      <c r="O114" s="61"/>
      <c r="P114" s="61">
        <v>2</v>
      </c>
      <c r="Q114" s="61"/>
      <c r="R114" s="61">
        <v>5</v>
      </c>
      <c r="S114" s="61"/>
      <c r="T114" s="61" t="s">
        <v>29</v>
      </c>
      <c r="U114" s="61" t="s">
        <v>29</v>
      </c>
      <c r="V114" s="61" t="s">
        <v>29</v>
      </c>
      <c r="W114" s="61" t="s">
        <v>29</v>
      </c>
      <c r="X114" s="61">
        <v>15</v>
      </c>
      <c r="Y114" s="61" t="s">
        <v>29</v>
      </c>
      <c r="Z114" s="61" t="s">
        <v>29</v>
      </c>
      <c r="AA114" s="61" t="s">
        <v>29</v>
      </c>
      <c r="AB114" s="61" t="s">
        <v>29</v>
      </c>
      <c r="AC114" s="61">
        <v>15</v>
      </c>
      <c r="AD114" s="61" t="s">
        <v>29</v>
      </c>
      <c r="AE114" s="61">
        <v>1</v>
      </c>
    </row>
    <row r="115" spans="1:31" s="54" customFormat="1" ht="15.75" x14ac:dyDescent="0.25">
      <c r="A115" s="51"/>
      <c r="B115" s="109"/>
      <c r="C115" s="199"/>
      <c r="D115" s="199"/>
      <c r="E115" s="199"/>
      <c r="F115" s="199"/>
      <c r="G115" s="199"/>
      <c r="H115" s="199"/>
      <c r="I115" s="199"/>
      <c r="J115" s="199"/>
      <c r="K115" s="199"/>
      <c r="L115" s="199"/>
      <c r="M115" s="199"/>
      <c r="N115" s="199"/>
      <c r="O115" s="199"/>
      <c r="P115" s="199"/>
      <c r="Q115" s="199"/>
      <c r="R115" s="199"/>
      <c r="S115" s="199"/>
      <c r="T115" s="199"/>
      <c r="U115" s="199"/>
      <c r="V115" s="199"/>
      <c r="W115" s="199"/>
      <c r="X115" s="199"/>
      <c r="Y115" s="199"/>
      <c r="Z115" s="199"/>
      <c r="AA115" s="199"/>
      <c r="AB115" s="199"/>
      <c r="AC115" s="199"/>
      <c r="AD115" s="199"/>
      <c r="AE115" s="199"/>
    </row>
    <row r="116" spans="1:31" ht="15.75" x14ac:dyDescent="0.25">
      <c r="A116" s="5"/>
      <c r="B116" s="108"/>
      <c r="C116" s="59" t="s">
        <v>142</v>
      </c>
      <c r="D116" s="59" t="s">
        <v>143</v>
      </c>
      <c r="E116" s="59" t="s">
        <v>2</v>
      </c>
      <c r="F116" s="59" t="s">
        <v>3</v>
      </c>
      <c r="G116" s="59" t="s">
        <v>4</v>
      </c>
      <c r="H116" s="59" t="s">
        <v>5</v>
      </c>
      <c r="I116" s="59" t="s">
        <v>6</v>
      </c>
      <c r="J116" s="59" t="s">
        <v>7</v>
      </c>
      <c r="K116" s="59" t="s">
        <v>8</v>
      </c>
      <c r="L116" s="59" t="s">
        <v>9</v>
      </c>
      <c r="M116" s="59" t="s">
        <v>10</v>
      </c>
      <c r="N116" s="59" t="s">
        <v>11</v>
      </c>
      <c r="O116" s="59" t="s">
        <v>12</v>
      </c>
      <c r="P116" s="59" t="s">
        <v>13</v>
      </c>
      <c r="Q116" s="59"/>
      <c r="R116" s="59" t="s">
        <v>14</v>
      </c>
      <c r="S116" s="59"/>
      <c r="T116" s="59" t="s">
        <v>15</v>
      </c>
      <c r="U116" s="59" t="s">
        <v>16</v>
      </c>
      <c r="V116" s="59" t="s">
        <v>17</v>
      </c>
      <c r="W116" s="59" t="s">
        <v>18</v>
      </c>
      <c r="X116" s="59" t="s">
        <v>19</v>
      </c>
      <c r="Y116" s="59" t="s">
        <v>20</v>
      </c>
      <c r="Z116" s="59" t="s">
        <v>21</v>
      </c>
      <c r="AA116" s="59" t="s">
        <v>22</v>
      </c>
      <c r="AB116" s="59" t="s">
        <v>23</v>
      </c>
      <c r="AC116" s="59" t="s">
        <v>24</v>
      </c>
      <c r="AD116" s="59" t="s">
        <v>25</v>
      </c>
      <c r="AE116" s="59" t="s">
        <v>26</v>
      </c>
    </row>
    <row r="117" spans="1:31" ht="15.75" x14ac:dyDescent="0.25">
      <c r="A117" s="190"/>
      <c r="B117" s="185"/>
      <c r="C117" s="85" t="s">
        <v>27</v>
      </c>
      <c r="D117" s="114" t="s">
        <v>144</v>
      </c>
      <c r="E117" s="61">
        <v>3</v>
      </c>
      <c r="F117" s="61"/>
      <c r="G117" s="61"/>
      <c r="H117" s="61"/>
      <c r="I117" s="61"/>
      <c r="J117" s="61"/>
      <c r="K117" s="61">
        <v>2</v>
      </c>
      <c r="L117" s="61"/>
      <c r="M117" s="61"/>
      <c r="N117" s="61"/>
      <c r="O117" s="61">
        <v>2</v>
      </c>
      <c r="P117" s="61"/>
      <c r="Q117" s="61"/>
      <c r="R117" s="61">
        <v>2.6</v>
      </c>
      <c r="S117" s="61"/>
      <c r="T117" s="61">
        <v>7.8</v>
      </c>
      <c r="U117" s="61" t="s">
        <v>29</v>
      </c>
      <c r="V117" s="61" t="s">
        <v>29</v>
      </c>
      <c r="W117" s="61" t="s">
        <v>29</v>
      </c>
      <c r="X117" s="61" t="s">
        <v>29</v>
      </c>
      <c r="Y117" s="61" t="s">
        <v>29</v>
      </c>
      <c r="Z117" s="61">
        <v>5.2</v>
      </c>
      <c r="AA117" s="61" t="s">
        <v>29</v>
      </c>
      <c r="AB117" s="61" t="s">
        <v>29</v>
      </c>
      <c r="AC117" s="61" t="s">
        <v>29</v>
      </c>
      <c r="AD117" s="61">
        <v>5.2</v>
      </c>
      <c r="AE117" s="61" t="s">
        <v>29</v>
      </c>
    </row>
    <row r="118" spans="1:31" ht="31.5" x14ac:dyDescent="0.25">
      <c r="A118" s="191"/>
      <c r="B118" s="186"/>
      <c r="C118" s="85" t="s">
        <v>31</v>
      </c>
      <c r="D118" s="114" t="s">
        <v>145</v>
      </c>
      <c r="E118" s="61">
        <v>2</v>
      </c>
      <c r="F118" s="61"/>
      <c r="G118" s="61"/>
      <c r="H118" s="61"/>
      <c r="I118" s="61"/>
      <c r="J118" s="61"/>
      <c r="K118" s="61"/>
      <c r="L118" s="61"/>
      <c r="M118" s="61"/>
      <c r="N118" s="61"/>
      <c r="O118" s="61">
        <v>3</v>
      </c>
      <c r="P118" s="61"/>
      <c r="Q118" s="61"/>
      <c r="R118" s="61">
        <v>2.6</v>
      </c>
      <c r="S118" s="61"/>
      <c r="T118" s="61">
        <v>5.2</v>
      </c>
      <c r="U118" s="61" t="s">
        <v>29</v>
      </c>
      <c r="V118" s="61" t="s">
        <v>29</v>
      </c>
      <c r="W118" s="61" t="s">
        <v>29</v>
      </c>
      <c r="X118" s="61" t="s">
        <v>29</v>
      </c>
      <c r="Y118" s="61" t="s">
        <v>29</v>
      </c>
      <c r="Z118" s="61" t="s">
        <v>29</v>
      </c>
      <c r="AA118" s="61" t="s">
        <v>29</v>
      </c>
      <c r="AB118" s="61" t="s">
        <v>29</v>
      </c>
      <c r="AC118" s="61" t="s">
        <v>29</v>
      </c>
      <c r="AD118" s="61">
        <v>7.8</v>
      </c>
      <c r="AE118" s="61" t="s">
        <v>29</v>
      </c>
    </row>
    <row r="119" spans="1:31" ht="15.75" x14ac:dyDescent="0.25">
      <c r="A119" s="191"/>
      <c r="B119" s="186"/>
      <c r="C119" s="85" t="s">
        <v>33</v>
      </c>
      <c r="D119" s="114" t="s">
        <v>146</v>
      </c>
      <c r="E119" s="61"/>
      <c r="F119" s="61"/>
      <c r="G119" s="61">
        <v>2</v>
      </c>
      <c r="H119" s="61">
        <v>1</v>
      </c>
      <c r="I119" s="61"/>
      <c r="J119" s="61"/>
      <c r="K119" s="61"/>
      <c r="L119" s="61"/>
      <c r="M119" s="61"/>
      <c r="N119" s="61"/>
      <c r="O119" s="61"/>
      <c r="P119" s="61"/>
      <c r="Q119" s="61"/>
      <c r="R119" s="61">
        <v>2.6</v>
      </c>
      <c r="S119" s="61"/>
      <c r="T119" s="61" t="s">
        <v>29</v>
      </c>
      <c r="U119" s="61" t="s">
        <v>29</v>
      </c>
      <c r="V119" s="61">
        <v>5.2</v>
      </c>
      <c r="W119" s="61">
        <v>2.6</v>
      </c>
      <c r="X119" s="61" t="s">
        <v>29</v>
      </c>
      <c r="Y119" s="61" t="s">
        <v>29</v>
      </c>
      <c r="Z119" s="61" t="s">
        <v>29</v>
      </c>
      <c r="AA119" s="61" t="s">
        <v>29</v>
      </c>
      <c r="AB119" s="61" t="s">
        <v>29</v>
      </c>
      <c r="AC119" s="61" t="s">
        <v>29</v>
      </c>
      <c r="AD119" s="61" t="s">
        <v>29</v>
      </c>
      <c r="AE119" s="61" t="s">
        <v>29</v>
      </c>
    </row>
    <row r="120" spans="1:31" ht="15.75" x14ac:dyDescent="0.25">
      <c r="A120" s="191"/>
      <c r="B120" s="186"/>
      <c r="C120" s="85" t="s">
        <v>35</v>
      </c>
      <c r="D120" s="114" t="s">
        <v>147</v>
      </c>
      <c r="E120" s="61"/>
      <c r="F120" s="61">
        <v>3</v>
      </c>
      <c r="G120" s="61"/>
      <c r="H120" s="61">
        <v>2</v>
      </c>
      <c r="I120" s="61"/>
      <c r="J120" s="61"/>
      <c r="K120" s="61"/>
      <c r="L120" s="61"/>
      <c r="M120" s="61"/>
      <c r="N120" s="61">
        <v>1</v>
      </c>
      <c r="O120" s="61"/>
      <c r="P120" s="61"/>
      <c r="Q120" s="61"/>
      <c r="R120" s="61">
        <v>2.6</v>
      </c>
      <c r="S120" s="61"/>
      <c r="T120" s="61" t="s">
        <v>29</v>
      </c>
      <c r="U120" s="61" t="s">
        <v>29</v>
      </c>
      <c r="V120" s="61" t="s">
        <v>29</v>
      </c>
      <c r="W120" s="61" t="s">
        <v>29</v>
      </c>
      <c r="X120" s="61" t="s">
        <v>29</v>
      </c>
      <c r="Y120" s="61" t="s">
        <v>29</v>
      </c>
      <c r="Z120" s="61" t="s">
        <v>29</v>
      </c>
      <c r="AA120" s="61" t="s">
        <v>29</v>
      </c>
      <c r="AB120" s="61" t="s">
        <v>29</v>
      </c>
      <c r="AC120" s="61" t="s">
        <v>29</v>
      </c>
      <c r="AD120" s="61" t="s">
        <v>29</v>
      </c>
      <c r="AE120" s="61" t="s">
        <v>29</v>
      </c>
    </row>
    <row r="121" spans="1:31" ht="31.5" x14ac:dyDescent="0.25">
      <c r="A121" s="191"/>
      <c r="B121" s="186"/>
      <c r="C121" s="85" t="s">
        <v>37</v>
      </c>
      <c r="D121" s="114" t="s">
        <v>148</v>
      </c>
      <c r="E121" s="61"/>
      <c r="F121" s="61"/>
      <c r="G121" s="61"/>
      <c r="H121" s="61"/>
      <c r="I121" s="61"/>
      <c r="J121" s="61"/>
      <c r="K121" s="61"/>
      <c r="L121" s="61"/>
      <c r="M121" s="61"/>
      <c r="N121" s="61"/>
      <c r="O121" s="61">
        <v>3</v>
      </c>
      <c r="P121" s="61"/>
      <c r="Q121" s="61"/>
      <c r="R121" s="61">
        <v>2.6</v>
      </c>
      <c r="S121" s="61"/>
      <c r="T121" s="61" t="s">
        <v>29</v>
      </c>
      <c r="U121" s="61" t="s">
        <v>29</v>
      </c>
      <c r="V121" s="61" t="s">
        <v>29</v>
      </c>
      <c r="W121" s="61" t="s">
        <v>29</v>
      </c>
      <c r="X121" s="61" t="s">
        <v>29</v>
      </c>
      <c r="Y121" s="61" t="s">
        <v>29</v>
      </c>
      <c r="Z121" s="61" t="s">
        <v>29</v>
      </c>
      <c r="AA121" s="61" t="s">
        <v>29</v>
      </c>
      <c r="AB121" s="61" t="s">
        <v>29</v>
      </c>
      <c r="AC121" s="61" t="s">
        <v>29</v>
      </c>
      <c r="AD121" s="61">
        <v>7.8</v>
      </c>
      <c r="AE121" s="61" t="s">
        <v>29</v>
      </c>
    </row>
    <row r="122" spans="1:31" ht="31.5" x14ac:dyDescent="0.25">
      <c r="A122" s="191"/>
      <c r="B122" s="187"/>
      <c r="C122" s="85" t="s">
        <v>39</v>
      </c>
      <c r="D122" s="114" t="s">
        <v>149</v>
      </c>
      <c r="E122" s="61"/>
      <c r="F122" s="61">
        <v>2</v>
      </c>
      <c r="G122" s="61"/>
      <c r="H122" s="61"/>
      <c r="I122" s="61"/>
      <c r="J122" s="61"/>
      <c r="K122" s="61"/>
      <c r="L122" s="61"/>
      <c r="M122" s="61"/>
      <c r="N122" s="61"/>
      <c r="O122" s="61"/>
      <c r="P122" s="61"/>
      <c r="Q122" s="61"/>
      <c r="R122" s="61">
        <v>2.6</v>
      </c>
      <c r="S122" s="61"/>
      <c r="T122" s="61" t="s">
        <v>29</v>
      </c>
      <c r="U122" s="61">
        <v>5.2</v>
      </c>
      <c r="V122" s="61" t="s">
        <v>29</v>
      </c>
      <c r="W122" s="61" t="s">
        <v>29</v>
      </c>
      <c r="X122" s="61" t="s">
        <v>29</v>
      </c>
      <c r="Y122" s="61" t="s">
        <v>29</v>
      </c>
      <c r="Z122" s="61" t="s">
        <v>29</v>
      </c>
      <c r="AA122" s="61" t="s">
        <v>29</v>
      </c>
      <c r="AB122" s="61" t="s">
        <v>29</v>
      </c>
      <c r="AC122" s="61" t="s">
        <v>29</v>
      </c>
      <c r="AD122" s="61" t="s">
        <v>29</v>
      </c>
      <c r="AE122" s="61" t="s">
        <v>29</v>
      </c>
    </row>
    <row r="123" spans="1:31" ht="15.75" x14ac:dyDescent="0.25">
      <c r="A123" s="191"/>
      <c r="B123" s="108"/>
      <c r="C123" s="59" t="s">
        <v>142</v>
      </c>
      <c r="D123" s="59" t="s">
        <v>150</v>
      </c>
      <c r="E123" s="59" t="s">
        <v>2</v>
      </c>
      <c r="F123" s="59" t="s">
        <v>3</v>
      </c>
      <c r="G123" s="59" t="s">
        <v>4</v>
      </c>
      <c r="H123" s="59" t="s">
        <v>5</v>
      </c>
      <c r="I123" s="59" t="s">
        <v>6</v>
      </c>
      <c r="J123" s="59" t="s">
        <v>7</v>
      </c>
      <c r="K123" s="59" t="s">
        <v>8</v>
      </c>
      <c r="L123" s="59" t="s">
        <v>9</v>
      </c>
      <c r="M123" s="59" t="s">
        <v>10</v>
      </c>
      <c r="N123" s="59" t="s">
        <v>11</v>
      </c>
      <c r="O123" s="59" t="s">
        <v>12</v>
      </c>
      <c r="P123" s="59" t="s">
        <v>13</v>
      </c>
      <c r="Q123" s="59"/>
      <c r="R123" s="59" t="s">
        <v>14</v>
      </c>
      <c r="S123" s="59"/>
      <c r="T123" s="59" t="s">
        <v>15</v>
      </c>
      <c r="U123" s="59" t="s">
        <v>16</v>
      </c>
      <c r="V123" s="59" t="s">
        <v>17</v>
      </c>
      <c r="W123" s="59" t="s">
        <v>18</v>
      </c>
      <c r="X123" s="59" t="s">
        <v>19</v>
      </c>
      <c r="Y123" s="59" t="s">
        <v>20</v>
      </c>
      <c r="Z123" s="59" t="s">
        <v>21</v>
      </c>
      <c r="AA123" s="59" t="s">
        <v>22</v>
      </c>
      <c r="AB123" s="59" t="s">
        <v>23</v>
      </c>
      <c r="AC123" s="59" t="s">
        <v>24</v>
      </c>
      <c r="AD123" s="59" t="s">
        <v>25</v>
      </c>
      <c r="AE123" s="59" t="s">
        <v>26</v>
      </c>
    </row>
    <row r="124" spans="1:31" ht="15.75" x14ac:dyDescent="0.25">
      <c r="A124" s="191"/>
      <c r="B124" s="185"/>
      <c r="C124" s="85" t="s">
        <v>27</v>
      </c>
      <c r="D124" s="114" t="s">
        <v>151</v>
      </c>
      <c r="E124" s="115"/>
      <c r="F124" s="115">
        <v>3</v>
      </c>
      <c r="G124" s="115">
        <v>1</v>
      </c>
      <c r="H124" s="115"/>
      <c r="I124" s="115"/>
      <c r="J124" s="115"/>
      <c r="K124" s="115"/>
      <c r="L124" s="115"/>
      <c r="M124" s="115"/>
      <c r="N124" s="115"/>
      <c r="O124" s="115"/>
      <c r="P124" s="115">
        <v>1</v>
      </c>
      <c r="Q124" s="97"/>
      <c r="R124" s="89">
        <v>4.2</v>
      </c>
      <c r="S124" s="90"/>
      <c r="T124" s="89" t="s">
        <v>29</v>
      </c>
      <c r="U124" s="89">
        <v>12.6</v>
      </c>
      <c r="V124" s="89">
        <v>4.2</v>
      </c>
      <c r="W124" s="89" t="s">
        <v>29</v>
      </c>
      <c r="X124" s="89" t="s">
        <v>29</v>
      </c>
      <c r="Y124" s="89" t="s">
        <v>29</v>
      </c>
      <c r="Z124" s="89" t="s">
        <v>29</v>
      </c>
      <c r="AA124" s="89" t="s">
        <v>29</v>
      </c>
      <c r="AB124" s="89" t="s">
        <v>29</v>
      </c>
      <c r="AC124" s="89" t="s">
        <v>29</v>
      </c>
      <c r="AD124" s="89" t="s">
        <v>29</v>
      </c>
      <c r="AE124" s="89">
        <v>4.2</v>
      </c>
    </row>
    <row r="125" spans="1:31" ht="15.75" x14ac:dyDescent="0.25">
      <c r="A125" s="191"/>
      <c r="B125" s="186"/>
      <c r="C125" s="85" t="s">
        <v>31</v>
      </c>
      <c r="D125" s="91" t="s">
        <v>152</v>
      </c>
      <c r="E125" s="61"/>
      <c r="F125" s="61">
        <v>3</v>
      </c>
      <c r="G125" s="61">
        <v>1</v>
      </c>
      <c r="H125" s="61"/>
      <c r="I125" s="61"/>
      <c r="J125" s="61"/>
      <c r="K125" s="61"/>
      <c r="L125" s="61"/>
      <c r="M125" s="61"/>
      <c r="N125" s="61"/>
      <c r="O125" s="61"/>
      <c r="P125" s="61">
        <v>1</v>
      </c>
      <c r="Q125" s="61"/>
      <c r="R125" s="61">
        <v>4.2</v>
      </c>
      <c r="S125" s="61"/>
      <c r="T125" s="61" t="s">
        <v>29</v>
      </c>
      <c r="U125" s="61">
        <v>12.6</v>
      </c>
      <c r="V125" s="61">
        <v>4.2</v>
      </c>
      <c r="W125" s="61" t="s">
        <v>29</v>
      </c>
      <c r="X125" s="61" t="s">
        <v>29</v>
      </c>
      <c r="Y125" s="61" t="s">
        <v>29</v>
      </c>
      <c r="Z125" s="61" t="s">
        <v>29</v>
      </c>
      <c r="AA125" s="61" t="s">
        <v>29</v>
      </c>
      <c r="AB125" s="61" t="s">
        <v>29</v>
      </c>
      <c r="AC125" s="61" t="s">
        <v>29</v>
      </c>
      <c r="AD125" s="61" t="s">
        <v>29</v>
      </c>
      <c r="AE125" s="61">
        <v>4.2</v>
      </c>
    </row>
    <row r="126" spans="1:31" ht="15.75" x14ac:dyDescent="0.25">
      <c r="A126" s="191"/>
      <c r="B126" s="186"/>
      <c r="C126" s="85" t="s">
        <v>33</v>
      </c>
      <c r="D126" s="114" t="s">
        <v>153</v>
      </c>
      <c r="E126" s="61"/>
      <c r="F126" s="61">
        <v>1</v>
      </c>
      <c r="G126" s="61">
        <v>3</v>
      </c>
      <c r="H126" s="61"/>
      <c r="I126" s="61"/>
      <c r="J126" s="61"/>
      <c r="K126" s="61"/>
      <c r="L126" s="61"/>
      <c r="M126" s="61"/>
      <c r="N126" s="61"/>
      <c r="O126" s="61"/>
      <c r="P126" s="61">
        <v>1</v>
      </c>
      <c r="Q126" s="61"/>
      <c r="R126" s="61">
        <v>4.2</v>
      </c>
      <c r="S126" s="61"/>
      <c r="T126" s="61" t="s">
        <v>29</v>
      </c>
      <c r="U126" s="61">
        <v>4.2</v>
      </c>
      <c r="V126" s="61">
        <v>13</v>
      </c>
      <c r="W126" s="61" t="s">
        <v>29</v>
      </c>
      <c r="X126" s="61" t="s">
        <v>29</v>
      </c>
      <c r="Y126" s="61" t="s">
        <v>29</v>
      </c>
      <c r="Z126" s="61" t="s">
        <v>29</v>
      </c>
      <c r="AA126" s="61" t="s">
        <v>29</v>
      </c>
      <c r="AB126" s="61" t="s">
        <v>29</v>
      </c>
      <c r="AC126" s="61" t="s">
        <v>29</v>
      </c>
      <c r="AD126" s="61" t="s">
        <v>29</v>
      </c>
      <c r="AE126" s="61">
        <v>4.2</v>
      </c>
    </row>
    <row r="127" spans="1:31" ht="15.75" x14ac:dyDescent="0.25">
      <c r="A127" s="191"/>
      <c r="B127" s="186"/>
      <c r="C127" s="85" t="s">
        <v>35</v>
      </c>
      <c r="D127" s="114" t="s">
        <v>154</v>
      </c>
      <c r="E127" s="61"/>
      <c r="F127" s="61">
        <v>1</v>
      </c>
      <c r="G127" s="61">
        <v>1</v>
      </c>
      <c r="H127" s="61"/>
      <c r="I127" s="61"/>
      <c r="J127" s="61"/>
      <c r="K127" s="61"/>
      <c r="L127" s="61"/>
      <c r="M127" s="61"/>
      <c r="N127" s="61"/>
      <c r="O127" s="61"/>
      <c r="P127" s="61">
        <v>3</v>
      </c>
      <c r="Q127" s="61"/>
      <c r="R127" s="61">
        <v>4.2</v>
      </c>
      <c r="S127" s="61"/>
      <c r="T127" s="61" t="s">
        <v>29</v>
      </c>
      <c r="U127" s="61">
        <v>4.2</v>
      </c>
      <c r="V127" s="61">
        <v>4.2</v>
      </c>
      <c r="W127" s="61" t="s">
        <v>29</v>
      </c>
      <c r="X127" s="61" t="s">
        <v>29</v>
      </c>
      <c r="Y127" s="61" t="s">
        <v>29</v>
      </c>
      <c r="Z127" s="61" t="s">
        <v>29</v>
      </c>
      <c r="AA127" s="61" t="s">
        <v>29</v>
      </c>
      <c r="AB127" s="61" t="s">
        <v>29</v>
      </c>
      <c r="AC127" s="61" t="s">
        <v>29</v>
      </c>
      <c r="AD127" s="61" t="s">
        <v>29</v>
      </c>
      <c r="AE127" s="61">
        <v>12.6</v>
      </c>
    </row>
    <row r="128" spans="1:31" ht="15.75" x14ac:dyDescent="0.25">
      <c r="A128" s="191"/>
      <c r="B128" s="186"/>
      <c r="C128" s="85" t="s">
        <v>37</v>
      </c>
      <c r="D128" s="116" t="s">
        <v>155</v>
      </c>
      <c r="E128" s="61"/>
      <c r="F128" s="61">
        <v>1</v>
      </c>
      <c r="G128" s="61">
        <v>1</v>
      </c>
      <c r="H128" s="61"/>
      <c r="I128" s="61"/>
      <c r="J128" s="61"/>
      <c r="K128" s="61"/>
      <c r="L128" s="61"/>
      <c r="M128" s="61"/>
      <c r="N128" s="61"/>
      <c r="O128" s="61"/>
      <c r="P128" s="61">
        <v>3</v>
      </c>
      <c r="Q128" s="61"/>
      <c r="R128" s="61">
        <v>4.2</v>
      </c>
      <c r="S128" s="61"/>
      <c r="T128" s="61" t="s">
        <v>29</v>
      </c>
      <c r="U128" s="61">
        <v>4.2</v>
      </c>
      <c r="V128" s="61">
        <v>4.2</v>
      </c>
      <c r="W128" s="61" t="s">
        <v>29</v>
      </c>
      <c r="X128" s="61" t="s">
        <v>29</v>
      </c>
      <c r="Y128" s="61" t="s">
        <v>29</v>
      </c>
      <c r="Z128" s="61" t="s">
        <v>29</v>
      </c>
      <c r="AA128" s="61" t="s">
        <v>29</v>
      </c>
      <c r="AB128" s="61" t="s">
        <v>29</v>
      </c>
      <c r="AC128" s="61" t="s">
        <v>29</v>
      </c>
      <c r="AD128" s="61" t="s">
        <v>29</v>
      </c>
      <c r="AE128" s="61">
        <v>12.6</v>
      </c>
    </row>
    <row r="129" spans="1:31" ht="15.75" x14ac:dyDescent="0.25">
      <c r="A129" s="191"/>
      <c r="B129" s="187"/>
      <c r="C129" s="85" t="s">
        <v>39</v>
      </c>
      <c r="D129" s="116" t="s">
        <v>156</v>
      </c>
      <c r="E129" s="61"/>
      <c r="F129" s="61">
        <v>1</v>
      </c>
      <c r="G129" s="61">
        <v>1</v>
      </c>
      <c r="H129" s="61"/>
      <c r="I129" s="61"/>
      <c r="J129" s="61"/>
      <c r="K129" s="61"/>
      <c r="L129" s="61"/>
      <c r="M129" s="61"/>
      <c r="N129" s="61"/>
      <c r="O129" s="61"/>
      <c r="P129" s="61">
        <v>1</v>
      </c>
      <c r="Q129" s="61"/>
      <c r="R129" s="61">
        <v>4.2</v>
      </c>
      <c r="S129" s="61"/>
      <c r="T129" s="61" t="s">
        <v>29</v>
      </c>
      <c r="U129" s="61">
        <v>4.2</v>
      </c>
      <c r="V129" s="61">
        <v>4.2</v>
      </c>
      <c r="W129" s="61" t="s">
        <v>29</v>
      </c>
      <c r="X129" s="61" t="s">
        <v>29</v>
      </c>
      <c r="Y129" s="61" t="s">
        <v>29</v>
      </c>
      <c r="Z129" s="61" t="s">
        <v>29</v>
      </c>
      <c r="AA129" s="61" t="s">
        <v>29</v>
      </c>
      <c r="AB129" s="61" t="s">
        <v>29</v>
      </c>
      <c r="AC129" s="61" t="s">
        <v>29</v>
      </c>
      <c r="AD129" s="61" t="s">
        <v>29</v>
      </c>
      <c r="AE129" s="61">
        <v>4.2</v>
      </c>
    </row>
    <row r="130" spans="1:31" ht="15.75" x14ac:dyDescent="0.25">
      <c r="A130" s="191"/>
      <c r="B130" s="108"/>
      <c r="C130" s="59" t="s">
        <v>142</v>
      </c>
      <c r="D130" s="59" t="s">
        <v>157</v>
      </c>
      <c r="E130" s="59" t="s">
        <v>2</v>
      </c>
      <c r="F130" s="59" t="s">
        <v>3</v>
      </c>
      <c r="G130" s="59" t="s">
        <v>4</v>
      </c>
      <c r="H130" s="59" t="s">
        <v>5</v>
      </c>
      <c r="I130" s="59" t="s">
        <v>6</v>
      </c>
      <c r="J130" s="59" t="s">
        <v>7</v>
      </c>
      <c r="K130" s="59" t="s">
        <v>8</v>
      </c>
      <c r="L130" s="59" t="s">
        <v>9</v>
      </c>
      <c r="M130" s="59" t="s">
        <v>10</v>
      </c>
      <c r="N130" s="59" t="s">
        <v>11</v>
      </c>
      <c r="O130" s="59" t="s">
        <v>12</v>
      </c>
      <c r="P130" s="59" t="s">
        <v>13</v>
      </c>
      <c r="Q130" s="59"/>
      <c r="R130" s="59" t="s">
        <v>14</v>
      </c>
      <c r="S130" s="59"/>
      <c r="T130" s="59" t="s">
        <v>15</v>
      </c>
      <c r="U130" s="59" t="s">
        <v>16</v>
      </c>
      <c r="V130" s="59" t="s">
        <v>17</v>
      </c>
      <c r="W130" s="59" t="s">
        <v>18</v>
      </c>
      <c r="X130" s="59" t="s">
        <v>19</v>
      </c>
      <c r="Y130" s="59" t="s">
        <v>20</v>
      </c>
      <c r="Z130" s="59" t="s">
        <v>21</v>
      </c>
      <c r="AA130" s="59" t="s">
        <v>22</v>
      </c>
      <c r="AB130" s="59" t="s">
        <v>23</v>
      </c>
      <c r="AC130" s="59" t="s">
        <v>24</v>
      </c>
      <c r="AD130" s="59" t="s">
        <v>25</v>
      </c>
      <c r="AE130" s="59" t="s">
        <v>26</v>
      </c>
    </row>
    <row r="131" spans="1:31" ht="15.75" x14ac:dyDescent="0.25">
      <c r="A131" s="191"/>
      <c r="B131" s="185"/>
      <c r="C131" s="85" t="s">
        <v>27</v>
      </c>
      <c r="D131" s="116" t="s">
        <v>158</v>
      </c>
      <c r="E131" s="61">
        <v>2</v>
      </c>
      <c r="F131" s="61">
        <v>1</v>
      </c>
      <c r="G131" s="61"/>
      <c r="H131" s="61"/>
      <c r="I131" s="61"/>
      <c r="J131" s="61"/>
      <c r="K131" s="61"/>
      <c r="L131" s="61"/>
      <c r="M131" s="61"/>
      <c r="N131" s="61">
        <v>2</v>
      </c>
      <c r="O131" s="61"/>
      <c r="P131" s="61">
        <v>3</v>
      </c>
      <c r="Q131" s="61"/>
      <c r="R131" s="61">
        <v>3.4</v>
      </c>
      <c r="S131" s="61"/>
      <c r="T131" s="61">
        <v>6.8</v>
      </c>
      <c r="U131" s="61">
        <v>3.4</v>
      </c>
      <c r="V131" s="61" t="s">
        <v>29</v>
      </c>
      <c r="W131" s="61" t="s">
        <v>29</v>
      </c>
      <c r="X131" s="61" t="s">
        <v>29</v>
      </c>
      <c r="Y131" s="61" t="s">
        <v>29</v>
      </c>
      <c r="Z131" s="61" t="s">
        <v>29</v>
      </c>
      <c r="AA131" s="61" t="s">
        <v>29</v>
      </c>
      <c r="AB131" s="61" t="s">
        <v>29</v>
      </c>
      <c r="AC131" s="61">
        <v>6.8</v>
      </c>
      <c r="AD131" s="61" t="s">
        <v>29</v>
      </c>
      <c r="AE131" s="61" t="s">
        <v>30</v>
      </c>
    </row>
    <row r="132" spans="1:31" ht="15.75" x14ac:dyDescent="0.25">
      <c r="A132" s="191"/>
      <c r="B132" s="186"/>
      <c r="C132" s="85" t="s">
        <v>31</v>
      </c>
      <c r="D132" s="116" t="s">
        <v>159</v>
      </c>
      <c r="E132" s="61"/>
      <c r="F132" s="61">
        <v>3</v>
      </c>
      <c r="G132" s="61"/>
      <c r="H132" s="61"/>
      <c r="I132" s="61"/>
      <c r="J132" s="61"/>
      <c r="K132" s="61"/>
      <c r="L132" s="61"/>
      <c r="M132" s="61"/>
      <c r="N132" s="61">
        <v>1</v>
      </c>
      <c r="O132" s="61"/>
      <c r="P132" s="61">
        <v>2</v>
      </c>
      <c r="Q132" s="61"/>
      <c r="R132" s="61">
        <v>3.4</v>
      </c>
      <c r="S132" s="61"/>
      <c r="T132" s="61" t="s">
        <v>29</v>
      </c>
      <c r="U132" s="61" t="s">
        <v>30</v>
      </c>
      <c r="V132" s="61" t="s">
        <v>29</v>
      </c>
      <c r="W132" s="61" t="s">
        <v>29</v>
      </c>
      <c r="X132" s="61" t="s">
        <v>29</v>
      </c>
      <c r="Y132" s="61" t="s">
        <v>29</v>
      </c>
      <c r="Z132" s="61" t="s">
        <v>29</v>
      </c>
      <c r="AA132" s="61" t="s">
        <v>29</v>
      </c>
      <c r="AB132" s="61" t="s">
        <v>29</v>
      </c>
      <c r="AC132" s="61">
        <v>3.4</v>
      </c>
      <c r="AD132" s="61" t="s">
        <v>29</v>
      </c>
      <c r="AE132" s="61">
        <v>6.8</v>
      </c>
    </row>
    <row r="133" spans="1:31" ht="15.75" x14ac:dyDescent="0.25">
      <c r="A133" s="191"/>
      <c r="B133" s="186"/>
      <c r="C133" s="85" t="s">
        <v>33</v>
      </c>
      <c r="D133" s="116" t="s">
        <v>160</v>
      </c>
      <c r="E133" s="61">
        <v>3</v>
      </c>
      <c r="F133" s="61"/>
      <c r="G133" s="61">
        <v>1</v>
      </c>
      <c r="H133" s="61">
        <v>1</v>
      </c>
      <c r="I133" s="61"/>
      <c r="J133" s="61"/>
      <c r="K133" s="61"/>
      <c r="L133" s="61"/>
      <c r="M133" s="61">
        <v>1</v>
      </c>
      <c r="N133" s="61"/>
      <c r="O133" s="61">
        <v>2</v>
      </c>
      <c r="P133" s="61"/>
      <c r="Q133" s="61"/>
      <c r="R133" s="61">
        <v>3.4</v>
      </c>
      <c r="S133" s="61"/>
      <c r="T133" s="61" t="s">
        <v>30</v>
      </c>
      <c r="U133" s="61" t="s">
        <v>29</v>
      </c>
      <c r="V133" s="61">
        <v>3.4</v>
      </c>
      <c r="W133" s="61">
        <v>3.4</v>
      </c>
      <c r="X133" s="61" t="s">
        <v>29</v>
      </c>
      <c r="Y133" s="61" t="s">
        <v>29</v>
      </c>
      <c r="Z133" s="61" t="s">
        <v>29</v>
      </c>
      <c r="AA133" s="61" t="s">
        <v>29</v>
      </c>
      <c r="AB133" s="61">
        <v>3.4</v>
      </c>
      <c r="AC133" s="61" t="s">
        <v>29</v>
      </c>
      <c r="AD133" s="61">
        <v>6.8</v>
      </c>
      <c r="AE133" s="61" t="s">
        <v>29</v>
      </c>
    </row>
    <row r="134" spans="1:31" ht="15.75" x14ac:dyDescent="0.25">
      <c r="A134" s="191"/>
      <c r="B134" s="186"/>
      <c r="C134" s="85" t="s">
        <v>35</v>
      </c>
      <c r="D134" s="116" t="s">
        <v>161</v>
      </c>
      <c r="E134" s="61"/>
      <c r="F134" s="61">
        <v>2</v>
      </c>
      <c r="G134" s="61">
        <v>2</v>
      </c>
      <c r="H134" s="61"/>
      <c r="I134" s="61"/>
      <c r="J134" s="61"/>
      <c r="K134" s="61"/>
      <c r="L134" s="61"/>
      <c r="M134" s="61">
        <v>2</v>
      </c>
      <c r="N134" s="61"/>
      <c r="O134" s="61">
        <v>1</v>
      </c>
      <c r="P134" s="61"/>
      <c r="Q134" s="61"/>
      <c r="R134" s="61">
        <v>3.4</v>
      </c>
      <c r="S134" s="61"/>
      <c r="T134" s="61" t="s">
        <v>29</v>
      </c>
      <c r="U134" s="61">
        <v>6.8</v>
      </c>
      <c r="V134" s="61">
        <v>6.8</v>
      </c>
      <c r="W134" s="61" t="s">
        <v>29</v>
      </c>
      <c r="X134" s="61" t="s">
        <v>29</v>
      </c>
      <c r="Y134" s="61" t="s">
        <v>29</v>
      </c>
      <c r="Z134" s="61" t="s">
        <v>29</v>
      </c>
      <c r="AA134" s="61" t="s">
        <v>29</v>
      </c>
      <c r="AB134" s="61">
        <v>6.8</v>
      </c>
      <c r="AC134" s="61" t="s">
        <v>29</v>
      </c>
      <c r="AD134" s="61">
        <v>3.4</v>
      </c>
      <c r="AE134" s="61" t="s">
        <v>29</v>
      </c>
    </row>
    <row r="135" spans="1:31" ht="15.75" x14ac:dyDescent="0.25">
      <c r="A135" s="191"/>
      <c r="B135" s="186"/>
      <c r="C135" s="85" t="s">
        <v>37</v>
      </c>
      <c r="D135" s="116" t="s">
        <v>162</v>
      </c>
      <c r="E135" s="61">
        <v>1</v>
      </c>
      <c r="F135" s="61"/>
      <c r="G135" s="61">
        <v>2</v>
      </c>
      <c r="H135" s="61"/>
      <c r="I135" s="61"/>
      <c r="J135" s="61"/>
      <c r="K135" s="61"/>
      <c r="L135" s="61"/>
      <c r="M135" s="61">
        <v>1</v>
      </c>
      <c r="N135" s="61">
        <v>1</v>
      </c>
      <c r="O135" s="61"/>
      <c r="P135" s="61"/>
      <c r="Q135" s="61"/>
      <c r="R135" s="61">
        <v>3.4</v>
      </c>
      <c r="S135" s="61"/>
      <c r="T135" s="61">
        <v>3.4</v>
      </c>
      <c r="U135" s="61" t="s">
        <v>29</v>
      </c>
      <c r="V135" s="61">
        <v>6.8</v>
      </c>
      <c r="W135" s="61" t="s">
        <v>29</v>
      </c>
      <c r="X135" s="61" t="s">
        <v>29</v>
      </c>
      <c r="Y135" s="61" t="s">
        <v>29</v>
      </c>
      <c r="Z135" s="61" t="s">
        <v>29</v>
      </c>
      <c r="AA135" s="61" t="s">
        <v>29</v>
      </c>
      <c r="AB135" s="61">
        <v>3.4</v>
      </c>
      <c r="AC135" s="61">
        <v>3.4</v>
      </c>
      <c r="AD135" s="61" t="s">
        <v>29</v>
      </c>
      <c r="AE135" s="61" t="s">
        <v>29</v>
      </c>
    </row>
    <row r="136" spans="1:31" ht="31.5" x14ac:dyDescent="0.25">
      <c r="A136" s="191"/>
      <c r="B136" s="187"/>
      <c r="C136" s="85" t="s">
        <v>39</v>
      </c>
      <c r="D136" s="116" t="s">
        <v>163</v>
      </c>
      <c r="E136" s="61"/>
      <c r="F136" s="61">
        <v>2</v>
      </c>
      <c r="G136" s="61"/>
      <c r="H136" s="61">
        <v>1</v>
      </c>
      <c r="I136" s="61"/>
      <c r="J136" s="61"/>
      <c r="K136" s="61"/>
      <c r="L136" s="61"/>
      <c r="M136" s="61"/>
      <c r="N136" s="61">
        <v>2</v>
      </c>
      <c r="O136" s="61">
        <v>2</v>
      </c>
      <c r="P136" s="61"/>
      <c r="Q136" s="61"/>
      <c r="R136" s="61">
        <v>3.4</v>
      </c>
      <c r="S136" s="61"/>
      <c r="T136" s="61" t="s">
        <v>29</v>
      </c>
      <c r="U136" s="61">
        <v>6.8</v>
      </c>
      <c r="V136" s="61" t="s">
        <v>29</v>
      </c>
      <c r="W136" s="61">
        <v>3.4</v>
      </c>
      <c r="X136" s="61" t="s">
        <v>29</v>
      </c>
      <c r="Y136" s="61" t="s">
        <v>29</v>
      </c>
      <c r="Z136" s="61" t="s">
        <v>29</v>
      </c>
      <c r="AA136" s="61" t="s">
        <v>29</v>
      </c>
      <c r="AB136" s="61" t="s">
        <v>29</v>
      </c>
      <c r="AC136" s="61">
        <v>6.8</v>
      </c>
      <c r="AD136" s="61">
        <v>6.8</v>
      </c>
      <c r="AE136" s="61" t="s">
        <v>29</v>
      </c>
    </row>
    <row r="137" spans="1:31" ht="15.75" x14ac:dyDescent="0.25">
      <c r="A137" s="191"/>
      <c r="B137" s="108"/>
      <c r="C137" s="59" t="s">
        <v>142</v>
      </c>
      <c r="D137" s="59" t="s">
        <v>164</v>
      </c>
      <c r="E137" s="59" t="s">
        <v>2</v>
      </c>
      <c r="F137" s="59" t="s">
        <v>3</v>
      </c>
      <c r="G137" s="59" t="s">
        <v>4</v>
      </c>
      <c r="H137" s="59" t="s">
        <v>5</v>
      </c>
      <c r="I137" s="59" t="s">
        <v>6</v>
      </c>
      <c r="J137" s="59" t="s">
        <v>7</v>
      </c>
      <c r="K137" s="59" t="s">
        <v>8</v>
      </c>
      <c r="L137" s="59" t="s">
        <v>9</v>
      </c>
      <c r="M137" s="59" t="s">
        <v>10</v>
      </c>
      <c r="N137" s="59" t="s">
        <v>11</v>
      </c>
      <c r="O137" s="59" t="s">
        <v>12</v>
      </c>
      <c r="P137" s="59" t="s">
        <v>13</v>
      </c>
      <c r="Q137" s="59"/>
      <c r="R137" s="59" t="s">
        <v>14</v>
      </c>
      <c r="S137" s="59"/>
      <c r="T137" s="59" t="s">
        <v>15</v>
      </c>
      <c r="U137" s="59" t="s">
        <v>16</v>
      </c>
      <c r="V137" s="59" t="s">
        <v>17</v>
      </c>
      <c r="W137" s="59" t="s">
        <v>18</v>
      </c>
      <c r="X137" s="59" t="s">
        <v>19</v>
      </c>
      <c r="Y137" s="59" t="s">
        <v>20</v>
      </c>
      <c r="Z137" s="59" t="s">
        <v>21</v>
      </c>
      <c r="AA137" s="59" t="s">
        <v>22</v>
      </c>
      <c r="AB137" s="59" t="s">
        <v>23</v>
      </c>
      <c r="AC137" s="59" t="s">
        <v>24</v>
      </c>
      <c r="AD137" s="59" t="s">
        <v>25</v>
      </c>
      <c r="AE137" s="59" t="s">
        <v>26</v>
      </c>
    </row>
    <row r="138" spans="1:31" ht="15.75" x14ac:dyDescent="0.25">
      <c r="A138" s="191"/>
      <c r="B138" s="185"/>
      <c r="C138" s="85" t="s">
        <v>27</v>
      </c>
      <c r="D138" s="116" t="s">
        <v>165</v>
      </c>
      <c r="E138" s="61"/>
      <c r="F138" s="61">
        <v>3</v>
      </c>
      <c r="G138" s="61">
        <v>2</v>
      </c>
      <c r="H138" s="61"/>
      <c r="I138" s="61"/>
      <c r="J138" s="61"/>
      <c r="K138" s="61"/>
      <c r="L138" s="61"/>
      <c r="M138" s="61"/>
      <c r="N138" s="61"/>
      <c r="O138" s="61"/>
      <c r="P138" s="61"/>
      <c r="Q138" s="61"/>
      <c r="R138" s="61">
        <v>2.6</v>
      </c>
      <c r="S138" s="61"/>
      <c r="T138" s="61" t="s">
        <v>29</v>
      </c>
      <c r="U138" s="61">
        <v>7.8</v>
      </c>
      <c r="V138" s="61">
        <v>5.2</v>
      </c>
      <c r="W138" s="61" t="s">
        <v>29</v>
      </c>
      <c r="X138" s="61" t="s">
        <v>29</v>
      </c>
      <c r="Y138" s="61" t="s">
        <v>29</v>
      </c>
      <c r="Z138" s="61" t="s">
        <v>29</v>
      </c>
      <c r="AA138" s="61" t="s">
        <v>29</v>
      </c>
      <c r="AB138" s="61" t="s">
        <v>29</v>
      </c>
      <c r="AC138" s="61" t="s">
        <v>29</v>
      </c>
      <c r="AD138" s="61" t="s">
        <v>29</v>
      </c>
      <c r="AE138" s="61" t="s">
        <v>29</v>
      </c>
    </row>
    <row r="139" spans="1:31" ht="31.5" x14ac:dyDescent="0.25">
      <c r="A139" s="191"/>
      <c r="B139" s="186"/>
      <c r="C139" s="85" t="s">
        <v>31</v>
      </c>
      <c r="D139" s="116" t="s">
        <v>166</v>
      </c>
      <c r="E139" s="61"/>
      <c r="F139" s="61">
        <v>3</v>
      </c>
      <c r="G139" s="61"/>
      <c r="H139" s="61"/>
      <c r="I139" s="61">
        <v>1</v>
      </c>
      <c r="J139" s="61"/>
      <c r="K139" s="61"/>
      <c r="L139" s="61"/>
      <c r="M139" s="61"/>
      <c r="N139" s="61">
        <v>3</v>
      </c>
      <c r="O139" s="61"/>
      <c r="P139" s="61"/>
      <c r="Q139" s="61"/>
      <c r="R139" s="61">
        <v>2.6</v>
      </c>
      <c r="S139" s="61"/>
      <c r="T139" s="61" t="s">
        <v>29</v>
      </c>
      <c r="U139" s="61">
        <v>7.8</v>
      </c>
      <c r="V139" s="61" t="s">
        <v>29</v>
      </c>
      <c r="W139" s="61" t="s">
        <v>29</v>
      </c>
      <c r="X139" s="61">
        <v>2.6</v>
      </c>
      <c r="Y139" s="61" t="s">
        <v>29</v>
      </c>
      <c r="Z139" s="61" t="s">
        <v>29</v>
      </c>
      <c r="AA139" s="61" t="s">
        <v>29</v>
      </c>
      <c r="AB139" s="61" t="s">
        <v>29</v>
      </c>
      <c r="AC139" s="61">
        <v>7.8</v>
      </c>
      <c r="AD139" s="61" t="s">
        <v>29</v>
      </c>
      <c r="AE139" s="61" t="s">
        <v>29</v>
      </c>
    </row>
    <row r="140" spans="1:31" ht="15.75" x14ac:dyDescent="0.25">
      <c r="A140" s="191"/>
      <c r="B140" s="186"/>
      <c r="C140" s="85" t="s">
        <v>33</v>
      </c>
      <c r="D140" s="116" t="s">
        <v>167</v>
      </c>
      <c r="E140" s="61">
        <v>2</v>
      </c>
      <c r="F140" s="61"/>
      <c r="G140" s="61">
        <v>2</v>
      </c>
      <c r="H140" s="61"/>
      <c r="I140" s="61"/>
      <c r="J140" s="61"/>
      <c r="K140" s="61"/>
      <c r="L140" s="61"/>
      <c r="M140" s="61"/>
      <c r="N140" s="61"/>
      <c r="O140" s="61"/>
      <c r="P140" s="61"/>
      <c r="Q140" s="61"/>
      <c r="R140" s="61">
        <v>2.6</v>
      </c>
      <c r="S140" s="61"/>
      <c r="T140" s="61">
        <v>5.2</v>
      </c>
      <c r="U140" s="61" t="s">
        <v>29</v>
      </c>
      <c r="V140" s="61">
        <v>5.2</v>
      </c>
      <c r="W140" s="61" t="s">
        <v>29</v>
      </c>
      <c r="X140" s="61" t="s">
        <v>29</v>
      </c>
      <c r="Y140" s="61" t="s">
        <v>29</v>
      </c>
      <c r="Z140" s="61" t="s">
        <v>29</v>
      </c>
      <c r="AA140" s="61" t="s">
        <v>29</v>
      </c>
      <c r="AB140" s="61" t="s">
        <v>29</v>
      </c>
      <c r="AC140" s="61" t="s">
        <v>29</v>
      </c>
      <c r="AD140" s="61" t="s">
        <v>29</v>
      </c>
      <c r="AE140" s="61" t="s">
        <v>29</v>
      </c>
    </row>
    <row r="141" spans="1:31" ht="15.75" x14ac:dyDescent="0.25">
      <c r="A141" s="191"/>
      <c r="B141" s="186"/>
      <c r="C141" s="85" t="s">
        <v>35</v>
      </c>
      <c r="D141" s="116" t="s">
        <v>168</v>
      </c>
      <c r="E141" s="61"/>
      <c r="F141" s="61">
        <v>3</v>
      </c>
      <c r="G141" s="61">
        <v>1</v>
      </c>
      <c r="H141" s="61"/>
      <c r="I141" s="61"/>
      <c r="J141" s="61"/>
      <c r="K141" s="61"/>
      <c r="L141" s="61"/>
      <c r="M141" s="61"/>
      <c r="N141" s="61"/>
      <c r="O141" s="61"/>
      <c r="P141" s="61">
        <v>3</v>
      </c>
      <c r="Q141" s="61"/>
      <c r="R141" s="61">
        <v>2.6</v>
      </c>
      <c r="S141" s="61"/>
      <c r="T141" s="61" t="s">
        <v>29</v>
      </c>
      <c r="U141" s="61">
        <v>7.8</v>
      </c>
      <c r="V141" s="61">
        <v>2.6</v>
      </c>
      <c r="W141" s="61" t="s">
        <v>29</v>
      </c>
      <c r="X141" s="61" t="s">
        <v>29</v>
      </c>
      <c r="Y141" s="61" t="s">
        <v>29</v>
      </c>
      <c r="Z141" s="61" t="s">
        <v>29</v>
      </c>
      <c r="AA141" s="61" t="s">
        <v>29</v>
      </c>
      <c r="AB141" s="61" t="s">
        <v>29</v>
      </c>
      <c r="AC141" s="61" t="s">
        <v>29</v>
      </c>
      <c r="AD141" s="61" t="s">
        <v>29</v>
      </c>
      <c r="AE141" s="61">
        <v>7.8</v>
      </c>
    </row>
    <row r="142" spans="1:31" ht="15.75" x14ac:dyDescent="0.25">
      <c r="A142" s="191"/>
      <c r="B142" s="186"/>
      <c r="C142" s="85" t="s">
        <v>37</v>
      </c>
      <c r="D142" s="116" t="s">
        <v>169</v>
      </c>
      <c r="E142" s="61"/>
      <c r="F142" s="61"/>
      <c r="G142" s="61"/>
      <c r="H142" s="61"/>
      <c r="I142" s="61">
        <v>2</v>
      </c>
      <c r="J142" s="61"/>
      <c r="K142" s="61"/>
      <c r="L142" s="61"/>
      <c r="M142" s="61"/>
      <c r="N142" s="61"/>
      <c r="O142" s="61"/>
      <c r="P142" s="61">
        <v>2</v>
      </c>
      <c r="Q142" s="61"/>
      <c r="R142" s="61">
        <v>2.6</v>
      </c>
      <c r="S142" s="61"/>
      <c r="T142" s="61" t="s">
        <v>29</v>
      </c>
      <c r="U142" s="61" t="s">
        <v>29</v>
      </c>
      <c r="V142" s="61" t="s">
        <v>29</v>
      </c>
      <c r="W142" s="61" t="s">
        <v>29</v>
      </c>
      <c r="X142" s="61">
        <v>5.2</v>
      </c>
      <c r="Y142" s="61" t="s">
        <v>29</v>
      </c>
      <c r="Z142" s="61" t="s">
        <v>29</v>
      </c>
      <c r="AA142" s="61" t="s">
        <v>29</v>
      </c>
      <c r="AB142" s="61" t="s">
        <v>29</v>
      </c>
      <c r="AC142" s="61" t="s">
        <v>29</v>
      </c>
      <c r="AD142" s="61" t="s">
        <v>29</v>
      </c>
      <c r="AE142" s="61">
        <v>5.2</v>
      </c>
    </row>
    <row r="143" spans="1:31" ht="15.75" x14ac:dyDescent="0.25">
      <c r="A143" s="191"/>
      <c r="B143" s="187"/>
      <c r="C143" s="85" t="s">
        <v>39</v>
      </c>
      <c r="D143" s="116" t="s">
        <v>170</v>
      </c>
      <c r="E143" s="61"/>
      <c r="F143" s="61"/>
      <c r="G143" s="61">
        <v>2</v>
      </c>
      <c r="H143" s="61"/>
      <c r="I143" s="61">
        <v>3</v>
      </c>
      <c r="J143" s="61"/>
      <c r="K143" s="61"/>
      <c r="L143" s="61"/>
      <c r="M143" s="61"/>
      <c r="N143" s="61"/>
      <c r="O143" s="61"/>
      <c r="P143" s="61">
        <v>3</v>
      </c>
      <c r="Q143" s="61"/>
      <c r="R143" s="61">
        <v>2.6</v>
      </c>
      <c r="S143" s="61"/>
      <c r="T143" s="61" t="s">
        <v>29</v>
      </c>
      <c r="U143" s="61" t="s">
        <v>29</v>
      </c>
      <c r="V143" s="61">
        <v>5.2</v>
      </c>
      <c r="W143" s="61" t="s">
        <v>29</v>
      </c>
      <c r="X143" s="61">
        <v>7.8</v>
      </c>
      <c r="Y143" s="61" t="s">
        <v>29</v>
      </c>
      <c r="Z143" s="61" t="s">
        <v>29</v>
      </c>
      <c r="AA143" s="61" t="s">
        <v>29</v>
      </c>
      <c r="AB143" s="61" t="s">
        <v>29</v>
      </c>
      <c r="AC143" s="61" t="s">
        <v>29</v>
      </c>
      <c r="AD143" s="61" t="s">
        <v>29</v>
      </c>
      <c r="AE143" s="61">
        <v>7.8</v>
      </c>
    </row>
    <row r="144" spans="1:31" ht="15.75" x14ac:dyDescent="0.25">
      <c r="A144" s="191"/>
      <c r="B144" s="108"/>
      <c r="C144" s="59" t="s">
        <v>142</v>
      </c>
      <c r="D144" s="59" t="s">
        <v>171</v>
      </c>
      <c r="E144" s="59" t="s">
        <v>2</v>
      </c>
      <c r="F144" s="59" t="s">
        <v>3</v>
      </c>
      <c r="G144" s="59" t="s">
        <v>4</v>
      </c>
      <c r="H144" s="59" t="s">
        <v>5</v>
      </c>
      <c r="I144" s="59" t="s">
        <v>6</v>
      </c>
      <c r="J144" s="59" t="s">
        <v>7</v>
      </c>
      <c r="K144" s="59" t="s">
        <v>8</v>
      </c>
      <c r="L144" s="59" t="s">
        <v>9</v>
      </c>
      <c r="M144" s="59" t="s">
        <v>10</v>
      </c>
      <c r="N144" s="59" t="s">
        <v>11</v>
      </c>
      <c r="O144" s="59" t="s">
        <v>12</v>
      </c>
      <c r="P144" s="59" t="s">
        <v>13</v>
      </c>
      <c r="Q144" s="59"/>
      <c r="R144" s="59" t="s">
        <v>14</v>
      </c>
      <c r="S144" s="59"/>
      <c r="T144" s="59" t="s">
        <v>15</v>
      </c>
      <c r="U144" s="59" t="s">
        <v>16</v>
      </c>
      <c r="V144" s="59" t="s">
        <v>17</v>
      </c>
      <c r="W144" s="59" t="s">
        <v>18</v>
      </c>
      <c r="X144" s="59" t="s">
        <v>19</v>
      </c>
      <c r="Y144" s="59" t="s">
        <v>20</v>
      </c>
      <c r="Z144" s="59" t="s">
        <v>21</v>
      </c>
      <c r="AA144" s="59" t="s">
        <v>22</v>
      </c>
      <c r="AB144" s="59" t="s">
        <v>23</v>
      </c>
      <c r="AC144" s="59" t="s">
        <v>24</v>
      </c>
      <c r="AD144" s="59" t="s">
        <v>25</v>
      </c>
      <c r="AE144" s="59" t="s">
        <v>26</v>
      </c>
    </row>
    <row r="145" spans="1:31" ht="15.75" x14ac:dyDescent="0.25">
      <c r="A145" s="191"/>
      <c r="B145" s="185"/>
      <c r="C145" s="85" t="s">
        <v>27</v>
      </c>
      <c r="D145" s="116" t="s">
        <v>158</v>
      </c>
      <c r="E145" s="61"/>
      <c r="F145" s="61"/>
      <c r="G145" s="61">
        <v>1</v>
      </c>
      <c r="H145" s="61">
        <v>3</v>
      </c>
      <c r="I145" s="61">
        <v>1</v>
      </c>
      <c r="J145" s="61"/>
      <c r="K145" s="61"/>
      <c r="L145" s="61"/>
      <c r="M145" s="61"/>
      <c r="N145" s="61"/>
      <c r="O145" s="61"/>
      <c r="P145" s="61"/>
      <c r="Q145" s="61"/>
      <c r="R145" s="61">
        <v>3.4</v>
      </c>
      <c r="S145" s="61"/>
      <c r="T145" s="61" t="s">
        <v>29</v>
      </c>
      <c r="U145" s="61" t="s">
        <v>29</v>
      </c>
      <c r="V145" s="61">
        <v>3.4</v>
      </c>
      <c r="W145" s="61">
        <v>1</v>
      </c>
      <c r="X145" s="61">
        <v>3.4</v>
      </c>
      <c r="Y145" s="61" t="s">
        <v>29</v>
      </c>
      <c r="Z145" s="61" t="s">
        <v>29</v>
      </c>
      <c r="AA145" s="61" t="s">
        <v>29</v>
      </c>
      <c r="AB145" s="61" t="s">
        <v>29</v>
      </c>
      <c r="AC145" s="61" t="s">
        <v>29</v>
      </c>
      <c r="AD145" s="61" t="s">
        <v>29</v>
      </c>
      <c r="AE145" s="61" t="s">
        <v>29</v>
      </c>
    </row>
    <row r="146" spans="1:31" ht="15.75" x14ac:dyDescent="0.25">
      <c r="A146" s="191"/>
      <c r="B146" s="186"/>
      <c r="C146" s="85" t="s">
        <v>31</v>
      </c>
      <c r="D146" s="116" t="s">
        <v>159</v>
      </c>
      <c r="E146" s="61"/>
      <c r="F146" s="61"/>
      <c r="G146" s="61">
        <v>1</v>
      </c>
      <c r="H146" s="61">
        <v>1</v>
      </c>
      <c r="I146" s="61">
        <v>1</v>
      </c>
      <c r="J146" s="61"/>
      <c r="K146" s="61"/>
      <c r="L146" s="61"/>
      <c r="M146" s="61"/>
      <c r="N146" s="61"/>
      <c r="O146" s="61"/>
      <c r="P146" s="61"/>
      <c r="Q146" s="61"/>
      <c r="R146" s="61">
        <v>3.4</v>
      </c>
      <c r="S146" s="61"/>
      <c r="T146" s="61" t="s">
        <v>29</v>
      </c>
      <c r="U146" s="61" t="s">
        <v>29</v>
      </c>
      <c r="V146" s="61">
        <v>3.4</v>
      </c>
      <c r="W146" s="61">
        <v>3.4</v>
      </c>
      <c r="X146" s="61">
        <v>3.4</v>
      </c>
      <c r="Y146" s="61" t="s">
        <v>29</v>
      </c>
      <c r="Z146" s="61" t="s">
        <v>29</v>
      </c>
      <c r="AA146" s="61" t="s">
        <v>29</v>
      </c>
      <c r="AB146" s="61" t="s">
        <v>29</v>
      </c>
      <c r="AC146" s="61" t="s">
        <v>29</v>
      </c>
      <c r="AD146" s="61" t="s">
        <v>29</v>
      </c>
      <c r="AE146" s="61" t="s">
        <v>29</v>
      </c>
    </row>
    <row r="147" spans="1:31" ht="15.75" x14ac:dyDescent="0.25">
      <c r="A147" s="191"/>
      <c r="B147" s="186"/>
      <c r="C147" s="85" t="s">
        <v>33</v>
      </c>
      <c r="D147" s="116" t="s">
        <v>160</v>
      </c>
      <c r="E147" s="61"/>
      <c r="F147" s="61"/>
      <c r="G147" s="61">
        <v>3</v>
      </c>
      <c r="H147" s="61">
        <v>1</v>
      </c>
      <c r="I147" s="61">
        <v>2</v>
      </c>
      <c r="J147" s="61"/>
      <c r="K147" s="61"/>
      <c r="L147" s="61"/>
      <c r="M147" s="61"/>
      <c r="N147" s="61"/>
      <c r="O147" s="61"/>
      <c r="P147" s="61"/>
      <c r="Q147" s="61"/>
      <c r="R147" s="61">
        <v>3.4</v>
      </c>
      <c r="S147" s="61"/>
      <c r="T147" s="61" t="s">
        <v>29</v>
      </c>
      <c r="U147" s="61" t="s">
        <v>29</v>
      </c>
      <c r="V147" s="61">
        <v>1</v>
      </c>
      <c r="W147" s="61">
        <v>3.4</v>
      </c>
      <c r="X147" s="61">
        <v>6.8</v>
      </c>
      <c r="Y147" s="61" t="s">
        <v>29</v>
      </c>
      <c r="Z147" s="61" t="s">
        <v>29</v>
      </c>
      <c r="AA147" s="61" t="s">
        <v>29</v>
      </c>
      <c r="AB147" s="61" t="s">
        <v>29</v>
      </c>
      <c r="AC147" s="61" t="s">
        <v>29</v>
      </c>
      <c r="AD147" s="61" t="s">
        <v>29</v>
      </c>
      <c r="AE147" s="61" t="s">
        <v>29</v>
      </c>
    </row>
    <row r="148" spans="1:31" ht="15.75" x14ac:dyDescent="0.25">
      <c r="A148" s="191"/>
      <c r="B148" s="186"/>
      <c r="C148" s="85" t="s">
        <v>35</v>
      </c>
      <c r="D148" s="116" t="s">
        <v>161</v>
      </c>
      <c r="E148" s="61"/>
      <c r="F148" s="61"/>
      <c r="G148" s="61">
        <v>1</v>
      </c>
      <c r="H148" s="61">
        <v>1</v>
      </c>
      <c r="I148" s="61">
        <v>3</v>
      </c>
      <c r="J148" s="61"/>
      <c r="K148" s="61"/>
      <c r="L148" s="61"/>
      <c r="M148" s="61"/>
      <c r="N148" s="61"/>
      <c r="O148" s="61"/>
      <c r="P148" s="61"/>
      <c r="Q148" s="61"/>
      <c r="R148" s="61">
        <v>3.4</v>
      </c>
      <c r="S148" s="61"/>
      <c r="T148" s="61" t="s">
        <v>29</v>
      </c>
      <c r="U148" s="61" t="s">
        <v>29</v>
      </c>
      <c r="V148" s="61">
        <v>3.4</v>
      </c>
      <c r="W148" s="61">
        <v>3.4</v>
      </c>
      <c r="X148" s="61">
        <v>1</v>
      </c>
      <c r="Y148" s="61" t="s">
        <v>29</v>
      </c>
      <c r="Z148" s="61" t="s">
        <v>29</v>
      </c>
      <c r="AA148" s="61" t="s">
        <v>29</v>
      </c>
      <c r="AB148" s="61" t="s">
        <v>29</v>
      </c>
      <c r="AC148" s="61" t="s">
        <v>29</v>
      </c>
      <c r="AD148" s="61" t="s">
        <v>29</v>
      </c>
      <c r="AE148" s="61" t="s">
        <v>29</v>
      </c>
    </row>
    <row r="149" spans="1:31" ht="15.75" x14ac:dyDescent="0.25">
      <c r="A149" s="191"/>
      <c r="B149" s="186"/>
      <c r="C149" s="85" t="s">
        <v>37</v>
      </c>
      <c r="D149" s="116" t="s">
        <v>162</v>
      </c>
      <c r="E149" s="61"/>
      <c r="F149" s="61"/>
      <c r="G149" s="61">
        <v>3</v>
      </c>
      <c r="H149" s="61">
        <v>2</v>
      </c>
      <c r="I149" s="61">
        <v>1</v>
      </c>
      <c r="J149" s="61"/>
      <c r="K149" s="61"/>
      <c r="L149" s="61"/>
      <c r="M149" s="61"/>
      <c r="N149" s="61"/>
      <c r="O149" s="61"/>
      <c r="P149" s="61"/>
      <c r="Q149" s="61"/>
      <c r="R149" s="61">
        <v>3.4</v>
      </c>
      <c r="S149" s="61"/>
      <c r="T149" s="61" t="s">
        <v>29</v>
      </c>
      <c r="U149" s="61" t="s">
        <v>29</v>
      </c>
      <c r="V149" s="61">
        <v>1</v>
      </c>
      <c r="W149" s="61">
        <v>6.8</v>
      </c>
      <c r="X149" s="61">
        <v>3.4</v>
      </c>
      <c r="Y149" s="61" t="s">
        <v>29</v>
      </c>
      <c r="Z149" s="61" t="s">
        <v>29</v>
      </c>
      <c r="AA149" s="61" t="s">
        <v>29</v>
      </c>
      <c r="AB149" s="61" t="s">
        <v>29</v>
      </c>
      <c r="AC149" s="61" t="s">
        <v>29</v>
      </c>
      <c r="AD149" s="61" t="s">
        <v>29</v>
      </c>
      <c r="AE149" s="61" t="s">
        <v>29</v>
      </c>
    </row>
    <row r="150" spans="1:31" ht="31.5" x14ac:dyDescent="0.25">
      <c r="A150" s="191"/>
      <c r="B150" s="187"/>
      <c r="C150" s="85" t="s">
        <v>39</v>
      </c>
      <c r="D150" s="116" t="s">
        <v>163</v>
      </c>
      <c r="E150" s="61"/>
      <c r="F150" s="61"/>
      <c r="G150" s="61">
        <v>3</v>
      </c>
      <c r="H150" s="61">
        <v>1</v>
      </c>
      <c r="I150" s="61">
        <v>1</v>
      </c>
      <c r="J150" s="61"/>
      <c r="K150" s="61"/>
      <c r="L150" s="61"/>
      <c r="M150" s="61"/>
      <c r="N150" s="61"/>
      <c r="O150" s="61"/>
      <c r="P150" s="61"/>
      <c r="Q150" s="61"/>
      <c r="R150" s="61">
        <v>3.4</v>
      </c>
      <c r="S150" s="61"/>
      <c r="T150" s="61" t="s">
        <v>29</v>
      </c>
      <c r="U150" s="61" t="s">
        <v>29</v>
      </c>
      <c r="V150" s="61">
        <v>1</v>
      </c>
      <c r="W150" s="61">
        <v>3.4</v>
      </c>
      <c r="X150" s="61">
        <v>3.4</v>
      </c>
      <c r="Y150" s="61" t="s">
        <v>29</v>
      </c>
      <c r="Z150" s="61" t="s">
        <v>29</v>
      </c>
      <c r="AA150" s="61" t="s">
        <v>29</v>
      </c>
      <c r="AB150" s="61" t="s">
        <v>29</v>
      </c>
      <c r="AC150" s="61" t="s">
        <v>29</v>
      </c>
      <c r="AD150" s="61" t="s">
        <v>29</v>
      </c>
      <c r="AE150" s="61" t="s">
        <v>29</v>
      </c>
    </row>
    <row r="151" spans="1:31" ht="15.75" x14ac:dyDescent="0.25">
      <c r="A151" s="191"/>
      <c r="B151" s="108"/>
      <c r="C151" s="59" t="s">
        <v>142</v>
      </c>
      <c r="D151" s="59" t="s">
        <v>172</v>
      </c>
      <c r="E151" s="59" t="s">
        <v>2</v>
      </c>
      <c r="F151" s="59" t="s">
        <v>3</v>
      </c>
      <c r="G151" s="59" t="s">
        <v>4</v>
      </c>
      <c r="H151" s="59" t="s">
        <v>5</v>
      </c>
      <c r="I151" s="59" t="s">
        <v>6</v>
      </c>
      <c r="J151" s="59" t="s">
        <v>7</v>
      </c>
      <c r="K151" s="59" t="s">
        <v>8</v>
      </c>
      <c r="L151" s="59" t="s">
        <v>9</v>
      </c>
      <c r="M151" s="59" t="s">
        <v>10</v>
      </c>
      <c r="N151" s="59" t="s">
        <v>11</v>
      </c>
      <c r="O151" s="59" t="s">
        <v>12</v>
      </c>
      <c r="P151" s="59" t="s">
        <v>13</v>
      </c>
      <c r="Q151" s="59"/>
      <c r="R151" s="59" t="s">
        <v>14</v>
      </c>
      <c r="S151" s="59"/>
      <c r="T151" s="59" t="s">
        <v>15</v>
      </c>
      <c r="U151" s="59" t="s">
        <v>16</v>
      </c>
      <c r="V151" s="59" t="s">
        <v>17</v>
      </c>
      <c r="W151" s="59" t="s">
        <v>18</v>
      </c>
      <c r="X151" s="59" t="s">
        <v>19</v>
      </c>
      <c r="Y151" s="59" t="s">
        <v>20</v>
      </c>
      <c r="Z151" s="59" t="s">
        <v>21</v>
      </c>
      <c r="AA151" s="59" t="s">
        <v>22</v>
      </c>
      <c r="AB151" s="59" t="s">
        <v>23</v>
      </c>
      <c r="AC151" s="59" t="s">
        <v>24</v>
      </c>
      <c r="AD151" s="59" t="s">
        <v>25</v>
      </c>
      <c r="AE151" s="59" t="s">
        <v>26</v>
      </c>
    </row>
    <row r="152" spans="1:31" ht="31.5" x14ac:dyDescent="0.25">
      <c r="A152" s="191"/>
      <c r="B152" s="185"/>
      <c r="C152" s="85" t="s">
        <v>27</v>
      </c>
      <c r="D152" s="86" t="s">
        <v>173</v>
      </c>
      <c r="E152" s="61">
        <v>1</v>
      </c>
      <c r="F152" s="61"/>
      <c r="G152" s="61">
        <v>2</v>
      </c>
      <c r="H152" s="61"/>
      <c r="I152" s="61"/>
      <c r="J152" s="61"/>
      <c r="K152" s="61"/>
      <c r="L152" s="61"/>
      <c r="M152" s="61"/>
      <c r="N152" s="61">
        <v>1</v>
      </c>
      <c r="O152" s="61"/>
      <c r="P152" s="61">
        <v>2</v>
      </c>
      <c r="Q152" s="61"/>
      <c r="R152" s="61">
        <v>5</v>
      </c>
      <c r="S152" s="61"/>
      <c r="T152" s="61">
        <v>5</v>
      </c>
      <c r="U152" s="61" t="s">
        <v>29</v>
      </c>
      <c r="V152" s="61">
        <v>1</v>
      </c>
      <c r="W152" s="61" t="s">
        <v>29</v>
      </c>
      <c r="X152" s="61" t="s">
        <v>29</v>
      </c>
      <c r="Y152" s="61" t="s">
        <v>29</v>
      </c>
      <c r="Z152" s="61" t="s">
        <v>29</v>
      </c>
      <c r="AA152" s="61" t="s">
        <v>29</v>
      </c>
      <c r="AB152" s="61" t="s">
        <v>29</v>
      </c>
      <c r="AC152" s="61">
        <v>5</v>
      </c>
      <c r="AD152" s="61" t="s">
        <v>29</v>
      </c>
      <c r="AE152" s="61">
        <v>1</v>
      </c>
    </row>
    <row r="153" spans="1:31" ht="15.75" x14ac:dyDescent="0.25">
      <c r="A153" s="191"/>
      <c r="B153" s="186"/>
      <c r="C153" s="85" t="s">
        <v>31</v>
      </c>
      <c r="D153" s="99" t="s">
        <v>174</v>
      </c>
      <c r="E153" s="61">
        <v>1</v>
      </c>
      <c r="F153" s="61"/>
      <c r="G153" s="61">
        <v>2</v>
      </c>
      <c r="H153" s="61"/>
      <c r="I153" s="61"/>
      <c r="J153" s="61"/>
      <c r="K153" s="61"/>
      <c r="L153" s="61"/>
      <c r="M153" s="61"/>
      <c r="N153" s="61">
        <v>1</v>
      </c>
      <c r="O153" s="61"/>
      <c r="P153" s="61">
        <v>2</v>
      </c>
      <c r="Q153" s="61"/>
      <c r="R153" s="61">
        <v>5</v>
      </c>
      <c r="S153" s="61"/>
      <c r="T153" s="61">
        <v>5</v>
      </c>
      <c r="U153" s="61" t="s">
        <v>29</v>
      </c>
      <c r="V153" s="61">
        <v>1</v>
      </c>
      <c r="W153" s="61" t="s">
        <v>29</v>
      </c>
      <c r="X153" s="61" t="s">
        <v>29</v>
      </c>
      <c r="Y153" s="61" t="s">
        <v>29</v>
      </c>
      <c r="Z153" s="61" t="s">
        <v>29</v>
      </c>
      <c r="AA153" s="61" t="s">
        <v>29</v>
      </c>
      <c r="AB153" s="61" t="s">
        <v>29</v>
      </c>
      <c r="AC153" s="61">
        <v>5</v>
      </c>
      <c r="AD153" s="61" t="s">
        <v>29</v>
      </c>
      <c r="AE153" s="61">
        <v>1</v>
      </c>
    </row>
    <row r="154" spans="1:31" ht="15.75" x14ac:dyDescent="0.25">
      <c r="A154" s="191"/>
      <c r="B154" s="187"/>
      <c r="C154" s="85" t="s">
        <v>33</v>
      </c>
      <c r="D154" s="99" t="s">
        <v>175</v>
      </c>
      <c r="E154" s="61">
        <v>1</v>
      </c>
      <c r="F154" s="61"/>
      <c r="G154" s="61">
        <v>2</v>
      </c>
      <c r="H154" s="61"/>
      <c r="I154" s="61"/>
      <c r="J154" s="61"/>
      <c r="K154" s="61"/>
      <c r="L154" s="61"/>
      <c r="M154" s="61"/>
      <c r="N154" s="61">
        <v>1</v>
      </c>
      <c r="O154" s="61"/>
      <c r="P154" s="61">
        <v>2</v>
      </c>
      <c r="Q154" s="61"/>
      <c r="R154" s="61">
        <v>5</v>
      </c>
      <c r="S154" s="61"/>
      <c r="T154" s="61">
        <v>5</v>
      </c>
      <c r="U154" s="61" t="s">
        <v>29</v>
      </c>
      <c r="V154" s="61">
        <v>1</v>
      </c>
      <c r="W154" s="61" t="s">
        <v>29</v>
      </c>
      <c r="X154" s="61" t="s">
        <v>29</v>
      </c>
      <c r="Y154" s="61" t="s">
        <v>29</v>
      </c>
      <c r="Z154" s="61" t="s">
        <v>29</v>
      </c>
      <c r="AA154" s="61" t="s">
        <v>29</v>
      </c>
      <c r="AB154" s="61" t="s">
        <v>29</v>
      </c>
      <c r="AC154" s="61">
        <v>5</v>
      </c>
      <c r="AD154" s="61" t="s">
        <v>29</v>
      </c>
      <c r="AE154" s="61">
        <v>1</v>
      </c>
    </row>
    <row r="155" spans="1:31" ht="15.75" x14ac:dyDescent="0.25">
      <c r="A155" s="191"/>
      <c r="B155" s="108"/>
      <c r="C155" s="59" t="s">
        <v>142</v>
      </c>
      <c r="D155" s="59" t="s">
        <v>176</v>
      </c>
      <c r="E155" s="59" t="s">
        <v>2</v>
      </c>
      <c r="F155" s="59" t="s">
        <v>3</v>
      </c>
      <c r="G155" s="59" t="s">
        <v>4</v>
      </c>
      <c r="H155" s="59" t="s">
        <v>5</v>
      </c>
      <c r="I155" s="59" t="s">
        <v>6</v>
      </c>
      <c r="J155" s="59" t="s">
        <v>7</v>
      </c>
      <c r="K155" s="59" t="s">
        <v>8</v>
      </c>
      <c r="L155" s="59" t="s">
        <v>9</v>
      </c>
      <c r="M155" s="59" t="s">
        <v>10</v>
      </c>
      <c r="N155" s="59" t="s">
        <v>11</v>
      </c>
      <c r="O155" s="59" t="s">
        <v>12</v>
      </c>
      <c r="P155" s="59" t="s">
        <v>13</v>
      </c>
      <c r="Q155" s="59"/>
      <c r="R155" s="59" t="s">
        <v>14</v>
      </c>
      <c r="S155" s="59"/>
      <c r="T155" s="59" t="s">
        <v>15</v>
      </c>
      <c r="U155" s="59" t="s">
        <v>16</v>
      </c>
      <c r="V155" s="59" t="s">
        <v>17</v>
      </c>
      <c r="W155" s="59" t="s">
        <v>18</v>
      </c>
      <c r="X155" s="59" t="s">
        <v>19</v>
      </c>
      <c r="Y155" s="59" t="s">
        <v>20</v>
      </c>
      <c r="Z155" s="59" t="s">
        <v>21</v>
      </c>
      <c r="AA155" s="59" t="s">
        <v>22</v>
      </c>
      <c r="AB155" s="59" t="s">
        <v>23</v>
      </c>
      <c r="AC155" s="59" t="s">
        <v>24</v>
      </c>
      <c r="AD155" s="59" t="s">
        <v>25</v>
      </c>
      <c r="AE155" s="59" t="s">
        <v>26</v>
      </c>
    </row>
    <row r="156" spans="1:31" ht="15.75" x14ac:dyDescent="0.25">
      <c r="A156" s="191"/>
      <c r="B156" s="185"/>
      <c r="C156" s="85" t="s">
        <v>27</v>
      </c>
      <c r="D156" s="91" t="s">
        <v>177</v>
      </c>
      <c r="E156" s="61">
        <v>3</v>
      </c>
      <c r="F156" s="61">
        <v>3</v>
      </c>
      <c r="G156" s="61"/>
      <c r="H156" s="61">
        <v>2</v>
      </c>
      <c r="I156" s="61"/>
      <c r="J156" s="61"/>
      <c r="K156" s="61"/>
      <c r="L156" s="61"/>
      <c r="M156" s="61"/>
      <c r="N156" s="61">
        <v>1</v>
      </c>
      <c r="O156" s="61"/>
      <c r="P156" s="61"/>
      <c r="Q156" s="61"/>
      <c r="R156" s="61">
        <v>5</v>
      </c>
      <c r="S156" s="61"/>
      <c r="T156" s="61">
        <v>15</v>
      </c>
      <c r="U156" s="61">
        <v>15</v>
      </c>
      <c r="V156" s="61" t="s">
        <v>29</v>
      </c>
      <c r="W156" s="61">
        <v>1</v>
      </c>
      <c r="X156" s="61" t="s">
        <v>29</v>
      </c>
      <c r="Y156" s="61" t="s">
        <v>29</v>
      </c>
      <c r="Z156" s="61" t="s">
        <v>29</v>
      </c>
      <c r="AA156" s="61" t="s">
        <v>29</v>
      </c>
      <c r="AB156" s="61" t="s">
        <v>29</v>
      </c>
      <c r="AC156" s="61">
        <v>5</v>
      </c>
      <c r="AD156" s="61" t="s">
        <v>29</v>
      </c>
      <c r="AE156" s="61" t="s">
        <v>29</v>
      </c>
    </row>
    <row r="157" spans="1:31" ht="15.75" x14ac:dyDescent="0.25">
      <c r="A157" s="191"/>
      <c r="B157" s="186"/>
      <c r="C157" s="85" t="s">
        <v>31</v>
      </c>
      <c r="D157" s="91" t="s">
        <v>178</v>
      </c>
      <c r="E157" s="61">
        <v>3</v>
      </c>
      <c r="F157" s="61">
        <v>3</v>
      </c>
      <c r="G157" s="61"/>
      <c r="H157" s="61">
        <v>2</v>
      </c>
      <c r="I157" s="61"/>
      <c r="J157" s="61"/>
      <c r="K157" s="61"/>
      <c r="L157" s="61"/>
      <c r="M157" s="61"/>
      <c r="N157" s="61">
        <v>1</v>
      </c>
      <c r="O157" s="61"/>
      <c r="P157" s="61"/>
      <c r="Q157" s="61"/>
      <c r="R157" s="61">
        <v>5</v>
      </c>
      <c r="S157" s="61"/>
      <c r="T157" s="61">
        <v>15</v>
      </c>
      <c r="U157" s="61">
        <v>15</v>
      </c>
      <c r="V157" s="61" t="s">
        <v>29</v>
      </c>
      <c r="W157" s="61">
        <v>1</v>
      </c>
      <c r="X157" s="61" t="s">
        <v>29</v>
      </c>
      <c r="Y157" s="61" t="s">
        <v>29</v>
      </c>
      <c r="Z157" s="61" t="s">
        <v>29</v>
      </c>
      <c r="AA157" s="61" t="s">
        <v>29</v>
      </c>
      <c r="AB157" s="61" t="s">
        <v>29</v>
      </c>
      <c r="AC157" s="61">
        <v>5</v>
      </c>
      <c r="AD157" s="61" t="s">
        <v>29</v>
      </c>
      <c r="AE157" s="61" t="s">
        <v>29</v>
      </c>
    </row>
    <row r="158" spans="1:31" ht="15.75" x14ac:dyDescent="0.25">
      <c r="A158" s="191"/>
      <c r="B158" s="187"/>
      <c r="C158" s="85" t="s">
        <v>33</v>
      </c>
      <c r="D158" s="91" t="s">
        <v>179</v>
      </c>
      <c r="E158" s="61">
        <v>3</v>
      </c>
      <c r="F158" s="61">
        <v>3</v>
      </c>
      <c r="G158" s="61"/>
      <c r="H158" s="61">
        <v>2</v>
      </c>
      <c r="I158" s="61"/>
      <c r="J158" s="61"/>
      <c r="K158" s="61"/>
      <c r="L158" s="61"/>
      <c r="M158" s="61"/>
      <c r="N158" s="61">
        <v>1</v>
      </c>
      <c r="O158" s="61"/>
      <c r="P158" s="61"/>
      <c r="Q158" s="61"/>
      <c r="R158" s="61">
        <v>5</v>
      </c>
      <c r="S158" s="61"/>
      <c r="T158" s="61">
        <v>15</v>
      </c>
      <c r="U158" s="61">
        <v>15</v>
      </c>
      <c r="V158" s="61" t="s">
        <v>29</v>
      </c>
      <c r="W158" s="61">
        <v>1</v>
      </c>
      <c r="X158" s="61" t="s">
        <v>29</v>
      </c>
      <c r="Y158" s="61" t="s">
        <v>29</v>
      </c>
      <c r="Z158" s="61" t="s">
        <v>29</v>
      </c>
      <c r="AA158" s="61" t="s">
        <v>29</v>
      </c>
      <c r="AB158" s="61" t="s">
        <v>29</v>
      </c>
      <c r="AC158" s="61">
        <v>5</v>
      </c>
      <c r="AD158" s="61" t="s">
        <v>29</v>
      </c>
      <c r="AE158" s="61" t="s">
        <v>29</v>
      </c>
    </row>
    <row r="159" spans="1:31" ht="15.75" x14ac:dyDescent="0.25">
      <c r="A159" s="191"/>
      <c r="B159" s="108"/>
      <c r="C159" s="59" t="s">
        <v>142</v>
      </c>
      <c r="D159" s="59" t="s">
        <v>180</v>
      </c>
      <c r="E159" s="59" t="s">
        <v>2</v>
      </c>
      <c r="F159" s="59" t="s">
        <v>3</v>
      </c>
      <c r="G159" s="59" t="s">
        <v>4</v>
      </c>
      <c r="H159" s="59" t="s">
        <v>5</v>
      </c>
      <c r="I159" s="59" t="s">
        <v>6</v>
      </c>
      <c r="J159" s="59" t="s">
        <v>7</v>
      </c>
      <c r="K159" s="59" t="s">
        <v>8</v>
      </c>
      <c r="L159" s="59" t="s">
        <v>9</v>
      </c>
      <c r="M159" s="59" t="s">
        <v>10</v>
      </c>
      <c r="N159" s="59" t="s">
        <v>11</v>
      </c>
      <c r="O159" s="59" t="s">
        <v>12</v>
      </c>
      <c r="P159" s="59" t="s">
        <v>13</v>
      </c>
      <c r="Q159" s="59"/>
      <c r="R159" s="59" t="s">
        <v>14</v>
      </c>
      <c r="S159" s="59"/>
      <c r="T159" s="59" t="s">
        <v>15</v>
      </c>
      <c r="U159" s="59" t="s">
        <v>16</v>
      </c>
      <c r="V159" s="59" t="s">
        <v>17</v>
      </c>
      <c r="W159" s="59" t="s">
        <v>18</v>
      </c>
      <c r="X159" s="59" t="s">
        <v>19</v>
      </c>
      <c r="Y159" s="59" t="s">
        <v>20</v>
      </c>
      <c r="Z159" s="59" t="s">
        <v>21</v>
      </c>
      <c r="AA159" s="59" t="s">
        <v>22</v>
      </c>
      <c r="AB159" s="59" t="s">
        <v>23</v>
      </c>
      <c r="AC159" s="59" t="s">
        <v>24</v>
      </c>
      <c r="AD159" s="59" t="s">
        <v>25</v>
      </c>
      <c r="AE159" s="59" t="s">
        <v>26</v>
      </c>
    </row>
    <row r="160" spans="1:31" ht="15.75" x14ac:dyDescent="0.25">
      <c r="A160" s="191"/>
      <c r="B160" s="185"/>
      <c r="C160" s="85" t="s">
        <v>27</v>
      </c>
      <c r="D160" s="99" t="s">
        <v>181</v>
      </c>
      <c r="E160" s="61">
        <v>3</v>
      </c>
      <c r="F160" s="61">
        <v>3</v>
      </c>
      <c r="G160" s="61">
        <v>1</v>
      </c>
      <c r="H160" s="61"/>
      <c r="I160" s="61">
        <v>3</v>
      </c>
      <c r="J160" s="61"/>
      <c r="K160" s="61"/>
      <c r="L160" s="61"/>
      <c r="M160" s="61"/>
      <c r="N160" s="61"/>
      <c r="O160" s="61"/>
      <c r="P160" s="61"/>
      <c r="Q160" s="61"/>
      <c r="R160" s="61">
        <v>5</v>
      </c>
      <c r="S160" s="61"/>
      <c r="T160" s="61">
        <v>15</v>
      </c>
      <c r="U160" s="61">
        <v>15</v>
      </c>
      <c r="V160" s="61">
        <v>5</v>
      </c>
      <c r="W160" s="61" t="s">
        <v>29</v>
      </c>
      <c r="X160" s="61">
        <v>15</v>
      </c>
      <c r="Y160" s="61" t="s">
        <v>29</v>
      </c>
      <c r="Z160" s="61" t="s">
        <v>29</v>
      </c>
      <c r="AA160" s="61" t="s">
        <v>29</v>
      </c>
      <c r="AB160" s="61" t="s">
        <v>29</v>
      </c>
      <c r="AC160" s="61" t="s">
        <v>29</v>
      </c>
      <c r="AD160" s="61" t="s">
        <v>29</v>
      </c>
      <c r="AE160" s="61" t="s">
        <v>29</v>
      </c>
    </row>
    <row r="161" spans="1:31" ht="15.75" x14ac:dyDescent="0.25">
      <c r="A161" s="191"/>
      <c r="B161" s="186"/>
      <c r="C161" s="85" t="s">
        <v>31</v>
      </c>
      <c r="D161" s="99" t="s">
        <v>182</v>
      </c>
      <c r="E161" s="61">
        <v>3</v>
      </c>
      <c r="F161" s="61">
        <v>3</v>
      </c>
      <c r="G161" s="61">
        <v>1</v>
      </c>
      <c r="H161" s="61"/>
      <c r="I161" s="61">
        <v>3</v>
      </c>
      <c r="J161" s="61"/>
      <c r="K161" s="61"/>
      <c r="L161" s="61"/>
      <c r="M161" s="61"/>
      <c r="N161" s="61"/>
      <c r="O161" s="61"/>
      <c r="P161" s="61"/>
      <c r="Q161" s="61"/>
      <c r="R161" s="61">
        <v>5</v>
      </c>
      <c r="S161" s="61"/>
      <c r="T161" s="61">
        <v>15</v>
      </c>
      <c r="U161" s="61">
        <v>15</v>
      </c>
      <c r="V161" s="61">
        <v>5</v>
      </c>
      <c r="W161" s="61" t="s">
        <v>29</v>
      </c>
      <c r="X161" s="61">
        <v>15</v>
      </c>
      <c r="Y161" s="61" t="s">
        <v>29</v>
      </c>
      <c r="Z161" s="61" t="s">
        <v>29</v>
      </c>
      <c r="AA161" s="61" t="s">
        <v>29</v>
      </c>
      <c r="AB161" s="61" t="s">
        <v>29</v>
      </c>
      <c r="AC161" s="61" t="s">
        <v>29</v>
      </c>
      <c r="AD161" s="61" t="s">
        <v>29</v>
      </c>
      <c r="AE161" s="61" t="s">
        <v>29</v>
      </c>
    </row>
    <row r="162" spans="1:31" ht="15.75" x14ac:dyDescent="0.25">
      <c r="A162" s="191"/>
      <c r="B162" s="187"/>
      <c r="C162" s="85" t="s">
        <v>33</v>
      </c>
      <c r="D162" s="99" t="s">
        <v>183</v>
      </c>
      <c r="E162" s="61">
        <v>3</v>
      </c>
      <c r="F162" s="61">
        <v>3</v>
      </c>
      <c r="G162" s="61">
        <v>1</v>
      </c>
      <c r="H162" s="61"/>
      <c r="I162" s="61">
        <v>3</v>
      </c>
      <c r="J162" s="61"/>
      <c r="K162" s="61"/>
      <c r="L162" s="61"/>
      <c r="M162" s="61"/>
      <c r="N162" s="61"/>
      <c r="O162" s="61"/>
      <c r="P162" s="61"/>
      <c r="Q162" s="61"/>
      <c r="R162" s="61">
        <v>5</v>
      </c>
      <c r="S162" s="61"/>
      <c r="T162" s="61">
        <v>15</v>
      </c>
      <c r="U162" s="61">
        <v>15</v>
      </c>
      <c r="V162" s="61">
        <v>5</v>
      </c>
      <c r="W162" s="61" t="s">
        <v>29</v>
      </c>
      <c r="X162" s="61">
        <v>15</v>
      </c>
      <c r="Y162" s="61" t="s">
        <v>29</v>
      </c>
      <c r="Z162" s="61" t="s">
        <v>29</v>
      </c>
      <c r="AA162" s="61" t="s">
        <v>29</v>
      </c>
      <c r="AB162" s="61" t="s">
        <v>29</v>
      </c>
      <c r="AC162" s="61" t="s">
        <v>29</v>
      </c>
      <c r="AD162" s="61" t="s">
        <v>29</v>
      </c>
      <c r="AE162" s="61" t="s">
        <v>29</v>
      </c>
    </row>
    <row r="163" spans="1:31" s="54" customFormat="1" ht="8.25" customHeight="1" x14ac:dyDescent="0.25">
      <c r="A163" s="52"/>
      <c r="B163" s="109"/>
      <c r="C163" s="199"/>
      <c r="D163" s="199"/>
      <c r="E163" s="199"/>
      <c r="F163" s="199"/>
      <c r="G163" s="199"/>
      <c r="H163" s="199"/>
      <c r="I163" s="199"/>
      <c r="J163" s="199"/>
      <c r="K163" s="199"/>
      <c r="L163" s="199"/>
      <c r="M163" s="199"/>
      <c r="N163" s="199"/>
      <c r="O163" s="199"/>
      <c r="P163" s="199"/>
      <c r="Q163" s="199"/>
      <c r="R163" s="199"/>
      <c r="S163" s="199"/>
      <c r="T163" s="199"/>
      <c r="U163" s="199"/>
      <c r="V163" s="199"/>
      <c r="W163" s="199"/>
      <c r="X163" s="199"/>
      <c r="Y163" s="199"/>
      <c r="Z163" s="199"/>
      <c r="AA163" s="199"/>
      <c r="AB163" s="199"/>
      <c r="AC163" s="199"/>
      <c r="AD163" s="199"/>
      <c r="AE163" s="199"/>
    </row>
    <row r="164" spans="1:31" ht="15.75" x14ac:dyDescent="0.25">
      <c r="A164" s="5"/>
      <c r="B164" s="108"/>
      <c r="C164" s="59" t="s">
        <v>184</v>
      </c>
      <c r="D164" s="59" t="s">
        <v>185</v>
      </c>
      <c r="E164" s="59" t="s">
        <v>2</v>
      </c>
      <c r="F164" s="59" t="s">
        <v>3</v>
      </c>
      <c r="G164" s="59" t="s">
        <v>4</v>
      </c>
      <c r="H164" s="59" t="s">
        <v>5</v>
      </c>
      <c r="I164" s="59" t="s">
        <v>6</v>
      </c>
      <c r="J164" s="59" t="s">
        <v>7</v>
      </c>
      <c r="K164" s="59" t="s">
        <v>8</v>
      </c>
      <c r="L164" s="59" t="s">
        <v>9</v>
      </c>
      <c r="M164" s="59" t="s">
        <v>10</v>
      </c>
      <c r="N164" s="59" t="s">
        <v>11</v>
      </c>
      <c r="O164" s="59" t="s">
        <v>12</v>
      </c>
      <c r="P164" s="59" t="s">
        <v>13</v>
      </c>
      <c r="Q164" s="59"/>
      <c r="R164" s="59" t="s">
        <v>14</v>
      </c>
      <c r="S164" s="59"/>
      <c r="T164" s="59" t="s">
        <v>15</v>
      </c>
      <c r="U164" s="59" t="s">
        <v>16</v>
      </c>
      <c r="V164" s="59" t="s">
        <v>17</v>
      </c>
      <c r="W164" s="59" t="s">
        <v>18</v>
      </c>
      <c r="X164" s="59" t="s">
        <v>19</v>
      </c>
      <c r="Y164" s="59" t="s">
        <v>20</v>
      </c>
      <c r="Z164" s="59" t="s">
        <v>21</v>
      </c>
      <c r="AA164" s="59" t="s">
        <v>22</v>
      </c>
      <c r="AB164" s="59" t="s">
        <v>23</v>
      </c>
      <c r="AC164" s="59" t="s">
        <v>24</v>
      </c>
      <c r="AD164" s="59" t="s">
        <v>25</v>
      </c>
      <c r="AE164" s="59" t="s">
        <v>26</v>
      </c>
    </row>
    <row r="165" spans="1:31" ht="31.5" x14ac:dyDescent="0.25">
      <c r="A165" s="190"/>
      <c r="B165" s="185"/>
      <c r="C165" s="85" t="s">
        <v>27</v>
      </c>
      <c r="D165" s="114" t="s">
        <v>186</v>
      </c>
      <c r="E165" s="61">
        <v>1</v>
      </c>
      <c r="F165" s="61">
        <v>2</v>
      </c>
      <c r="G165" s="61">
        <v>1</v>
      </c>
      <c r="H165" s="61"/>
      <c r="I165" s="61"/>
      <c r="J165" s="61"/>
      <c r="K165" s="61"/>
      <c r="L165" s="61"/>
      <c r="M165" s="61"/>
      <c r="N165" s="61"/>
      <c r="O165" s="61">
        <v>3</v>
      </c>
      <c r="P165" s="61"/>
      <c r="Q165" s="61"/>
      <c r="R165" s="61">
        <v>3.4</v>
      </c>
      <c r="S165" s="61"/>
      <c r="T165" s="61">
        <v>3.4</v>
      </c>
      <c r="U165" s="61">
        <v>6.8</v>
      </c>
      <c r="V165" s="61">
        <v>3.4</v>
      </c>
      <c r="W165" s="61" t="s">
        <v>29</v>
      </c>
      <c r="X165" s="61" t="s">
        <v>29</v>
      </c>
      <c r="Y165" s="61" t="s">
        <v>29</v>
      </c>
      <c r="Z165" s="61" t="s">
        <v>29</v>
      </c>
      <c r="AA165" s="61" t="s">
        <v>29</v>
      </c>
      <c r="AB165" s="61" t="s">
        <v>29</v>
      </c>
      <c r="AC165" s="61" t="s">
        <v>29</v>
      </c>
      <c r="AD165" s="61">
        <v>1</v>
      </c>
      <c r="AE165" s="61" t="s">
        <v>29</v>
      </c>
    </row>
    <row r="166" spans="1:31" ht="15.75" x14ac:dyDescent="0.25">
      <c r="A166" s="191"/>
      <c r="B166" s="186"/>
      <c r="C166" s="85" t="s">
        <v>31</v>
      </c>
      <c r="D166" s="114" t="s">
        <v>187</v>
      </c>
      <c r="E166" s="61"/>
      <c r="F166" s="61">
        <v>2</v>
      </c>
      <c r="G166" s="61"/>
      <c r="H166" s="61"/>
      <c r="I166" s="61"/>
      <c r="J166" s="61"/>
      <c r="K166" s="61"/>
      <c r="L166" s="61"/>
      <c r="M166" s="61"/>
      <c r="N166" s="61"/>
      <c r="O166" s="61">
        <v>1</v>
      </c>
      <c r="P166" s="61"/>
      <c r="Q166" s="61"/>
      <c r="R166" s="61">
        <v>3.4</v>
      </c>
      <c r="S166" s="61"/>
      <c r="T166" s="61" t="s">
        <v>29</v>
      </c>
      <c r="U166" s="61">
        <v>6.8</v>
      </c>
      <c r="V166" s="61" t="s">
        <v>29</v>
      </c>
      <c r="W166" s="61" t="s">
        <v>29</v>
      </c>
      <c r="X166" s="61" t="s">
        <v>29</v>
      </c>
      <c r="Y166" s="61" t="s">
        <v>29</v>
      </c>
      <c r="Z166" s="61" t="s">
        <v>29</v>
      </c>
      <c r="AA166" s="61" t="s">
        <v>29</v>
      </c>
      <c r="AB166" s="61" t="s">
        <v>29</v>
      </c>
      <c r="AC166" s="61" t="s">
        <v>29</v>
      </c>
      <c r="AD166" s="61">
        <v>3.4</v>
      </c>
      <c r="AE166" s="61" t="s">
        <v>29</v>
      </c>
    </row>
    <row r="167" spans="1:31" ht="31.5" x14ac:dyDescent="0.25">
      <c r="A167" s="191"/>
      <c r="B167" s="186"/>
      <c r="C167" s="85" t="s">
        <v>33</v>
      </c>
      <c r="D167" s="114" t="s">
        <v>188</v>
      </c>
      <c r="E167" s="61">
        <v>1</v>
      </c>
      <c r="F167" s="61"/>
      <c r="G167" s="61">
        <v>2</v>
      </c>
      <c r="H167" s="61"/>
      <c r="I167" s="61"/>
      <c r="J167" s="61"/>
      <c r="K167" s="61"/>
      <c r="L167" s="61"/>
      <c r="M167" s="61">
        <v>1</v>
      </c>
      <c r="N167" s="61"/>
      <c r="O167" s="61"/>
      <c r="P167" s="61"/>
      <c r="Q167" s="61"/>
      <c r="R167" s="61">
        <v>3.4</v>
      </c>
      <c r="S167" s="61"/>
      <c r="T167" s="61">
        <v>3.4</v>
      </c>
      <c r="U167" s="61" t="s">
        <v>29</v>
      </c>
      <c r="V167" s="61">
        <v>6.8</v>
      </c>
      <c r="W167" s="61" t="s">
        <v>29</v>
      </c>
      <c r="X167" s="61" t="s">
        <v>29</v>
      </c>
      <c r="Y167" s="61" t="s">
        <v>29</v>
      </c>
      <c r="Z167" s="61" t="s">
        <v>29</v>
      </c>
      <c r="AA167" s="61" t="s">
        <v>29</v>
      </c>
      <c r="AB167" s="61">
        <v>3.4</v>
      </c>
      <c r="AC167" s="61" t="s">
        <v>29</v>
      </c>
      <c r="AD167" s="61" t="s">
        <v>29</v>
      </c>
      <c r="AE167" s="61" t="s">
        <v>29</v>
      </c>
    </row>
    <row r="168" spans="1:31" ht="15.75" x14ac:dyDescent="0.25">
      <c r="A168" s="191"/>
      <c r="B168" s="186"/>
      <c r="C168" s="85" t="s">
        <v>35</v>
      </c>
      <c r="D168" s="114" t="s">
        <v>189</v>
      </c>
      <c r="E168" s="61">
        <v>2</v>
      </c>
      <c r="F168" s="61">
        <v>1</v>
      </c>
      <c r="G168" s="61"/>
      <c r="H168" s="61"/>
      <c r="I168" s="61"/>
      <c r="J168" s="61"/>
      <c r="K168" s="61"/>
      <c r="L168" s="61"/>
      <c r="M168" s="61">
        <v>2</v>
      </c>
      <c r="N168" s="61"/>
      <c r="O168" s="61">
        <v>2</v>
      </c>
      <c r="P168" s="61"/>
      <c r="Q168" s="61"/>
      <c r="R168" s="61">
        <v>3.4</v>
      </c>
      <c r="S168" s="61"/>
      <c r="T168" s="61">
        <v>6.8</v>
      </c>
      <c r="U168" s="61">
        <v>3.4</v>
      </c>
      <c r="V168" s="61" t="s">
        <v>29</v>
      </c>
      <c r="W168" s="61" t="s">
        <v>29</v>
      </c>
      <c r="X168" s="61" t="s">
        <v>29</v>
      </c>
      <c r="Y168" s="61" t="s">
        <v>29</v>
      </c>
      <c r="Z168" s="61" t="s">
        <v>29</v>
      </c>
      <c r="AA168" s="61" t="s">
        <v>29</v>
      </c>
      <c r="AB168" s="61">
        <v>6.8</v>
      </c>
      <c r="AC168" s="61" t="s">
        <v>29</v>
      </c>
      <c r="AD168" s="61">
        <v>6.8</v>
      </c>
      <c r="AE168" s="61" t="s">
        <v>29</v>
      </c>
    </row>
    <row r="169" spans="1:31" ht="31.5" x14ac:dyDescent="0.25">
      <c r="A169" s="191"/>
      <c r="B169" s="186"/>
      <c r="C169" s="85" t="s">
        <v>37</v>
      </c>
      <c r="D169" s="114" t="s">
        <v>190</v>
      </c>
      <c r="E169" s="61"/>
      <c r="F169" s="61">
        <v>1</v>
      </c>
      <c r="G169" s="61">
        <v>3</v>
      </c>
      <c r="H169" s="61">
        <v>2</v>
      </c>
      <c r="I169" s="61"/>
      <c r="J169" s="61"/>
      <c r="K169" s="61"/>
      <c r="L169" s="61"/>
      <c r="M169" s="61"/>
      <c r="N169" s="61">
        <v>1</v>
      </c>
      <c r="O169" s="61"/>
      <c r="P169" s="61"/>
      <c r="Q169" s="61"/>
      <c r="R169" s="61">
        <v>3.4</v>
      </c>
      <c r="S169" s="61"/>
      <c r="T169" s="61" t="s">
        <v>29</v>
      </c>
      <c r="U169" s="61">
        <v>3.4</v>
      </c>
      <c r="V169" s="61">
        <v>1</v>
      </c>
      <c r="W169" s="61">
        <v>6.8</v>
      </c>
      <c r="X169" s="61" t="s">
        <v>29</v>
      </c>
      <c r="Y169" s="61" t="s">
        <v>29</v>
      </c>
      <c r="Z169" s="61" t="s">
        <v>29</v>
      </c>
      <c r="AA169" s="61" t="s">
        <v>29</v>
      </c>
      <c r="AB169" s="61" t="s">
        <v>29</v>
      </c>
      <c r="AC169" s="61">
        <v>3.4</v>
      </c>
      <c r="AD169" s="61" t="s">
        <v>29</v>
      </c>
      <c r="AE169" s="61" t="s">
        <v>29</v>
      </c>
    </row>
    <row r="170" spans="1:31" ht="31.5" x14ac:dyDescent="0.25">
      <c r="A170" s="191"/>
      <c r="B170" s="187"/>
      <c r="C170" s="85" t="s">
        <v>39</v>
      </c>
      <c r="D170" s="114" t="s">
        <v>191</v>
      </c>
      <c r="E170" s="61">
        <v>1</v>
      </c>
      <c r="F170" s="61"/>
      <c r="G170" s="61">
        <v>2</v>
      </c>
      <c r="H170" s="61">
        <v>1</v>
      </c>
      <c r="I170" s="61"/>
      <c r="J170" s="61"/>
      <c r="K170" s="61"/>
      <c r="L170" s="61"/>
      <c r="M170" s="61"/>
      <c r="N170" s="61"/>
      <c r="O170" s="61">
        <v>2</v>
      </c>
      <c r="P170" s="61"/>
      <c r="Q170" s="61"/>
      <c r="R170" s="61">
        <v>3.4</v>
      </c>
      <c r="S170" s="61"/>
      <c r="T170" s="61">
        <v>3.4</v>
      </c>
      <c r="U170" s="61" t="s">
        <v>29</v>
      </c>
      <c r="V170" s="61">
        <v>6.8</v>
      </c>
      <c r="W170" s="61">
        <v>3.4</v>
      </c>
      <c r="X170" s="61" t="s">
        <v>29</v>
      </c>
      <c r="Y170" s="61" t="s">
        <v>29</v>
      </c>
      <c r="Z170" s="61" t="s">
        <v>29</v>
      </c>
      <c r="AA170" s="61" t="s">
        <v>29</v>
      </c>
      <c r="AB170" s="61" t="s">
        <v>29</v>
      </c>
      <c r="AC170" s="61" t="s">
        <v>29</v>
      </c>
      <c r="AD170" s="61">
        <v>6.8</v>
      </c>
      <c r="AE170" s="61" t="s">
        <v>29</v>
      </c>
    </row>
    <row r="171" spans="1:31" ht="15.75" x14ac:dyDescent="0.25">
      <c r="A171" s="191"/>
      <c r="B171" s="108"/>
      <c r="C171" s="59" t="s">
        <v>184</v>
      </c>
      <c r="D171" s="59" t="s">
        <v>192</v>
      </c>
      <c r="E171" s="59" t="s">
        <v>2</v>
      </c>
      <c r="F171" s="59" t="s">
        <v>3</v>
      </c>
      <c r="G171" s="59" t="s">
        <v>4</v>
      </c>
      <c r="H171" s="59" t="s">
        <v>5</v>
      </c>
      <c r="I171" s="59" t="s">
        <v>6</v>
      </c>
      <c r="J171" s="59" t="s">
        <v>7</v>
      </c>
      <c r="K171" s="59" t="s">
        <v>8</v>
      </c>
      <c r="L171" s="59" t="s">
        <v>9</v>
      </c>
      <c r="M171" s="59" t="s">
        <v>10</v>
      </c>
      <c r="N171" s="59" t="s">
        <v>11</v>
      </c>
      <c r="O171" s="59" t="s">
        <v>12</v>
      </c>
      <c r="P171" s="59" t="s">
        <v>13</v>
      </c>
      <c r="Q171" s="59"/>
      <c r="R171" s="59" t="s">
        <v>14</v>
      </c>
      <c r="S171" s="59"/>
      <c r="T171" s="59" t="s">
        <v>15</v>
      </c>
      <c r="U171" s="59" t="s">
        <v>16</v>
      </c>
      <c r="V171" s="59" t="s">
        <v>17</v>
      </c>
      <c r="W171" s="59" t="s">
        <v>18</v>
      </c>
      <c r="X171" s="59" t="s">
        <v>19</v>
      </c>
      <c r="Y171" s="59" t="s">
        <v>20</v>
      </c>
      <c r="Z171" s="59" t="s">
        <v>21</v>
      </c>
      <c r="AA171" s="59" t="s">
        <v>22</v>
      </c>
      <c r="AB171" s="59" t="s">
        <v>23</v>
      </c>
      <c r="AC171" s="59" t="s">
        <v>24</v>
      </c>
      <c r="AD171" s="59" t="s">
        <v>25</v>
      </c>
      <c r="AE171" s="59" t="s">
        <v>26</v>
      </c>
    </row>
    <row r="172" spans="1:31" ht="15.75" x14ac:dyDescent="0.25">
      <c r="A172" s="191"/>
      <c r="B172" s="185"/>
      <c r="C172" s="85" t="s">
        <v>27</v>
      </c>
      <c r="D172" s="116" t="s">
        <v>193</v>
      </c>
      <c r="E172" s="61"/>
      <c r="F172" s="61">
        <v>1</v>
      </c>
      <c r="G172" s="61"/>
      <c r="H172" s="61">
        <v>2</v>
      </c>
      <c r="I172" s="61">
        <v>2</v>
      </c>
      <c r="J172" s="61"/>
      <c r="K172" s="61"/>
      <c r="L172" s="61"/>
      <c r="M172" s="61">
        <v>2</v>
      </c>
      <c r="N172" s="61"/>
      <c r="O172" s="61">
        <v>2</v>
      </c>
      <c r="P172" s="61"/>
      <c r="Q172" s="61"/>
      <c r="R172" s="61">
        <v>3.4</v>
      </c>
      <c r="S172" s="61"/>
      <c r="T172" s="61" t="s">
        <v>29</v>
      </c>
      <c r="U172" s="61">
        <v>3.4</v>
      </c>
      <c r="V172" s="61" t="s">
        <v>29</v>
      </c>
      <c r="W172" s="61">
        <v>6.8</v>
      </c>
      <c r="X172" s="61">
        <v>6.8</v>
      </c>
      <c r="Y172" s="61" t="s">
        <v>29</v>
      </c>
      <c r="Z172" s="61" t="s">
        <v>29</v>
      </c>
      <c r="AA172" s="61" t="s">
        <v>29</v>
      </c>
      <c r="AB172" s="61">
        <v>6.8</v>
      </c>
      <c r="AC172" s="61" t="s">
        <v>29</v>
      </c>
      <c r="AD172" s="61">
        <v>6.8</v>
      </c>
      <c r="AE172" s="61" t="s">
        <v>29</v>
      </c>
    </row>
    <row r="173" spans="1:31" ht="15.75" x14ac:dyDescent="0.25">
      <c r="A173" s="191"/>
      <c r="B173" s="186"/>
      <c r="C173" s="85" t="s">
        <v>31</v>
      </c>
      <c r="D173" s="116" t="s">
        <v>194</v>
      </c>
      <c r="E173" s="61"/>
      <c r="F173" s="61">
        <v>2</v>
      </c>
      <c r="G173" s="61"/>
      <c r="H173" s="61">
        <v>3</v>
      </c>
      <c r="I173" s="61">
        <v>3</v>
      </c>
      <c r="J173" s="61"/>
      <c r="K173" s="61"/>
      <c r="L173" s="61"/>
      <c r="M173" s="61">
        <v>2</v>
      </c>
      <c r="N173" s="61"/>
      <c r="O173" s="61">
        <v>3</v>
      </c>
      <c r="P173" s="61"/>
      <c r="Q173" s="61"/>
      <c r="R173" s="61">
        <v>3.4</v>
      </c>
      <c r="S173" s="61"/>
      <c r="T173" s="61" t="s">
        <v>29</v>
      </c>
      <c r="U173" s="61">
        <v>6.8</v>
      </c>
      <c r="V173" s="61" t="s">
        <v>29</v>
      </c>
      <c r="W173" s="61">
        <v>1</v>
      </c>
      <c r="X173" s="61">
        <v>1</v>
      </c>
      <c r="Y173" s="61" t="s">
        <v>29</v>
      </c>
      <c r="Z173" s="61" t="s">
        <v>29</v>
      </c>
      <c r="AA173" s="61" t="s">
        <v>29</v>
      </c>
      <c r="AB173" s="61">
        <v>6.8</v>
      </c>
      <c r="AC173" s="61" t="s">
        <v>29</v>
      </c>
      <c r="AD173" s="61">
        <v>1</v>
      </c>
      <c r="AE173" s="61" t="s">
        <v>29</v>
      </c>
    </row>
    <row r="174" spans="1:31" ht="15.75" x14ac:dyDescent="0.25">
      <c r="A174" s="191"/>
      <c r="B174" s="186"/>
      <c r="C174" s="85" t="s">
        <v>33</v>
      </c>
      <c r="D174" s="116" t="s">
        <v>195</v>
      </c>
      <c r="E174" s="61"/>
      <c r="F174" s="61">
        <v>2</v>
      </c>
      <c r="G174" s="61"/>
      <c r="H174" s="61">
        <v>3</v>
      </c>
      <c r="I174" s="61">
        <v>3</v>
      </c>
      <c r="J174" s="61"/>
      <c r="K174" s="61"/>
      <c r="L174" s="61"/>
      <c r="M174" s="61">
        <v>2</v>
      </c>
      <c r="N174" s="61"/>
      <c r="O174" s="61">
        <v>3</v>
      </c>
      <c r="P174" s="61"/>
      <c r="Q174" s="61"/>
      <c r="R174" s="61">
        <v>3.4</v>
      </c>
      <c r="S174" s="61"/>
      <c r="T174" s="61" t="s">
        <v>29</v>
      </c>
      <c r="U174" s="61">
        <v>6.8</v>
      </c>
      <c r="V174" s="61" t="s">
        <v>29</v>
      </c>
      <c r="W174" s="61">
        <v>1</v>
      </c>
      <c r="X174" s="61">
        <v>1</v>
      </c>
      <c r="Y174" s="61" t="s">
        <v>29</v>
      </c>
      <c r="Z174" s="61" t="s">
        <v>29</v>
      </c>
      <c r="AA174" s="61" t="s">
        <v>29</v>
      </c>
      <c r="AB174" s="61">
        <v>6.8</v>
      </c>
      <c r="AC174" s="61" t="s">
        <v>29</v>
      </c>
      <c r="AD174" s="61">
        <v>1</v>
      </c>
      <c r="AE174" s="61" t="s">
        <v>29</v>
      </c>
    </row>
    <row r="175" spans="1:31" ht="15.75" x14ac:dyDescent="0.25">
      <c r="A175" s="191"/>
      <c r="B175" s="186"/>
      <c r="C175" s="85" t="s">
        <v>35</v>
      </c>
      <c r="D175" s="116" t="s">
        <v>196</v>
      </c>
      <c r="E175" s="61"/>
      <c r="F175" s="61">
        <v>2</v>
      </c>
      <c r="G175" s="61"/>
      <c r="H175" s="61">
        <v>3</v>
      </c>
      <c r="I175" s="61">
        <v>3</v>
      </c>
      <c r="J175" s="61"/>
      <c r="K175" s="61"/>
      <c r="L175" s="61"/>
      <c r="M175" s="61">
        <v>3</v>
      </c>
      <c r="N175" s="61"/>
      <c r="O175" s="61">
        <v>3</v>
      </c>
      <c r="P175" s="61"/>
      <c r="Q175" s="61"/>
      <c r="R175" s="61">
        <v>3.4</v>
      </c>
      <c r="S175" s="61"/>
      <c r="T175" s="61" t="s">
        <v>29</v>
      </c>
      <c r="U175" s="61">
        <v>6.8</v>
      </c>
      <c r="V175" s="61" t="s">
        <v>29</v>
      </c>
      <c r="W175" s="61">
        <v>1</v>
      </c>
      <c r="X175" s="61">
        <v>1</v>
      </c>
      <c r="Y175" s="61" t="s">
        <v>29</v>
      </c>
      <c r="Z175" s="61" t="s">
        <v>29</v>
      </c>
      <c r="AA175" s="61" t="s">
        <v>29</v>
      </c>
      <c r="AB175" s="61">
        <v>1</v>
      </c>
      <c r="AC175" s="61" t="s">
        <v>29</v>
      </c>
      <c r="AD175" s="61">
        <v>1</v>
      </c>
      <c r="AE175" s="61" t="s">
        <v>29</v>
      </c>
    </row>
    <row r="176" spans="1:31" ht="15.75" x14ac:dyDescent="0.25">
      <c r="A176" s="191"/>
      <c r="B176" s="186"/>
      <c r="C176" s="85" t="s">
        <v>37</v>
      </c>
      <c r="D176" s="116" t="s">
        <v>197</v>
      </c>
      <c r="E176" s="61"/>
      <c r="F176" s="61">
        <v>2</v>
      </c>
      <c r="G176" s="61"/>
      <c r="H176" s="61">
        <v>3</v>
      </c>
      <c r="I176" s="61">
        <v>3</v>
      </c>
      <c r="J176" s="61"/>
      <c r="K176" s="61"/>
      <c r="L176" s="61"/>
      <c r="M176" s="61">
        <v>2</v>
      </c>
      <c r="N176" s="61"/>
      <c r="O176" s="61">
        <v>3</v>
      </c>
      <c r="P176" s="61"/>
      <c r="Q176" s="61"/>
      <c r="R176" s="61">
        <v>3.4</v>
      </c>
      <c r="S176" s="61"/>
      <c r="T176" s="61" t="s">
        <v>29</v>
      </c>
      <c r="U176" s="61">
        <v>6.8</v>
      </c>
      <c r="V176" s="61" t="s">
        <v>29</v>
      </c>
      <c r="W176" s="61">
        <v>1</v>
      </c>
      <c r="X176" s="61">
        <v>1</v>
      </c>
      <c r="Y176" s="61" t="s">
        <v>29</v>
      </c>
      <c r="Z176" s="61" t="s">
        <v>29</v>
      </c>
      <c r="AA176" s="61" t="s">
        <v>29</v>
      </c>
      <c r="AB176" s="61">
        <v>6.8</v>
      </c>
      <c r="AC176" s="61" t="s">
        <v>29</v>
      </c>
      <c r="AD176" s="61">
        <v>1</v>
      </c>
      <c r="AE176" s="61" t="s">
        <v>29</v>
      </c>
    </row>
    <row r="177" spans="1:31" ht="15.75" x14ac:dyDescent="0.25">
      <c r="A177" s="191"/>
      <c r="B177" s="187"/>
      <c r="C177" s="85" t="s">
        <v>39</v>
      </c>
      <c r="D177" s="116" t="s">
        <v>198</v>
      </c>
      <c r="E177" s="61"/>
      <c r="F177" s="61">
        <v>2</v>
      </c>
      <c r="G177" s="61"/>
      <c r="H177" s="61">
        <v>3</v>
      </c>
      <c r="I177" s="61">
        <v>3</v>
      </c>
      <c r="J177" s="61"/>
      <c r="K177" s="61"/>
      <c r="L177" s="61"/>
      <c r="M177" s="61">
        <v>2</v>
      </c>
      <c r="N177" s="61"/>
      <c r="O177" s="61">
        <v>3</v>
      </c>
      <c r="P177" s="61"/>
      <c r="Q177" s="61"/>
      <c r="R177" s="61">
        <v>3.4</v>
      </c>
      <c r="S177" s="61"/>
      <c r="T177" s="61" t="s">
        <v>29</v>
      </c>
      <c r="U177" s="61">
        <v>6.8</v>
      </c>
      <c r="V177" s="61" t="s">
        <v>29</v>
      </c>
      <c r="W177" s="61">
        <v>1</v>
      </c>
      <c r="X177" s="61">
        <v>1</v>
      </c>
      <c r="Y177" s="61" t="s">
        <v>29</v>
      </c>
      <c r="Z177" s="61" t="s">
        <v>29</v>
      </c>
      <c r="AA177" s="61" t="s">
        <v>29</v>
      </c>
      <c r="AB177" s="61">
        <v>6.8</v>
      </c>
      <c r="AC177" s="61" t="s">
        <v>29</v>
      </c>
      <c r="AD177" s="61">
        <v>1</v>
      </c>
      <c r="AE177" s="61" t="s">
        <v>29</v>
      </c>
    </row>
    <row r="178" spans="1:31" ht="15.75" x14ac:dyDescent="0.25">
      <c r="A178" s="191"/>
      <c r="B178" s="108"/>
      <c r="C178" s="59" t="s">
        <v>184</v>
      </c>
      <c r="D178" s="59" t="s">
        <v>199</v>
      </c>
      <c r="E178" s="59" t="s">
        <v>2</v>
      </c>
      <c r="F178" s="59" t="s">
        <v>3</v>
      </c>
      <c r="G178" s="59" t="s">
        <v>4</v>
      </c>
      <c r="H178" s="59" t="s">
        <v>5</v>
      </c>
      <c r="I178" s="59" t="s">
        <v>6</v>
      </c>
      <c r="J178" s="59" t="s">
        <v>7</v>
      </c>
      <c r="K178" s="59" t="s">
        <v>8</v>
      </c>
      <c r="L178" s="59" t="s">
        <v>9</v>
      </c>
      <c r="M178" s="59" t="s">
        <v>10</v>
      </c>
      <c r="N178" s="59" t="s">
        <v>11</v>
      </c>
      <c r="O178" s="59" t="s">
        <v>12</v>
      </c>
      <c r="P178" s="59" t="s">
        <v>13</v>
      </c>
      <c r="Q178" s="59"/>
      <c r="R178" s="59" t="s">
        <v>14</v>
      </c>
      <c r="S178" s="59"/>
      <c r="T178" s="59" t="s">
        <v>15</v>
      </c>
      <c r="U178" s="59" t="s">
        <v>16</v>
      </c>
      <c r="V178" s="59" t="s">
        <v>17</v>
      </c>
      <c r="W178" s="59" t="s">
        <v>18</v>
      </c>
      <c r="X178" s="59" t="s">
        <v>19</v>
      </c>
      <c r="Y178" s="59" t="s">
        <v>20</v>
      </c>
      <c r="Z178" s="59" t="s">
        <v>21</v>
      </c>
      <c r="AA178" s="59" t="s">
        <v>22</v>
      </c>
      <c r="AB178" s="59" t="s">
        <v>23</v>
      </c>
      <c r="AC178" s="59" t="s">
        <v>24</v>
      </c>
      <c r="AD178" s="59" t="s">
        <v>25</v>
      </c>
      <c r="AE178" s="59" t="s">
        <v>26</v>
      </c>
    </row>
    <row r="179" spans="1:31" ht="15.75" x14ac:dyDescent="0.25">
      <c r="A179" s="191"/>
      <c r="B179" s="185"/>
      <c r="C179" s="85" t="s">
        <v>27</v>
      </c>
      <c r="D179" s="117" t="s">
        <v>200</v>
      </c>
      <c r="E179" s="61">
        <v>3</v>
      </c>
      <c r="F179" s="61">
        <v>1</v>
      </c>
      <c r="G179" s="61"/>
      <c r="H179" s="61">
        <v>1</v>
      </c>
      <c r="I179" s="61"/>
      <c r="J179" s="61"/>
      <c r="K179" s="61"/>
      <c r="L179" s="61"/>
      <c r="M179" s="61"/>
      <c r="N179" s="61"/>
      <c r="O179" s="61"/>
      <c r="P179" s="61"/>
      <c r="Q179" s="61"/>
      <c r="R179" s="61">
        <v>4.2</v>
      </c>
      <c r="S179" s="61"/>
      <c r="T179" s="61">
        <v>12.6</v>
      </c>
      <c r="U179" s="61">
        <v>4.2</v>
      </c>
      <c r="V179" s="61" t="s">
        <v>29</v>
      </c>
      <c r="W179" s="61">
        <v>4.2</v>
      </c>
      <c r="X179" s="61" t="s">
        <v>29</v>
      </c>
      <c r="Y179" s="61" t="s">
        <v>29</v>
      </c>
      <c r="Z179" s="61" t="s">
        <v>29</v>
      </c>
      <c r="AA179" s="61" t="s">
        <v>29</v>
      </c>
      <c r="AB179" s="61" t="s">
        <v>29</v>
      </c>
      <c r="AC179" s="61" t="s">
        <v>29</v>
      </c>
      <c r="AD179" s="61" t="s">
        <v>29</v>
      </c>
      <c r="AE179" s="61" t="s">
        <v>29</v>
      </c>
    </row>
    <row r="180" spans="1:31" ht="15.75" x14ac:dyDescent="0.25">
      <c r="A180" s="191"/>
      <c r="B180" s="186"/>
      <c r="C180" s="85" t="s">
        <v>31</v>
      </c>
      <c r="D180" s="114" t="s">
        <v>201</v>
      </c>
      <c r="E180" s="61">
        <v>1</v>
      </c>
      <c r="F180" s="61">
        <v>2</v>
      </c>
      <c r="G180" s="61"/>
      <c r="H180" s="61">
        <v>3</v>
      </c>
      <c r="I180" s="61"/>
      <c r="J180" s="61"/>
      <c r="K180" s="61"/>
      <c r="L180" s="61"/>
      <c r="M180" s="61"/>
      <c r="N180" s="61"/>
      <c r="O180" s="61"/>
      <c r="P180" s="61"/>
      <c r="Q180" s="61"/>
      <c r="R180" s="61">
        <v>4.2</v>
      </c>
      <c r="S180" s="61"/>
      <c r="T180" s="61">
        <v>4.2</v>
      </c>
      <c r="U180" s="61">
        <v>8.4</v>
      </c>
      <c r="V180" s="61" t="s">
        <v>29</v>
      </c>
      <c r="W180" s="61">
        <v>13</v>
      </c>
      <c r="X180" s="61" t="s">
        <v>29</v>
      </c>
      <c r="Y180" s="61" t="s">
        <v>29</v>
      </c>
      <c r="Z180" s="61" t="s">
        <v>29</v>
      </c>
      <c r="AA180" s="61" t="s">
        <v>29</v>
      </c>
      <c r="AB180" s="61" t="s">
        <v>29</v>
      </c>
      <c r="AC180" s="61" t="s">
        <v>29</v>
      </c>
      <c r="AD180" s="61" t="s">
        <v>29</v>
      </c>
      <c r="AE180" s="61" t="s">
        <v>29</v>
      </c>
    </row>
    <row r="181" spans="1:31" ht="15.75" x14ac:dyDescent="0.25">
      <c r="A181" s="191"/>
      <c r="B181" s="186"/>
      <c r="C181" s="85" t="s">
        <v>33</v>
      </c>
      <c r="D181" s="114" t="s">
        <v>202</v>
      </c>
      <c r="E181" s="61">
        <v>1</v>
      </c>
      <c r="F181" s="61">
        <v>2</v>
      </c>
      <c r="G181" s="61"/>
      <c r="H181" s="61">
        <v>3</v>
      </c>
      <c r="I181" s="61"/>
      <c r="J181" s="61"/>
      <c r="K181" s="61"/>
      <c r="L181" s="61"/>
      <c r="M181" s="61"/>
      <c r="N181" s="61"/>
      <c r="O181" s="61"/>
      <c r="P181" s="61"/>
      <c r="Q181" s="61"/>
      <c r="R181" s="61">
        <v>4.2</v>
      </c>
      <c r="S181" s="61"/>
      <c r="T181" s="61">
        <v>4.2</v>
      </c>
      <c r="U181" s="61">
        <v>8.4</v>
      </c>
      <c r="V181" s="61" t="s">
        <v>29</v>
      </c>
      <c r="W181" s="61">
        <v>13</v>
      </c>
      <c r="X181" s="61" t="s">
        <v>29</v>
      </c>
      <c r="Y181" s="61" t="s">
        <v>29</v>
      </c>
      <c r="Z181" s="61" t="s">
        <v>29</v>
      </c>
      <c r="AA181" s="61" t="s">
        <v>29</v>
      </c>
      <c r="AB181" s="61" t="s">
        <v>29</v>
      </c>
      <c r="AC181" s="61" t="s">
        <v>29</v>
      </c>
      <c r="AD181" s="61" t="s">
        <v>29</v>
      </c>
      <c r="AE181" s="61" t="s">
        <v>29</v>
      </c>
    </row>
    <row r="182" spans="1:31" ht="15.75" x14ac:dyDescent="0.25">
      <c r="A182" s="191"/>
      <c r="B182" s="186"/>
      <c r="C182" s="85" t="s">
        <v>35</v>
      </c>
      <c r="D182" s="114" t="s">
        <v>203</v>
      </c>
      <c r="E182" s="61">
        <v>1</v>
      </c>
      <c r="F182" s="61">
        <v>1</v>
      </c>
      <c r="G182" s="61"/>
      <c r="H182" s="61">
        <v>3</v>
      </c>
      <c r="I182" s="61"/>
      <c r="J182" s="61"/>
      <c r="K182" s="61"/>
      <c r="L182" s="61"/>
      <c r="M182" s="61"/>
      <c r="N182" s="61"/>
      <c r="O182" s="61"/>
      <c r="P182" s="61"/>
      <c r="Q182" s="61"/>
      <c r="R182" s="61">
        <v>4.2</v>
      </c>
      <c r="S182" s="61"/>
      <c r="T182" s="61">
        <v>4.2</v>
      </c>
      <c r="U182" s="61">
        <v>4.2</v>
      </c>
      <c r="V182" s="61" t="s">
        <v>29</v>
      </c>
      <c r="W182" s="61">
        <v>13</v>
      </c>
      <c r="X182" s="61" t="s">
        <v>29</v>
      </c>
      <c r="Y182" s="61" t="s">
        <v>29</v>
      </c>
      <c r="Z182" s="61" t="s">
        <v>29</v>
      </c>
      <c r="AA182" s="61" t="s">
        <v>29</v>
      </c>
      <c r="AB182" s="61" t="s">
        <v>29</v>
      </c>
      <c r="AC182" s="61" t="s">
        <v>29</v>
      </c>
      <c r="AD182" s="61" t="s">
        <v>29</v>
      </c>
      <c r="AE182" s="61" t="s">
        <v>29</v>
      </c>
    </row>
    <row r="183" spans="1:31" ht="15.75" x14ac:dyDescent="0.25">
      <c r="A183" s="191"/>
      <c r="B183" s="186"/>
      <c r="C183" s="85" t="s">
        <v>37</v>
      </c>
      <c r="D183" s="117" t="s">
        <v>204</v>
      </c>
      <c r="E183" s="61">
        <v>1</v>
      </c>
      <c r="F183" s="61">
        <v>3</v>
      </c>
      <c r="G183" s="61"/>
      <c r="H183" s="61">
        <v>2</v>
      </c>
      <c r="I183" s="61"/>
      <c r="J183" s="61"/>
      <c r="K183" s="61"/>
      <c r="L183" s="61"/>
      <c r="M183" s="61"/>
      <c r="N183" s="61"/>
      <c r="O183" s="61"/>
      <c r="P183" s="61"/>
      <c r="Q183" s="61"/>
      <c r="R183" s="61">
        <v>4.2</v>
      </c>
      <c r="S183" s="61"/>
      <c r="T183" s="61">
        <v>4.2</v>
      </c>
      <c r="U183" s="61">
        <v>12.6</v>
      </c>
      <c r="V183" s="61" t="s">
        <v>29</v>
      </c>
      <c r="W183" s="61">
        <v>8.4</v>
      </c>
      <c r="X183" s="61" t="s">
        <v>29</v>
      </c>
      <c r="Y183" s="61" t="s">
        <v>29</v>
      </c>
      <c r="Z183" s="61" t="s">
        <v>29</v>
      </c>
      <c r="AA183" s="61" t="s">
        <v>29</v>
      </c>
      <c r="AB183" s="61" t="s">
        <v>29</v>
      </c>
      <c r="AC183" s="61" t="s">
        <v>29</v>
      </c>
      <c r="AD183" s="61" t="s">
        <v>29</v>
      </c>
      <c r="AE183" s="61" t="s">
        <v>29</v>
      </c>
    </row>
    <row r="184" spans="1:31" ht="15.75" x14ac:dyDescent="0.25">
      <c r="A184" s="191"/>
      <c r="B184" s="187"/>
      <c r="C184" s="85" t="s">
        <v>39</v>
      </c>
      <c r="D184" s="114" t="s">
        <v>205</v>
      </c>
      <c r="E184" s="61">
        <v>2</v>
      </c>
      <c r="F184" s="61">
        <v>1</v>
      </c>
      <c r="G184" s="61"/>
      <c r="H184" s="61">
        <v>3</v>
      </c>
      <c r="I184" s="61"/>
      <c r="J184" s="61"/>
      <c r="K184" s="61"/>
      <c r="L184" s="61"/>
      <c r="M184" s="61"/>
      <c r="N184" s="61"/>
      <c r="O184" s="61"/>
      <c r="P184" s="61"/>
      <c r="Q184" s="61"/>
      <c r="R184" s="61">
        <v>4.2</v>
      </c>
      <c r="S184" s="61"/>
      <c r="T184" s="61">
        <v>8.4</v>
      </c>
      <c r="U184" s="61">
        <v>4.2</v>
      </c>
      <c r="V184" s="61" t="s">
        <v>29</v>
      </c>
      <c r="W184" s="61">
        <v>13</v>
      </c>
      <c r="X184" s="61" t="s">
        <v>29</v>
      </c>
      <c r="Y184" s="61" t="s">
        <v>29</v>
      </c>
      <c r="Z184" s="61" t="s">
        <v>29</v>
      </c>
      <c r="AA184" s="61" t="s">
        <v>29</v>
      </c>
      <c r="AB184" s="61" t="s">
        <v>29</v>
      </c>
      <c r="AC184" s="61" t="s">
        <v>29</v>
      </c>
      <c r="AD184" s="61" t="s">
        <v>29</v>
      </c>
      <c r="AE184" s="61" t="s">
        <v>29</v>
      </c>
    </row>
    <row r="185" spans="1:31" ht="15.75" x14ac:dyDescent="0.25">
      <c r="A185" s="191"/>
      <c r="B185" s="108"/>
      <c r="C185" s="59" t="s">
        <v>184</v>
      </c>
      <c r="D185" s="59" t="s">
        <v>206</v>
      </c>
      <c r="E185" s="59" t="s">
        <v>2</v>
      </c>
      <c r="F185" s="59" t="s">
        <v>3</v>
      </c>
      <c r="G185" s="59" t="s">
        <v>4</v>
      </c>
      <c r="H185" s="59" t="s">
        <v>5</v>
      </c>
      <c r="I185" s="59" t="s">
        <v>6</v>
      </c>
      <c r="J185" s="59" t="s">
        <v>7</v>
      </c>
      <c r="K185" s="59" t="s">
        <v>8</v>
      </c>
      <c r="L185" s="59" t="s">
        <v>9</v>
      </c>
      <c r="M185" s="59" t="s">
        <v>10</v>
      </c>
      <c r="N185" s="59" t="s">
        <v>11</v>
      </c>
      <c r="O185" s="59" t="s">
        <v>12</v>
      </c>
      <c r="P185" s="59" t="s">
        <v>13</v>
      </c>
      <c r="Q185" s="59"/>
      <c r="R185" s="59" t="s">
        <v>14</v>
      </c>
      <c r="S185" s="59"/>
      <c r="T185" s="59" t="s">
        <v>15</v>
      </c>
      <c r="U185" s="59" t="s">
        <v>16</v>
      </c>
      <c r="V185" s="59" t="s">
        <v>17</v>
      </c>
      <c r="W185" s="59" t="s">
        <v>18</v>
      </c>
      <c r="X185" s="59" t="s">
        <v>19</v>
      </c>
      <c r="Y185" s="59" t="s">
        <v>20</v>
      </c>
      <c r="Z185" s="59" t="s">
        <v>21</v>
      </c>
      <c r="AA185" s="59" t="s">
        <v>22</v>
      </c>
      <c r="AB185" s="59" t="s">
        <v>23</v>
      </c>
      <c r="AC185" s="59" t="s">
        <v>24</v>
      </c>
      <c r="AD185" s="59" t="s">
        <v>25</v>
      </c>
      <c r="AE185" s="59" t="s">
        <v>26</v>
      </c>
    </row>
    <row r="186" spans="1:31" ht="15.75" x14ac:dyDescent="0.25">
      <c r="A186" s="191"/>
      <c r="B186" s="185"/>
      <c r="C186" s="85" t="s">
        <v>27</v>
      </c>
      <c r="D186" s="94" t="s">
        <v>207</v>
      </c>
      <c r="E186" s="61">
        <v>3</v>
      </c>
      <c r="F186" s="61"/>
      <c r="G186" s="61"/>
      <c r="H186" s="61"/>
      <c r="I186" s="61"/>
      <c r="J186" s="61"/>
      <c r="K186" s="61"/>
      <c r="L186" s="61"/>
      <c r="M186" s="61"/>
      <c r="N186" s="61"/>
      <c r="O186" s="61"/>
      <c r="P186" s="61"/>
      <c r="Q186" s="61"/>
      <c r="R186" s="61">
        <v>2.6</v>
      </c>
      <c r="S186" s="61"/>
      <c r="T186" s="61">
        <v>7.8</v>
      </c>
      <c r="U186" s="61" t="s">
        <v>29</v>
      </c>
      <c r="V186" s="61" t="s">
        <v>29</v>
      </c>
      <c r="W186" s="61" t="s">
        <v>29</v>
      </c>
      <c r="X186" s="61" t="s">
        <v>29</v>
      </c>
      <c r="Y186" s="61" t="s">
        <v>29</v>
      </c>
      <c r="Z186" s="61" t="s">
        <v>29</v>
      </c>
      <c r="AA186" s="61" t="s">
        <v>29</v>
      </c>
      <c r="AB186" s="61" t="s">
        <v>29</v>
      </c>
      <c r="AC186" s="61" t="s">
        <v>29</v>
      </c>
      <c r="AD186" s="61" t="s">
        <v>29</v>
      </c>
      <c r="AE186" s="61" t="s">
        <v>29</v>
      </c>
    </row>
    <row r="187" spans="1:31" ht="31.5" x14ac:dyDescent="0.25">
      <c r="A187" s="191"/>
      <c r="B187" s="186"/>
      <c r="C187" s="85" t="s">
        <v>31</v>
      </c>
      <c r="D187" s="111" t="s">
        <v>208</v>
      </c>
      <c r="E187" s="61"/>
      <c r="F187" s="61"/>
      <c r="G187" s="61">
        <v>2</v>
      </c>
      <c r="H187" s="61"/>
      <c r="I187" s="61"/>
      <c r="J187" s="61"/>
      <c r="K187" s="61"/>
      <c r="L187" s="61"/>
      <c r="M187" s="61"/>
      <c r="N187" s="61"/>
      <c r="O187" s="61"/>
      <c r="P187" s="61"/>
      <c r="Q187" s="61"/>
      <c r="R187" s="61">
        <v>2.6</v>
      </c>
      <c r="S187" s="61"/>
      <c r="T187" s="61" t="s">
        <v>29</v>
      </c>
      <c r="U187" s="61" t="s">
        <v>29</v>
      </c>
      <c r="V187" s="61">
        <v>5.2</v>
      </c>
      <c r="W187" s="61" t="s">
        <v>29</v>
      </c>
      <c r="X187" s="61" t="s">
        <v>29</v>
      </c>
      <c r="Y187" s="61" t="s">
        <v>29</v>
      </c>
      <c r="Z187" s="61" t="s">
        <v>29</v>
      </c>
      <c r="AA187" s="61" t="s">
        <v>29</v>
      </c>
      <c r="AB187" s="61" t="s">
        <v>29</v>
      </c>
      <c r="AC187" s="61" t="s">
        <v>29</v>
      </c>
      <c r="AD187" s="61" t="s">
        <v>29</v>
      </c>
      <c r="AE187" s="61" t="s">
        <v>29</v>
      </c>
    </row>
    <row r="188" spans="1:31" ht="15.75" x14ac:dyDescent="0.25">
      <c r="A188" s="191"/>
      <c r="B188" s="186"/>
      <c r="C188" s="85" t="s">
        <v>33</v>
      </c>
      <c r="D188" s="111" t="s">
        <v>209</v>
      </c>
      <c r="E188" s="61"/>
      <c r="F188" s="61"/>
      <c r="G188" s="61">
        <v>2</v>
      </c>
      <c r="H188" s="61"/>
      <c r="I188" s="61"/>
      <c r="J188" s="61"/>
      <c r="K188" s="61"/>
      <c r="L188" s="61"/>
      <c r="M188" s="61"/>
      <c r="N188" s="61"/>
      <c r="O188" s="61"/>
      <c r="P188" s="61"/>
      <c r="Q188" s="61"/>
      <c r="R188" s="61">
        <v>2.6</v>
      </c>
      <c r="S188" s="61"/>
      <c r="T188" s="61" t="s">
        <v>29</v>
      </c>
      <c r="U188" s="61" t="s">
        <v>29</v>
      </c>
      <c r="V188" s="61">
        <v>5.2</v>
      </c>
      <c r="W188" s="61" t="s">
        <v>29</v>
      </c>
      <c r="X188" s="61" t="s">
        <v>29</v>
      </c>
      <c r="Y188" s="61" t="s">
        <v>29</v>
      </c>
      <c r="Z188" s="61" t="s">
        <v>29</v>
      </c>
      <c r="AA188" s="61" t="s">
        <v>29</v>
      </c>
      <c r="AB188" s="61" t="s">
        <v>29</v>
      </c>
      <c r="AC188" s="61" t="s">
        <v>29</v>
      </c>
      <c r="AD188" s="61" t="s">
        <v>29</v>
      </c>
      <c r="AE188" s="61" t="s">
        <v>29</v>
      </c>
    </row>
    <row r="189" spans="1:31" ht="15.75" x14ac:dyDescent="0.25">
      <c r="A189" s="191"/>
      <c r="B189" s="186"/>
      <c r="C189" s="85" t="s">
        <v>35</v>
      </c>
      <c r="D189" s="111" t="s">
        <v>210</v>
      </c>
      <c r="E189" s="61">
        <v>2</v>
      </c>
      <c r="F189" s="61"/>
      <c r="G189" s="61"/>
      <c r="H189" s="61"/>
      <c r="I189" s="61"/>
      <c r="J189" s="61"/>
      <c r="K189" s="61"/>
      <c r="L189" s="61"/>
      <c r="M189" s="61"/>
      <c r="N189" s="61"/>
      <c r="O189" s="61"/>
      <c r="P189" s="61"/>
      <c r="Q189" s="61"/>
      <c r="R189" s="61">
        <v>2.6</v>
      </c>
      <c r="S189" s="61"/>
      <c r="T189" s="61">
        <v>5.2</v>
      </c>
      <c r="U189" s="61" t="s">
        <v>29</v>
      </c>
      <c r="V189" s="61" t="s">
        <v>29</v>
      </c>
      <c r="W189" s="61" t="s">
        <v>29</v>
      </c>
      <c r="X189" s="61" t="s">
        <v>29</v>
      </c>
      <c r="Y189" s="61" t="s">
        <v>29</v>
      </c>
      <c r="Z189" s="61" t="s">
        <v>29</v>
      </c>
      <c r="AA189" s="61" t="s">
        <v>29</v>
      </c>
      <c r="AB189" s="61" t="s">
        <v>29</v>
      </c>
      <c r="AC189" s="61" t="s">
        <v>29</v>
      </c>
      <c r="AD189" s="61" t="s">
        <v>29</v>
      </c>
      <c r="AE189" s="61" t="s">
        <v>29</v>
      </c>
    </row>
    <row r="190" spans="1:31" ht="15.75" x14ac:dyDescent="0.25">
      <c r="A190" s="191"/>
      <c r="B190" s="186"/>
      <c r="C190" s="85" t="s">
        <v>37</v>
      </c>
      <c r="D190" s="111" t="s">
        <v>211</v>
      </c>
      <c r="E190" s="61"/>
      <c r="F190" s="61"/>
      <c r="G190" s="61"/>
      <c r="H190" s="61"/>
      <c r="I190" s="61"/>
      <c r="J190" s="61"/>
      <c r="K190" s="61">
        <v>2</v>
      </c>
      <c r="L190" s="61"/>
      <c r="M190" s="61"/>
      <c r="N190" s="61"/>
      <c r="O190" s="61"/>
      <c r="P190" s="61"/>
      <c r="Q190" s="61"/>
      <c r="R190" s="61">
        <v>2.6</v>
      </c>
      <c r="S190" s="61"/>
      <c r="T190" s="61" t="s">
        <v>29</v>
      </c>
      <c r="U190" s="61" t="s">
        <v>29</v>
      </c>
      <c r="V190" s="61" t="s">
        <v>29</v>
      </c>
      <c r="W190" s="61" t="s">
        <v>29</v>
      </c>
      <c r="X190" s="61" t="s">
        <v>29</v>
      </c>
      <c r="Y190" s="61" t="s">
        <v>29</v>
      </c>
      <c r="Z190" s="61">
        <v>5.2</v>
      </c>
      <c r="AA190" s="61" t="s">
        <v>29</v>
      </c>
      <c r="AB190" s="61" t="s">
        <v>29</v>
      </c>
      <c r="AC190" s="61" t="s">
        <v>29</v>
      </c>
      <c r="AD190" s="61" t="s">
        <v>29</v>
      </c>
      <c r="AE190" s="61" t="s">
        <v>29</v>
      </c>
    </row>
    <row r="191" spans="1:31" ht="15.75" x14ac:dyDescent="0.25">
      <c r="A191" s="191"/>
      <c r="B191" s="187"/>
      <c r="C191" s="85" t="s">
        <v>39</v>
      </c>
      <c r="D191" s="111" t="s">
        <v>212</v>
      </c>
      <c r="E191" s="61"/>
      <c r="F191" s="61"/>
      <c r="G191" s="61"/>
      <c r="H191" s="61"/>
      <c r="I191" s="61"/>
      <c r="J191" s="61"/>
      <c r="K191" s="61">
        <v>3</v>
      </c>
      <c r="L191" s="61"/>
      <c r="M191" s="61"/>
      <c r="N191" s="61"/>
      <c r="O191" s="61"/>
      <c r="P191" s="61"/>
      <c r="Q191" s="61"/>
      <c r="R191" s="61">
        <v>2.6</v>
      </c>
      <c r="S191" s="61"/>
      <c r="T191" s="61" t="s">
        <v>29</v>
      </c>
      <c r="U191" s="61" t="s">
        <v>29</v>
      </c>
      <c r="V191" s="61" t="s">
        <v>29</v>
      </c>
      <c r="W191" s="61" t="s">
        <v>29</v>
      </c>
      <c r="X191" s="61" t="s">
        <v>29</v>
      </c>
      <c r="Y191" s="61" t="s">
        <v>29</v>
      </c>
      <c r="Z191" s="61">
        <v>7.8</v>
      </c>
      <c r="AA191" s="61" t="s">
        <v>29</v>
      </c>
      <c r="AB191" s="61" t="s">
        <v>29</v>
      </c>
      <c r="AC191" s="61" t="s">
        <v>29</v>
      </c>
      <c r="AD191" s="61" t="s">
        <v>29</v>
      </c>
      <c r="AE191" s="61" t="s">
        <v>29</v>
      </c>
    </row>
    <row r="192" spans="1:31" ht="15.75" x14ac:dyDescent="0.25">
      <c r="A192" s="191"/>
      <c r="B192" s="108"/>
      <c r="C192" s="59" t="s">
        <v>184</v>
      </c>
      <c r="D192" s="59" t="s">
        <v>213</v>
      </c>
      <c r="E192" s="59" t="s">
        <v>2</v>
      </c>
      <c r="F192" s="59" t="s">
        <v>3</v>
      </c>
      <c r="G192" s="59" t="s">
        <v>4</v>
      </c>
      <c r="H192" s="59" t="s">
        <v>5</v>
      </c>
      <c r="I192" s="59" t="s">
        <v>6</v>
      </c>
      <c r="J192" s="59" t="s">
        <v>7</v>
      </c>
      <c r="K192" s="59" t="s">
        <v>8</v>
      </c>
      <c r="L192" s="59" t="s">
        <v>9</v>
      </c>
      <c r="M192" s="59" t="s">
        <v>10</v>
      </c>
      <c r="N192" s="59" t="s">
        <v>11</v>
      </c>
      <c r="O192" s="59" t="s">
        <v>12</v>
      </c>
      <c r="P192" s="59" t="s">
        <v>13</v>
      </c>
      <c r="Q192" s="59"/>
      <c r="R192" s="59" t="s">
        <v>14</v>
      </c>
      <c r="S192" s="59"/>
      <c r="T192" s="59" t="s">
        <v>15</v>
      </c>
      <c r="U192" s="59" t="s">
        <v>16</v>
      </c>
      <c r="V192" s="59" t="s">
        <v>17</v>
      </c>
      <c r="W192" s="59" t="s">
        <v>18</v>
      </c>
      <c r="X192" s="59" t="s">
        <v>19</v>
      </c>
      <c r="Y192" s="59" t="s">
        <v>20</v>
      </c>
      <c r="Z192" s="59" t="s">
        <v>21</v>
      </c>
      <c r="AA192" s="59" t="s">
        <v>22</v>
      </c>
      <c r="AB192" s="59" t="s">
        <v>23</v>
      </c>
      <c r="AC192" s="59" t="s">
        <v>24</v>
      </c>
      <c r="AD192" s="59" t="s">
        <v>25</v>
      </c>
      <c r="AE192" s="59" t="s">
        <v>26</v>
      </c>
    </row>
    <row r="193" spans="1:31" ht="15.75" x14ac:dyDescent="0.25">
      <c r="A193" s="191"/>
      <c r="B193" s="185"/>
      <c r="C193" s="85" t="s">
        <v>27</v>
      </c>
      <c r="D193" s="116" t="s">
        <v>214</v>
      </c>
      <c r="E193" s="61"/>
      <c r="F193" s="61">
        <v>3</v>
      </c>
      <c r="G193" s="61">
        <v>2</v>
      </c>
      <c r="H193" s="61"/>
      <c r="I193" s="61"/>
      <c r="J193" s="61"/>
      <c r="K193" s="61"/>
      <c r="L193" s="61"/>
      <c r="M193" s="61"/>
      <c r="N193" s="61"/>
      <c r="O193" s="61">
        <v>1</v>
      </c>
      <c r="P193" s="61"/>
      <c r="Q193" s="61"/>
      <c r="R193" s="61">
        <v>3.4</v>
      </c>
      <c r="S193" s="61"/>
      <c r="T193" s="61" t="s">
        <v>29</v>
      </c>
      <c r="U193" s="61" t="s">
        <v>30</v>
      </c>
      <c r="V193" s="61">
        <v>6.8</v>
      </c>
      <c r="W193" s="61" t="s">
        <v>29</v>
      </c>
      <c r="X193" s="61" t="s">
        <v>29</v>
      </c>
      <c r="Y193" s="61" t="s">
        <v>29</v>
      </c>
      <c r="Z193" s="61" t="s">
        <v>29</v>
      </c>
      <c r="AA193" s="61" t="s">
        <v>29</v>
      </c>
      <c r="AB193" s="61" t="s">
        <v>29</v>
      </c>
      <c r="AC193" s="61" t="s">
        <v>29</v>
      </c>
      <c r="AD193" s="61">
        <v>3.4</v>
      </c>
      <c r="AE193" s="61" t="s">
        <v>29</v>
      </c>
    </row>
    <row r="194" spans="1:31" ht="15.75" x14ac:dyDescent="0.25">
      <c r="A194" s="191"/>
      <c r="B194" s="186"/>
      <c r="C194" s="85" t="s">
        <v>31</v>
      </c>
      <c r="D194" s="116" t="s">
        <v>215</v>
      </c>
      <c r="E194" s="61"/>
      <c r="F194" s="61">
        <v>2</v>
      </c>
      <c r="G194" s="61"/>
      <c r="H194" s="61"/>
      <c r="I194" s="61"/>
      <c r="J194" s="61"/>
      <c r="K194" s="61">
        <v>1</v>
      </c>
      <c r="L194" s="61"/>
      <c r="M194" s="61"/>
      <c r="N194" s="61">
        <v>3</v>
      </c>
      <c r="O194" s="61"/>
      <c r="P194" s="61"/>
      <c r="Q194" s="61"/>
      <c r="R194" s="61">
        <v>3.4</v>
      </c>
      <c r="S194" s="61"/>
      <c r="T194" s="61" t="s">
        <v>29</v>
      </c>
      <c r="U194" s="61">
        <v>6.8</v>
      </c>
      <c r="V194" s="61" t="s">
        <v>29</v>
      </c>
      <c r="W194" s="61" t="s">
        <v>29</v>
      </c>
      <c r="X194" s="61" t="s">
        <v>29</v>
      </c>
      <c r="Y194" s="61" t="s">
        <v>29</v>
      </c>
      <c r="Z194" s="61">
        <v>3.4</v>
      </c>
      <c r="AA194" s="61" t="s">
        <v>29</v>
      </c>
      <c r="AB194" s="61" t="s">
        <v>29</v>
      </c>
      <c r="AC194" s="61">
        <v>1</v>
      </c>
      <c r="AD194" s="61" t="s">
        <v>29</v>
      </c>
      <c r="AE194" s="61" t="s">
        <v>29</v>
      </c>
    </row>
    <row r="195" spans="1:31" ht="15.75" x14ac:dyDescent="0.25">
      <c r="A195" s="191"/>
      <c r="B195" s="186"/>
      <c r="C195" s="85" t="s">
        <v>33</v>
      </c>
      <c r="D195" s="116" t="s">
        <v>216</v>
      </c>
      <c r="E195" s="61">
        <v>1</v>
      </c>
      <c r="F195" s="61"/>
      <c r="G195" s="61"/>
      <c r="H195" s="61"/>
      <c r="I195" s="61"/>
      <c r="J195" s="61"/>
      <c r="K195" s="61">
        <v>3</v>
      </c>
      <c r="L195" s="61"/>
      <c r="M195" s="61"/>
      <c r="N195" s="61"/>
      <c r="O195" s="61"/>
      <c r="P195" s="61">
        <v>2</v>
      </c>
      <c r="Q195" s="61"/>
      <c r="R195" s="61">
        <v>3.4</v>
      </c>
      <c r="S195" s="61"/>
      <c r="T195" s="61">
        <v>3.4</v>
      </c>
      <c r="U195" s="61" t="s">
        <v>29</v>
      </c>
      <c r="V195" s="61" t="s">
        <v>29</v>
      </c>
      <c r="W195" s="61" t="s">
        <v>29</v>
      </c>
      <c r="X195" s="61" t="s">
        <v>29</v>
      </c>
      <c r="Y195" s="61" t="s">
        <v>29</v>
      </c>
      <c r="Z195" s="61">
        <v>1</v>
      </c>
      <c r="AA195" s="61" t="s">
        <v>29</v>
      </c>
      <c r="AB195" s="61" t="s">
        <v>29</v>
      </c>
      <c r="AC195" s="61" t="s">
        <v>29</v>
      </c>
      <c r="AD195" s="61" t="s">
        <v>29</v>
      </c>
      <c r="AE195" s="61">
        <v>6.8</v>
      </c>
    </row>
    <row r="196" spans="1:31" ht="31.5" x14ac:dyDescent="0.25">
      <c r="A196" s="191"/>
      <c r="B196" s="186"/>
      <c r="C196" s="85" t="s">
        <v>35</v>
      </c>
      <c r="D196" s="116" t="s">
        <v>217</v>
      </c>
      <c r="E196" s="61"/>
      <c r="F196" s="61"/>
      <c r="G196" s="61">
        <v>2</v>
      </c>
      <c r="H196" s="61"/>
      <c r="I196" s="61"/>
      <c r="J196" s="61"/>
      <c r="K196" s="61">
        <v>1</v>
      </c>
      <c r="L196" s="61"/>
      <c r="M196" s="61"/>
      <c r="N196" s="61"/>
      <c r="O196" s="61"/>
      <c r="P196" s="61">
        <v>3</v>
      </c>
      <c r="Q196" s="61"/>
      <c r="R196" s="61">
        <v>3.4</v>
      </c>
      <c r="S196" s="61"/>
      <c r="T196" s="61" t="s">
        <v>29</v>
      </c>
      <c r="U196" s="61" t="s">
        <v>29</v>
      </c>
      <c r="V196" s="61">
        <v>6.8</v>
      </c>
      <c r="W196" s="61" t="s">
        <v>29</v>
      </c>
      <c r="X196" s="61" t="s">
        <v>29</v>
      </c>
      <c r="Y196" s="61" t="s">
        <v>29</v>
      </c>
      <c r="Z196" s="61">
        <v>3.4</v>
      </c>
      <c r="AA196" s="61" t="s">
        <v>29</v>
      </c>
      <c r="AB196" s="61" t="s">
        <v>29</v>
      </c>
      <c r="AC196" s="61" t="s">
        <v>29</v>
      </c>
      <c r="AD196" s="61" t="s">
        <v>29</v>
      </c>
      <c r="AE196" s="61" t="s">
        <v>30</v>
      </c>
    </row>
    <row r="197" spans="1:31" ht="15.75" x14ac:dyDescent="0.25">
      <c r="A197" s="191"/>
      <c r="B197" s="186"/>
      <c r="C197" s="85" t="s">
        <v>37</v>
      </c>
      <c r="D197" s="116" t="s">
        <v>218</v>
      </c>
      <c r="E197" s="61">
        <v>1</v>
      </c>
      <c r="F197" s="61">
        <v>2</v>
      </c>
      <c r="G197" s="61"/>
      <c r="H197" s="61"/>
      <c r="I197" s="61"/>
      <c r="J197" s="61"/>
      <c r="K197" s="61"/>
      <c r="L197" s="61"/>
      <c r="M197" s="61"/>
      <c r="N197" s="61"/>
      <c r="O197" s="61">
        <v>3</v>
      </c>
      <c r="P197" s="61"/>
      <c r="Q197" s="61"/>
      <c r="R197" s="61">
        <v>3.4</v>
      </c>
      <c r="S197" s="61"/>
      <c r="T197" s="61">
        <v>3.4</v>
      </c>
      <c r="U197" s="61">
        <v>6.8</v>
      </c>
      <c r="V197" s="61" t="s">
        <v>29</v>
      </c>
      <c r="W197" s="61" t="s">
        <v>29</v>
      </c>
      <c r="X197" s="61" t="s">
        <v>29</v>
      </c>
      <c r="Y197" s="61" t="s">
        <v>29</v>
      </c>
      <c r="Z197" s="61" t="s">
        <v>29</v>
      </c>
      <c r="AA197" s="61" t="s">
        <v>29</v>
      </c>
      <c r="AB197" s="61" t="s">
        <v>29</v>
      </c>
      <c r="AC197" s="61" t="s">
        <v>29</v>
      </c>
      <c r="AD197" s="61">
        <v>1</v>
      </c>
      <c r="AE197" s="61" t="s">
        <v>29</v>
      </c>
    </row>
    <row r="198" spans="1:31" ht="15.75" x14ac:dyDescent="0.25">
      <c r="A198" s="191"/>
      <c r="B198" s="187"/>
      <c r="C198" s="85" t="s">
        <v>39</v>
      </c>
      <c r="D198" s="116" t="s">
        <v>219</v>
      </c>
      <c r="E198" s="61">
        <v>1</v>
      </c>
      <c r="F198" s="61">
        <v>2</v>
      </c>
      <c r="G198" s="61">
        <v>3</v>
      </c>
      <c r="H198" s="61"/>
      <c r="I198" s="61"/>
      <c r="J198" s="61"/>
      <c r="K198" s="61"/>
      <c r="L198" s="61"/>
      <c r="M198" s="61"/>
      <c r="N198" s="61"/>
      <c r="O198" s="61"/>
      <c r="P198" s="61"/>
      <c r="Q198" s="61"/>
      <c r="R198" s="61">
        <v>3.4</v>
      </c>
      <c r="S198" s="61"/>
      <c r="T198" s="61">
        <v>3.4</v>
      </c>
      <c r="U198" s="61">
        <v>6.8</v>
      </c>
      <c r="V198" s="61">
        <v>1</v>
      </c>
      <c r="W198" s="61" t="s">
        <v>29</v>
      </c>
      <c r="X198" s="61" t="s">
        <v>29</v>
      </c>
      <c r="Y198" s="61" t="s">
        <v>29</v>
      </c>
      <c r="Z198" s="61" t="s">
        <v>29</v>
      </c>
      <c r="AA198" s="61" t="s">
        <v>29</v>
      </c>
      <c r="AB198" s="61" t="s">
        <v>29</v>
      </c>
      <c r="AC198" s="61" t="s">
        <v>29</v>
      </c>
      <c r="AD198" s="61" t="s">
        <v>29</v>
      </c>
      <c r="AE198" s="61" t="s">
        <v>29</v>
      </c>
    </row>
    <row r="199" spans="1:31" ht="15.75" x14ac:dyDescent="0.25">
      <c r="A199" s="191"/>
      <c r="B199" s="108"/>
      <c r="C199" s="59" t="s">
        <v>184</v>
      </c>
      <c r="D199" s="59" t="s">
        <v>220</v>
      </c>
      <c r="E199" s="59" t="s">
        <v>2</v>
      </c>
      <c r="F199" s="59" t="s">
        <v>3</v>
      </c>
      <c r="G199" s="59" t="s">
        <v>4</v>
      </c>
      <c r="H199" s="59" t="s">
        <v>5</v>
      </c>
      <c r="I199" s="59" t="s">
        <v>6</v>
      </c>
      <c r="J199" s="59" t="s">
        <v>7</v>
      </c>
      <c r="K199" s="59" t="s">
        <v>8</v>
      </c>
      <c r="L199" s="59" t="s">
        <v>9</v>
      </c>
      <c r="M199" s="59" t="s">
        <v>10</v>
      </c>
      <c r="N199" s="59" t="s">
        <v>11</v>
      </c>
      <c r="O199" s="59" t="s">
        <v>12</v>
      </c>
      <c r="P199" s="59" t="s">
        <v>13</v>
      </c>
      <c r="Q199" s="59"/>
      <c r="R199" s="59" t="s">
        <v>14</v>
      </c>
      <c r="S199" s="59"/>
      <c r="T199" s="59" t="s">
        <v>15</v>
      </c>
      <c r="U199" s="59" t="s">
        <v>16</v>
      </c>
      <c r="V199" s="59" t="s">
        <v>17</v>
      </c>
      <c r="W199" s="59" t="s">
        <v>18</v>
      </c>
      <c r="X199" s="59" t="s">
        <v>19</v>
      </c>
      <c r="Y199" s="59" t="s">
        <v>20</v>
      </c>
      <c r="Z199" s="59" t="s">
        <v>21</v>
      </c>
      <c r="AA199" s="59" t="s">
        <v>22</v>
      </c>
      <c r="AB199" s="59" t="s">
        <v>23</v>
      </c>
      <c r="AC199" s="59" t="s">
        <v>24</v>
      </c>
      <c r="AD199" s="59" t="s">
        <v>25</v>
      </c>
      <c r="AE199" s="59" t="s">
        <v>26</v>
      </c>
    </row>
    <row r="200" spans="1:31" ht="15.75" x14ac:dyDescent="0.25">
      <c r="A200" s="191"/>
      <c r="B200" s="185"/>
      <c r="C200" s="85" t="s">
        <v>27</v>
      </c>
      <c r="D200" s="91" t="s">
        <v>221</v>
      </c>
      <c r="E200" s="61">
        <v>3</v>
      </c>
      <c r="F200" s="61">
        <v>2</v>
      </c>
      <c r="G200" s="61"/>
      <c r="H200" s="61">
        <v>2</v>
      </c>
      <c r="I200" s="61"/>
      <c r="J200" s="61"/>
      <c r="K200" s="61"/>
      <c r="L200" s="61"/>
      <c r="M200" s="61"/>
      <c r="N200" s="61"/>
      <c r="O200" s="61"/>
      <c r="P200" s="61"/>
      <c r="Q200" s="61"/>
      <c r="R200" s="61">
        <v>5</v>
      </c>
      <c r="S200" s="61"/>
      <c r="T200" s="61">
        <v>15</v>
      </c>
      <c r="U200" s="61">
        <v>1</v>
      </c>
      <c r="V200" s="61" t="s">
        <v>29</v>
      </c>
      <c r="W200" s="61">
        <v>1</v>
      </c>
      <c r="X200" s="61" t="s">
        <v>29</v>
      </c>
      <c r="Y200" s="61" t="s">
        <v>29</v>
      </c>
      <c r="Z200" s="61" t="s">
        <v>29</v>
      </c>
      <c r="AA200" s="61" t="s">
        <v>29</v>
      </c>
      <c r="AB200" s="61" t="s">
        <v>29</v>
      </c>
      <c r="AC200" s="61" t="s">
        <v>29</v>
      </c>
      <c r="AD200" s="61" t="s">
        <v>29</v>
      </c>
      <c r="AE200" s="61" t="s">
        <v>29</v>
      </c>
    </row>
    <row r="201" spans="1:31" ht="15.75" x14ac:dyDescent="0.25">
      <c r="A201" s="191"/>
      <c r="B201" s="186"/>
      <c r="C201" s="85" t="s">
        <v>31</v>
      </c>
      <c r="D201" s="91" t="s">
        <v>222</v>
      </c>
      <c r="E201" s="61">
        <v>3</v>
      </c>
      <c r="F201" s="61">
        <v>2</v>
      </c>
      <c r="G201" s="61"/>
      <c r="H201" s="61">
        <v>2</v>
      </c>
      <c r="I201" s="61"/>
      <c r="J201" s="61"/>
      <c r="K201" s="61"/>
      <c r="L201" s="61"/>
      <c r="M201" s="61"/>
      <c r="N201" s="61"/>
      <c r="O201" s="61"/>
      <c r="P201" s="61"/>
      <c r="Q201" s="61"/>
      <c r="R201" s="61">
        <v>5</v>
      </c>
      <c r="S201" s="61"/>
      <c r="T201" s="61">
        <v>15</v>
      </c>
      <c r="U201" s="61">
        <v>1</v>
      </c>
      <c r="V201" s="61" t="s">
        <v>29</v>
      </c>
      <c r="W201" s="61">
        <v>1</v>
      </c>
      <c r="X201" s="61" t="s">
        <v>29</v>
      </c>
      <c r="Y201" s="61" t="s">
        <v>29</v>
      </c>
      <c r="Z201" s="61" t="s">
        <v>29</v>
      </c>
      <c r="AA201" s="61" t="s">
        <v>29</v>
      </c>
      <c r="AB201" s="61" t="s">
        <v>29</v>
      </c>
      <c r="AC201" s="61" t="s">
        <v>29</v>
      </c>
      <c r="AD201" s="61" t="s">
        <v>29</v>
      </c>
      <c r="AE201" s="61" t="s">
        <v>29</v>
      </c>
    </row>
    <row r="202" spans="1:31" ht="15.75" x14ac:dyDescent="0.25">
      <c r="A202" s="191"/>
      <c r="B202" s="186"/>
      <c r="C202" s="85" t="s">
        <v>33</v>
      </c>
      <c r="D202" s="91" t="s">
        <v>223</v>
      </c>
      <c r="E202" s="61">
        <v>3</v>
      </c>
      <c r="F202" s="61">
        <v>2</v>
      </c>
      <c r="G202" s="61"/>
      <c r="H202" s="61">
        <v>2</v>
      </c>
      <c r="I202" s="61"/>
      <c r="J202" s="61"/>
      <c r="K202" s="61"/>
      <c r="L202" s="61"/>
      <c r="M202" s="61"/>
      <c r="N202" s="61"/>
      <c r="O202" s="61"/>
      <c r="P202" s="61"/>
      <c r="Q202" s="61"/>
      <c r="R202" s="61">
        <v>5</v>
      </c>
      <c r="S202" s="61"/>
      <c r="T202" s="61">
        <v>15</v>
      </c>
      <c r="U202" s="61">
        <v>1</v>
      </c>
      <c r="V202" s="61" t="s">
        <v>29</v>
      </c>
      <c r="W202" s="61">
        <v>1</v>
      </c>
      <c r="X202" s="61" t="s">
        <v>29</v>
      </c>
      <c r="Y202" s="61" t="s">
        <v>29</v>
      </c>
      <c r="Z202" s="61" t="s">
        <v>29</v>
      </c>
      <c r="AA202" s="61" t="s">
        <v>29</v>
      </c>
      <c r="AB202" s="61" t="s">
        <v>29</v>
      </c>
      <c r="AC202" s="61" t="s">
        <v>29</v>
      </c>
      <c r="AD202" s="61" t="s">
        <v>29</v>
      </c>
      <c r="AE202" s="61" t="s">
        <v>29</v>
      </c>
    </row>
    <row r="203" spans="1:31" ht="15.75" x14ac:dyDescent="0.25">
      <c r="A203" s="191"/>
      <c r="B203" s="186"/>
      <c r="C203" s="85" t="s">
        <v>35</v>
      </c>
      <c r="D203" s="91" t="s">
        <v>224</v>
      </c>
      <c r="E203" s="61">
        <v>3</v>
      </c>
      <c r="F203" s="61">
        <v>2</v>
      </c>
      <c r="G203" s="61"/>
      <c r="H203" s="61">
        <v>2</v>
      </c>
      <c r="I203" s="61"/>
      <c r="J203" s="61"/>
      <c r="K203" s="61"/>
      <c r="L203" s="61"/>
      <c r="M203" s="61"/>
      <c r="N203" s="61"/>
      <c r="O203" s="61"/>
      <c r="P203" s="61"/>
      <c r="Q203" s="61"/>
      <c r="R203" s="61">
        <v>5</v>
      </c>
      <c r="S203" s="61"/>
      <c r="T203" s="61">
        <v>15</v>
      </c>
      <c r="U203" s="61">
        <v>1</v>
      </c>
      <c r="V203" s="61" t="s">
        <v>29</v>
      </c>
      <c r="W203" s="61">
        <v>1</v>
      </c>
      <c r="X203" s="61" t="s">
        <v>29</v>
      </c>
      <c r="Y203" s="61" t="s">
        <v>29</v>
      </c>
      <c r="Z203" s="61" t="s">
        <v>29</v>
      </c>
      <c r="AA203" s="61" t="s">
        <v>29</v>
      </c>
      <c r="AB203" s="61" t="s">
        <v>29</v>
      </c>
      <c r="AC203" s="61" t="s">
        <v>29</v>
      </c>
      <c r="AD203" s="61" t="s">
        <v>29</v>
      </c>
      <c r="AE203" s="61" t="s">
        <v>29</v>
      </c>
    </row>
    <row r="204" spans="1:31" ht="15.75" x14ac:dyDescent="0.25">
      <c r="A204" s="191"/>
      <c r="B204" s="187"/>
      <c r="C204" s="85" t="s">
        <v>37</v>
      </c>
      <c r="D204" s="91" t="s">
        <v>225</v>
      </c>
      <c r="E204" s="61">
        <v>3</v>
      </c>
      <c r="F204" s="61">
        <v>2</v>
      </c>
      <c r="G204" s="61"/>
      <c r="H204" s="61">
        <v>2</v>
      </c>
      <c r="I204" s="61"/>
      <c r="J204" s="61"/>
      <c r="K204" s="61"/>
      <c r="L204" s="61"/>
      <c r="M204" s="61"/>
      <c r="N204" s="61"/>
      <c r="O204" s="61"/>
      <c r="P204" s="61"/>
      <c r="Q204" s="61"/>
      <c r="R204" s="61">
        <v>5</v>
      </c>
      <c r="S204" s="61"/>
      <c r="T204" s="61">
        <v>15</v>
      </c>
      <c r="U204" s="61">
        <v>1</v>
      </c>
      <c r="V204" s="61" t="s">
        <v>29</v>
      </c>
      <c r="W204" s="61">
        <v>1</v>
      </c>
      <c r="X204" s="61" t="s">
        <v>29</v>
      </c>
      <c r="Y204" s="61" t="s">
        <v>29</v>
      </c>
      <c r="Z204" s="61" t="s">
        <v>29</v>
      </c>
      <c r="AA204" s="61" t="s">
        <v>29</v>
      </c>
      <c r="AB204" s="61" t="s">
        <v>29</v>
      </c>
      <c r="AC204" s="61" t="s">
        <v>29</v>
      </c>
      <c r="AD204" s="61" t="s">
        <v>29</v>
      </c>
      <c r="AE204" s="61" t="s">
        <v>29</v>
      </c>
    </row>
    <row r="205" spans="1:31" ht="15.75" x14ac:dyDescent="0.25">
      <c r="A205" s="191"/>
      <c r="B205" s="108"/>
      <c r="C205" s="59" t="s">
        <v>184</v>
      </c>
      <c r="D205" s="59" t="s">
        <v>226</v>
      </c>
      <c r="E205" s="59" t="s">
        <v>2</v>
      </c>
      <c r="F205" s="59" t="s">
        <v>3</v>
      </c>
      <c r="G205" s="59" t="s">
        <v>4</v>
      </c>
      <c r="H205" s="59" t="s">
        <v>5</v>
      </c>
      <c r="I205" s="59" t="s">
        <v>6</v>
      </c>
      <c r="J205" s="59" t="s">
        <v>7</v>
      </c>
      <c r="K205" s="59" t="s">
        <v>8</v>
      </c>
      <c r="L205" s="59" t="s">
        <v>9</v>
      </c>
      <c r="M205" s="59" t="s">
        <v>10</v>
      </c>
      <c r="N205" s="59" t="s">
        <v>11</v>
      </c>
      <c r="O205" s="59" t="s">
        <v>12</v>
      </c>
      <c r="P205" s="59" t="s">
        <v>13</v>
      </c>
      <c r="Q205" s="59"/>
      <c r="R205" s="59" t="s">
        <v>14</v>
      </c>
      <c r="S205" s="59"/>
      <c r="T205" s="59" t="s">
        <v>15</v>
      </c>
      <c r="U205" s="59" t="s">
        <v>16</v>
      </c>
      <c r="V205" s="59" t="s">
        <v>17</v>
      </c>
      <c r="W205" s="59" t="s">
        <v>18</v>
      </c>
      <c r="X205" s="59" t="s">
        <v>19</v>
      </c>
      <c r="Y205" s="59" t="s">
        <v>20</v>
      </c>
      <c r="Z205" s="59" t="s">
        <v>21</v>
      </c>
      <c r="AA205" s="59" t="s">
        <v>22</v>
      </c>
      <c r="AB205" s="59" t="s">
        <v>23</v>
      </c>
      <c r="AC205" s="59" t="s">
        <v>24</v>
      </c>
      <c r="AD205" s="59" t="s">
        <v>25</v>
      </c>
      <c r="AE205" s="59" t="s">
        <v>26</v>
      </c>
    </row>
    <row r="206" spans="1:31" ht="15.75" x14ac:dyDescent="0.25">
      <c r="A206" s="191"/>
      <c r="B206" s="185"/>
      <c r="C206" s="85" t="s">
        <v>27</v>
      </c>
      <c r="D206" s="99" t="s">
        <v>227</v>
      </c>
      <c r="E206" s="61">
        <v>2</v>
      </c>
      <c r="F206" s="61"/>
      <c r="G206" s="61"/>
      <c r="H206" s="61">
        <v>2</v>
      </c>
      <c r="I206" s="61"/>
      <c r="J206" s="61"/>
      <c r="K206" s="61"/>
      <c r="L206" s="61"/>
      <c r="M206" s="61"/>
      <c r="N206" s="61"/>
      <c r="O206" s="61"/>
      <c r="P206" s="61"/>
      <c r="Q206" s="61"/>
      <c r="R206" s="61">
        <v>5</v>
      </c>
      <c r="S206" s="61"/>
      <c r="T206" s="61">
        <v>1</v>
      </c>
      <c r="U206" s="61" t="s">
        <v>29</v>
      </c>
      <c r="V206" s="61" t="s">
        <v>29</v>
      </c>
      <c r="W206" s="61">
        <v>1</v>
      </c>
      <c r="X206" s="61" t="s">
        <v>29</v>
      </c>
      <c r="Y206" s="61" t="s">
        <v>29</v>
      </c>
      <c r="Z206" s="61" t="s">
        <v>29</v>
      </c>
      <c r="AA206" s="61" t="s">
        <v>29</v>
      </c>
      <c r="AB206" s="61" t="s">
        <v>29</v>
      </c>
      <c r="AC206" s="61" t="s">
        <v>29</v>
      </c>
      <c r="AD206" s="61" t="s">
        <v>29</v>
      </c>
      <c r="AE206" s="61" t="s">
        <v>29</v>
      </c>
    </row>
    <row r="207" spans="1:31" ht="15.75" x14ac:dyDescent="0.25">
      <c r="A207" s="191"/>
      <c r="B207" s="186"/>
      <c r="C207" s="85" t="s">
        <v>31</v>
      </c>
      <c r="D207" s="99" t="s">
        <v>228</v>
      </c>
      <c r="E207" s="61"/>
      <c r="F207" s="61"/>
      <c r="G207" s="61"/>
      <c r="H207" s="61"/>
      <c r="I207" s="61">
        <v>1</v>
      </c>
      <c r="J207" s="61"/>
      <c r="K207" s="61"/>
      <c r="L207" s="61"/>
      <c r="M207" s="61"/>
      <c r="N207" s="61"/>
      <c r="O207" s="61"/>
      <c r="P207" s="61"/>
      <c r="Q207" s="61"/>
      <c r="R207" s="61">
        <v>5</v>
      </c>
      <c r="S207" s="61"/>
      <c r="T207" s="61" t="s">
        <v>29</v>
      </c>
      <c r="U207" s="61" t="s">
        <v>29</v>
      </c>
      <c r="V207" s="61" t="s">
        <v>29</v>
      </c>
      <c r="W207" s="61" t="s">
        <v>29</v>
      </c>
      <c r="X207" s="61">
        <v>5</v>
      </c>
      <c r="Y207" s="61" t="s">
        <v>29</v>
      </c>
      <c r="Z207" s="61" t="s">
        <v>29</v>
      </c>
      <c r="AA207" s="61" t="s">
        <v>29</v>
      </c>
      <c r="AB207" s="61" t="s">
        <v>29</v>
      </c>
      <c r="AC207" s="61" t="s">
        <v>29</v>
      </c>
      <c r="AD207" s="61" t="s">
        <v>29</v>
      </c>
      <c r="AE207" s="61" t="s">
        <v>29</v>
      </c>
    </row>
    <row r="208" spans="1:31" ht="15.75" x14ac:dyDescent="0.25">
      <c r="A208" s="191"/>
      <c r="B208" s="186"/>
      <c r="C208" s="85" t="s">
        <v>33</v>
      </c>
      <c r="D208" s="99" t="s">
        <v>229</v>
      </c>
      <c r="E208" s="61">
        <v>1</v>
      </c>
      <c r="F208" s="61"/>
      <c r="G208" s="61"/>
      <c r="H208" s="61"/>
      <c r="I208" s="61"/>
      <c r="J208" s="61"/>
      <c r="K208" s="61"/>
      <c r="L208" s="61"/>
      <c r="M208" s="61"/>
      <c r="N208" s="61"/>
      <c r="O208" s="61"/>
      <c r="P208" s="61"/>
      <c r="Q208" s="61"/>
      <c r="R208" s="61">
        <v>5</v>
      </c>
      <c r="S208" s="61"/>
      <c r="T208" s="61">
        <v>5</v>
      </c>
      <c r="U208" s="61" t="s">
        <v>29</v>
      </c>
      <c r="V208" s="61" t="s">
        <v>29</v>
      </c>
      <c r="W208" s="61" t="s">
        <v>29</v>
      </c>
      <c r="X208" s="61" t="s">
        <v>29</v>
      </c>
      <c r="Y208" s="61" t="s">
        <v>29</v>
      </c>
      <c r="Z208" s="61" t="s">
        <v>29</v>
      </c>
      <c r="AA208" s="61" t="s">
        <v>29</v>
      </c>
      <c r="AB208" s="61" t="s">
        <v>29</v>
      </c>
      <c r="AC208" s="61" t="s">
        <v>29</v>
      </c>
      <c r="AD208" s="61" t="s">
        <v>29</v>
      </c>
      <c r="AE208" s="61" t="s">
        <v>29</v>
      </c>
    </row>
    <row r="209" spans="1:31" ht="15.75" x14ac:dyDescent="0.25">
      <c r="A209" s="191"/>
      <c r="B209" s="186"/>
      <c r="C209" s="85" t="s">
        <v>35</v>
      </c>
      <c r="D209" s="99" t="s">
        <v>230</v>
      </c>
      <c r="E209" s="61"/>
      <c r="F209" s="61"/>
      <c r="G209" s="61">
        <v>2</v>
      </c>
      <c r="H209" s="61"/>
      <c r="I209" s="61"/>
      <c r="J209" s="61"/>
      <c r="K209" s="61"/>
      <c r="L209" s="61"/>
      <c r="M209" s="61"/>
      <c r="N209" s="61"/>
      <c r="O209" s="61"/>
      <c r="P209" s="61"/>
      <c r="Q209" s="61"/>
      <c r="R209" s="61">
        <v>5</v>
      </c>
      <c r="S209" s="61"/>
      <c r="T209" s="61" t="s">
        <v>29</v>
      </c>
      <c r="U209" s="61" t="s">
        <v>29</v>
      </c>
      <c r="V209" s="61">
        <v>1</v>
      </c>
      <c r="W209" s="61" t="s">
        <v>29</v>
      </c>
      <c r="X209" s="61" t="s">
        <v>29</v>
      </c>
      <c r="Y209" s="61" t="s">
        <v>29</v>
      </c>
      <c r="Z209" s="61" t="s">
        <v>29</v>
      </c>
      <c r="AA209" s="61" t="s">
        <v>29</v>
      </c>
      <c r="AB209" s="61" t="s">
        <v>29</v>
      </c>
      <c r="AC209" s="61" t="s">
        <v>29</v>
      </c>
      <c r="AD209" s="61" t="s">
        <v>29</v>
      </c>
      <c r="AE209" s="61" t="s">
        <v>29</v>
      </c>
    </row>
    <row r="210" spans="1:31" ht="15.75" x14ac:dyDescent="0.25">
      <c r="A210" s="191"/>
      <c r="B210" s="187"/>
      <c r="C210" s="85" t="s">
        <v>37</v>
      </c>
      <c r="D210" s="99" t="s">
        <v>231</v>
      </c>
      <c r="E210" s="61"/>
      <c r="F210" s="61"/>
      <c r="G210" s="61">
        <v>1</v>
      </c>
      <c r="H210" s="61"/>
      <c r="I210" s="61"/>
      <c r="J210" s="61"/>
      <c r="K210" s="61"/>
      <c r="L210" s="61"/>
      <c r="M210" s="61"/>
      <c r="N210" s="61"/>
      <c r="O210" s="61"/>
      <c r="P210" s="61"/>
      <c r="Q210" s="61"/>
      <c r="R210" s="61">
        <v>5</v>
      </c>
      <c r="S210" s="61"/>
      <c r="T210" s="61" t="s">
        <v>29</v>
      </c>
      <c r="U210" s="61" t="s">
        <v>29</v>
      </c>
      <c r="V210" s="61">
        <v>5</v>
      </c>
      <c r="W210" s="61" t="s">
        <v>29</v>
      </c>
      <c r="X210" s="61" t="s">
        <v>29</v>
      </c>
      <c r="Y210" s="61" t="s">
        <v>29</v>
      </c>
      <c r="Z210" s="61" t="s">
        <v>29</v>
      </c>
      <c r="AA210" s="61" t="s">
        <v>29</v>
      </c>
      <c r="AB210" s="61" t="s">
        <v>29</v>
      </c>
      <c r="AC210" s="61" t="s">
        <v>29</v>
      </c>
      <c r="AD210" s="61" t="s">
        <v>29</v>
      </c>
      <c r="AE210" s="61" t="s">
        <v>29</v>
      </c>
    </row>
    <row r="211" spans="1:31" ht="15.75" x14ac:dyDescent="0.25">
      <c r="A211" s="191"/>
      <c r="B211" s="108"/>
      <c r="C211" s="59" t="s">
        <v>184</v>
      </c>
      <c r="D211" s="59" t="s">
        <v>232</v>
      </c>
      <c r="E211" s="59" t="s">
        <v>2</v>
      </c>
      <c r="F211" s="59" t="s">
        <v>3</v>
      </c>
      <c r="G211" s="59" t="s">
        <v>4</v>
      </c>
      <c r="H211" s="59" t="s">
        <v>5</v>
      </c>
      <c r="I211" s="59" t="s">
        <v>6</v>
      </c>
      <c r="J211" s="59" t="s">
        <v>7</v>
      </c>
      <c r="K211" s="59" t="s">
        <v>8</v>
      </c>
      <c r="L211" s="59" t="s">
        <v>9</v>
      </c>
      <c r="M211" s="59" t="s">
        <v>10</v>
      </c>
      <c r="N211" s="59" t="s">
        <v>11</v>
      </c>
      <c r="O211" s="59" t="s">
        <v>12</v>
      </c>
      <c r="P211" s="59" t="s">
        <v>13</v>
      </c>
      <c r="Q211" s="59"/>
      <c r="R211" s="59" t="s">
        <v>14</v>
      </c>
      <c r="S211" s="59"/>
      <c r="T211" s="59" t="s">
        <v>15</v>
      </c>
      <c r="U211" s="59" t="s">
        <v>16</v>
      </c>
      <c r="V211" s="59" t="s">
        <v>17</v>
      </c>
      <c r="W211" s="59" t="s">
        <v>18</v>
      </c>
      <c r="X211" s="59" t="s">
        <v>19</v>
      </c>
      <c r="Y211" s="59" t="s">
        <v>20</v>
      </c>
      <c r="Z211" s="59" t="s">
        <v>21</v>
      </c>
      <c r="AA211" s="59" t="s">
        <v>22</v>
      </c>
      <c r="AB211" s="59" t="s">
        <v>23</v>
      </c>
      <c r="AC211" s="59" t="s">
        <v>24</v>
      </c>
      <c r="AD211" s="59" t="s">
        <v>25</v>
      </c>
      <c r="AE211" s="59" t="s">
        <v>26</v>
      </c>
    </row>
    <row r="212" spans="1:31" ht="15.75" x14ac:dyDescent="0.25">
      <c r="A212" s="191"/>
      <c r="B212" s="185"/>
      <c r="C212" s="85" t="s">
        <v>27</v>
      </c>
      <c r="D212" s="99" t="s">
        <v>233</v>
      </c>
      <c r="E212" s="61"/>
      <c r="F212" s="61">
        <v>2</v>
      </c>
      <c r="G212" s="61">
        <v>2</v>
      </c>
      <c r="H212" s="61"/>
      <c r="I212" s="61">
        <v>1</v>
      </c>
      <c r="J212" s="61"/>
      <c r="K212" s="61"/>
      <c r="L212" s="61"/>
      <c r="M212" s="61"/>
      <c r="N212" s="61"/>
      <c r="O212" s="61"/>
      <c r="P212" s="61">
        <v>2</v>
      </c>
      <c r="Q212" s="61"/>
      <c r="R212" s="61">
        <v>5</v>
      </c>
      <c r="S212" s="61"/>
      <c r="T212" s="61" t="s">
        <v>29</v>
      </c>
      <c r="U212" s="61">
        <v>1</v>
      </c>
      <c r="V212" s="61">
        <v>1</v>
      </c>
      <c r="W212" s="61" t="s">
        <v>29</v>
      </c>
      <c r="X212" s="61">
        <v>5</v>
      </c>
      <c r="Y212" s="61" t="s">
        <v>29</v>
      </c>
      <c r="Z212" s="61" t="s">
        <v>29</v>
      </c>
      <c r="AA212" s="61" t="s">
        <v>29</v>
      </c>
      <c r="AB212" s="61" t="s">
        <v>29</v>
      </c>
      <c r="AC212" s="61" t="s">
        <v>29</v>
      </c>
      <c r="AD212" s="61" t="s">
        <v>29</v>
      </c>
      <c r="AE212" s="61">
        <v>1</v>
      </c>
    </row>
    <row r="213" spans="1:31" ht="15.75" x14ac:dyDescent="0.25">
      <c r="A213" s="191"/>
      <c r="B213" s="186"/>
      <c r="C213" s="85" t="s">
        <v>31</v>
      </c>
      <c r="D213" s="99" t="s">
        <v>234</v>
      </c>
      <c r="E213" s="61"/>
      <c r="F213" s="61">
        <v>2</v>
      </c>
      <c r="G213" s="61"/>
      <c r="H213" s="61"/>
      <c r="I213" s="61">
        <v>1</v>
      </c>
      <c r="J213" s="61"/>
      <c r="K213" s="61"/>
      <c r="L213" s="61"/>
      <c r="M213" s="61"/>
      <c r="N213" s="61"/>
      <c r="O213" s="61"/>
      <c r="P213" s="61">
        <v>2</v>
      </c>
      <c r="Q213" s="61"/>
      <c r="R213" s="61">
        <v>5</v>
      </c>
      <c r="S213" s="61"/>
      <c r="T213" s="61" t="s">
        <v>29</v>
      </c>
      <c r="U213" s="61">
        <v>1</v>
      </c>
      <c r="V213" s="61" t="s">
        <v>29</v>
      </c>
      <c r="W213" s="61" t="s">
        <v>29</v>
      </c>
      <c r="X213" s="61">
        <v>5</v>
      </c>
      <c r="Y213" s="61" t="s">
        <v>29</v>
      </c>
      <c r="Z213" s="61" t="s">
        <v>29</v>
      </c>
      <c r="AA213" s="61" t="s">
        <v>29</v>
      </c>
      <c r="AB213" s="61" t="s">
        <v>29</v>
      </c>
      <c r="AC213" s="61" t="s">
        <v>29</v>
      </c>
      <c r="AD213" s="61" t="s">
        <v>29</v>
      </c>
      <c r="AE213" s="61">
        <v>1</v>
      </c>
    </row>
    <row r="214" spans="1:31" ht="15.75" x14ac:dyDescent="0.25">
      <c r="A214" s="192"/>
      <c r="B214" s="187"/>
      <c r="C214" s="85" t="s">
        <v>33</v>
      </c>
      <c r="D214" s="91" t="s">
        <v>235</v>
      </c>
      <c r="E214" s="61"/>
      <c r="F214" s="61">
        <v>2</v>
      </c>
      <c r="G214" s="61">
        <v>2</v>
      </c>
      <c r="H214" s="61"/>
      <c r="I214" s="61">
        <v>1</v>
      </c>
      <c r="J214" s="61"/>
      <c r="K214" s="61"/>
      <c r="L214" s="61"/>
      <c r="M214" s="61"/>
      <c r="N214" s="61"/>
      <c r="O214" s="61"/>
      <c r="P214" s="61">
        <v>2</v>
      </c>
      <c r="Q214" s="61"/>
      <c r="R214" s="61">
        <v>5</v>
      </c>
      <c r="S214" s="61"/>
      <c r="T214" s="61" t="s">
        <v>29</v>
      </c>
      <c r="U214" s="61">
        <v>1</v>
      </c>
      <c r="V214" s="61">
        <v>1</v>
      </c>
      <c r="W214" s="61" t="s">
        <v>29</v>
      </c>
      <c r="X214" s="61">
        <v>5</v>
      </c>
      <c r="Y214" s="61" t="s">
        <v>29</v>
      </c>
      <c r="Z214" s="61" t="s">
        <v>29</v>
      </c>
      <c r="AA214" s="61" t="s">
        <v>29</v>
      </c>
      <c r="AB214" s="61" t="s">
        <v>29</v>
      </c>
      <c r="AC214" s="61" t="s">
        <v>29</v>
      </c>
      <c r="AD214" s="61" t="s">
        <v>29</v>
      </c>
      <c r="AE214" s="61">
        <v>1</v>
      </c>
    </row>
    <row r="215" spans="1:31" s="54" customFormat="1" ht="15.75" x14ac:dyDescent="0.25">
      <c r="A215" s="53"/>
      <c r="B215" s="109"/>
      <c r="C215" s="199"/>
      <c r="D215" s="199"/>
      <c r="E215" s="199"/>
      <c r="F215" s="199"/>
      <c r="G215" s="199"/>
      <c r="H215" s="199"/>
      <c r="I215" s="199"/>
      <c r="J215" s="199"/>
      <c r="K215" s="199"/>
      <c r="L215" s="199"/>
      <c r="M215" s="199"/>
      <c r="N215" s="199"/>
      <c r="O215" s="199"/>
      <c r="P215" s="199"/>
      <c r="Q215" s="199"/>
      <c r="R215" s="199"/>
      <c r="S215" s="199"/>
      <c r="T215" s="199"/>
      <c r="U215" s="199"/>
      <c r="V215" s="199"/>
      <c r="W215" s="199"/>
      <c r="X215" s="199"/>
      <c r="Y215" s="199"/>
      <c r="Z215" s="199"/>
      <c r="AA215" s="199"/>
      <c r="AB215" s="199"/>
      <c r="AC215" s="199"/>
      <c r="AD215" s="199"/>
      <c r="AE215" s="199"/>
    </row>
    <row r="216" spans="1:31" ht="15.75" x14ac:dyDescent="0.25">
      <c r="A216" s="5"/>
      <c r="B216" s="108"/>
      <c r="C216" s="59" t="s">
        <v>236</v>
      </c>
      <c r="D216" s="59" t="s">
        <v>237</v>
      </c>
      <c r="E216" s="59" t="s">
        <v>2</v>
      </c>
      <c r="F216" s="59" t="s">
        <v>3</v>
      </c>
      <c r="G216" s="59" t="s">
        <v>4</v>
      </c>
      <c r="H216" s="59" t="s">
        <v>5</v>
      </c>
      <c r="I216" s="59" t="s">
        <v>6</v>
      </c>
      <c r="J216" s="59" t="s">
        <v>7</v>
      </c>
      <c r="K216" s="59" t="s">
        <v>8</v>
      </c>
      <c r="L216" s="59" t="s">
        <v>9</v>
      </c>
      <c r="M216" s="59" t="s">
        <v>10</v>
      </c>
      <c r="N216" s="59" t="s">
        <v>11</v>
      </c>
      <c r="O216" s="59" t="s">
        <v>12</v>
      </c>
      <c r="P216" s="59" t="s">
        <v>13</v>
      </c>
      <c r="Q216" s="59"/>
      <c r="R216" s="59" t="s">
        <v>14</v>
      </c>
      <c r="S216" s="59"/>
      <c r="T216" s="59" t="s">
        <v>15</v>
      </c>
      <c r="U216" s="59" t="s">
        <v>16</v>
      </c>
      <c r="V216" s="59" t="s">
        <v>17</v>
      </c>
      <c r="W216" s="59" t="s">
        <v>18</v>
      </c>
      <c r="X216" s="59" t="s">
        <v>19</v>
      </c>
      <c r="Y216" s="59" t="s">
        <v>20</v>
      </c>
      <c r="Z216" s="59" t="s">
        <v>21</v>
      </c>
      <c r="AA216" s="59" t="s">
        <v>22</v>
      </c>
      <c r="AB216" s="59" t="s">
        <v>23</v>
      </c>
      <c r="AC216" s="59" t="s">
        <v>24</v>
      </c>
      <c r="AD216" s="59" t="s">
        <v>25</v>
      </c>
      <c r="AE216" s="59" t="s">
        <v>26</v>
      </c>
    </row>
    <row r="217" spans="1:31" ht="31.5" x14ac:dyDescent="0.25">
      <c r="A217" s="190"/>
      <c r="B217" s="185"/>
      <c r="C217" s="85" t="s">
        <v>27</v>
      </c>
      <c r="D217" s="86" t="s">
        <v>238</v>
      </c>
      <c r="E217" s="61"/>
      <c r="F217" s="61">
        <v>3</v>
      </c>
      <c r="G217" s="61"/>
      <c r="H217" s="61"/>
      <c r="I217" s="61"/>
      <c r="J217" s="61"/>
      <c r="K217" s="61"/>
      <c r="L217" s="61"/>
      <c r="M217" s="61"/>
      <c r="N217" s="61"/>
      <c r="O217" s="61"/>
      <c r="P217" s="61"/>
      <c r="Q217" s="61"/>
      <c r="R217" s="61">
        <v>1.8</v>
      </c>
      <c r="S217" s="61"/>
      <c r="T217" s="61" t="s">
        <v>29</v>
      </c>
      <c r="U217" s="61">
        <v>5.4</v>
      </c>
      <c r="V217" s="61" t="s">
        <v>29</v>
      </c>
      <c r="W217" s="61" t="s">
        <v>29</v>
      </c>
      <c r="X217" s="61" t="s">
        <v>29</v>
      </c>
      <c r="Y217" s="61" t="s">
        <v>29</v>
      </c>
      <c r="Z217" s="61" t="s">
        <v>29</v>
      </c>
      <c r="AA217" s="61" t="s">
        <v>29</v>
      </c>
      <c r="AB217" s="61" t="s">
        <v>29</v>
      </c>
      <c r="AC217" s="61" t="s">
        <v>29</v>
      </c>
      <c r="AD217" s="61" t="s">
        <v>29</v>
      </c>
      <c r="AE217" s="61" t="s">
        <v>29</v>
      </c>
    </row>
    <row r="218" spans="1:31" ht="31.5" x14ac:dyDescent="0.25">
      <c r="A218" s="191"/>
      <c r="B218" s="186"/>
      <c r="C218" s="85" t="s">
        <v>31</v>
      </c>
      <c r="D218" s="86" t="s">
        <v>239</v>
      </c>
      <c r="E218" s="61"/>
      <c r="F218" s="61">
        <v>3</v>
      </c>
      <c r="G218" s="61"/>
      <c r="H218" s="61"/>
      <c r="I218" s="61"/>
      <c r="J218" s="61"/>
      <c r="K218" s="61"/>
      <c r="L218" s="61"/>
      <c r="M218" s="61"/>
      <c r="N218" s="61"/>
      <c r="O218" s="61"/>
      <c r="P218" s="61"/>
      <c r="Q218" s="61"/>
      <c r="R218" s="61">
        <v>1.8</v>
      </c>
      <c r="S218" s="61"/>
      <c r="T218" s="61" t="s">
        <v>29</v>
      </c>
      <c r="U218" s="61">
        <v>5.4</v>
      </c>
      <c r="V218" s="61" t="s">
        <v>29</v>
      </c>
      <c r="W218" s="61" t="s">
        <v>29</v>
      </c>
      <c r="X218" s="61" t="s">
        <v>29</v>
      </c>
      <c r="Y218" s="61" t="s">
        <v>29</v>
      </c>
      <c r="Z218" s="61" t="s">
        <v>29</v>
      </c>
      <c r="AA218" s="61" t="s">
        <v>29</v>
      </c>
      <c r="AB218" s="61" t="s">
        <v>29</v>
      </c>
      <c r="AC218" s="61" t="s">
        <v>29</v>
      </c>
      <c r="AD218" s="61" t="s">
        <v>29</v>
      </c>
      <c r="AE218" s="61" t="s">
        <v>29</v>
      </c>
    </row>
    <row r="219" spans="1:31" ht="15.75" x14ac:dyDescent="0.25">
      <c r="A219" s="191"/>
      <c r="B219" s="186"/>
      <c r="C219" s="85" t="s">
        <v>33</v>
      </c>
      <c r="D219" s="118" t="s">
        <v>240</v>
      </c>
      <c r="E219" s="61"/>
      <c r="F219" s="61"/>
      <c r="G219" s="61"/>
      <c r="H219" s="61"/>
      <c r="I219" s="61">
        <v>3</v>
      </c>
      <c r="J219" s="61"/>
      <c r="K219" s="61"/>
      <c r="L219" s="61"/>
      <c r="M219" s="61"/>
      <c r="N219" s="61"/>
      <c r="O219" s="61"/>
      <c r="P219" s="61"/>
      <c r="Q219" s="61"/>
      <c r="R219" s="61">
        <v>1.8</v>
      </c>
      <c r="S219" s="61"/>
      <c r="T219" s="61" t="s">
        <v>29</v>
      </c>
      <c r="U219" s="61" t="s">
        <v>29</v>
      </c>
      <c r="V219" s="61" t="s">
        <v>29</v>
      </c>
      <c r="W219" s="61" t="s">
        <v>29</v>
      </c>
      <c r="X219" s="61">
        <v>5.4</v>
      </c>
      <c r="Y219" s="61" t="s">
        <v>29</v>
      </c>
      <c r="Z219" s="61" t="s">
        <v>29</v>
      </c>
      <c r="AA219" s="61" t="s">
        <v>29</v>
      </c>
      <c r="AB219" s="61" t="s">
        <v>29</v>
      </c>
      <c r="AC219" s="61" t="s">
        <v>29</v>
      </c>
      <c r="AD219" s="61" t="s">
        <v>29</v>
      </c>
      <c r="AE219" s="61" t="s">
        <v>29</v>
      </c>
    </row>
    <row r="220" spans="1:31" ht="31.5" x14ac:dyDescent="0.25">
      <c r="A220" s="191"/>
      <c r="B220" s="186"/>
      <c r="C220" s="85" t="s">
        <v>35</v>
      </c>
      <c r="D220" s="86" t="s">
        <v>241</v>
      </c>
      <c r="E220" s="61"/>
      <c r="F220" s="61"/>
      <c r="G220" s="61"/>
      <c r="H220" s="61"/>
      <c r="I220" s="61">
        <v>3</v>
      </c>
      <c r="J220" s="61"/>
      <c r="K220" s="61"/>
      <c r="L220" s="61"/>
      <c r="M220" s="61"/>
      <c r="N220" s="61"/>
      <c r="O220" s="61"/>
      <c r="P220" s="61"/>
      <c r="Q220" s="61"/>
      <c r="R220" s="61">
        <v>1.8</v>
      </c>
      <c r="S220" s="61"/>
      <c r="T220" s="61" t="s">
        <v>29</v>
      </c>
      <c r="U220" s="61" t="s">
        <v>29</v>
      </c>
      <c r="V220" s="61" t="s">
        <v>29</v>
      </c>
      <c r="W220" s="61" t="s">
        <v>29</v>
      </c>
      <c r="X220" s="61">
        <v>5.4</v>
      </c>
      <c r="Y220" s="61" t="s">
        <v>29</v>
      </c>
      <c r="Z220" s="61" t="s">
        <v>29</v>
      </c>
      <c r="AA220" s="61" t="s">
        <v>29</v>
      </c>
      <c r="AB220" s="61" t="s">
        <v>29</v>
      </c>
      <c r="AC220" s="61" t="s">
        <v>29</v>
      </c>
      <c r="AD220" s="61" t="s">
        <v>29</v>
      </c>
      <c r="AE220" s="61" t="s">
        <v>29</v>
      </c>
    </row>
    <row r="221" spans="1:31" ht="31.5" x14ac:dyDescent="0.25">
      <c r="A221" s="191"/>
      <c r="B221" s="186"/>
      <c r="C221" s="85" t="s">
        <v>37</v>
      </c>
      <c r="D221" s="118" t="s">
        <v>242</v>
      </c>
      <c r="E221" s="61"/>
      <c r="F221" s="61"/>
      <c r="G221" s="61"/>
      <c r="H221" s="61"/>
      <c r="I221" s="61">
        <v>2</v>
      </c>
      <c r="J221" s="61"/>
      <c r="K221" s="61"/>
      <c r="L221" s="61"/>
      <c r="M221" s="61"/>
      <c r="N221" s="61"/>
      <c r="O221" s="61"/>
      <c r="P221" s="61"/>
      <c r="Q221" s="61"/>
      <c r="R221" s="61">
        <v>1.8</v>
      </c>
      <c r="S221" s="61"/>
      <c r="T221" s="61" t="s">
        <v>29</v>
      </c>
      <c r="U221" s="61" t="s">
        <v>29</v>
      </c>
      <c r="V221" s="61" t="s">
        <v>29</v>
      </c>
      <c r="W221" s="61" t="s">
        <v>29</v>
      </c>
      <c r="X221" s="61">
        <v>3.6</v>
      </c>
      <c r="Y221" s="61" t="s">
        <v>29</v>
      </c>
      <c r="Z221" s="61" t="s">
        <v>29</v>
      </c>
      <c r="AA221" s="61" t="s">
        <v>29</v>
      </c>
      <c r="AB221" s="61" t="s">
        <v>29</v>
      </c>
      <c r="AC221" s="61" t="s">
        <v>29</v>
      </c>
      <c r="AD221" s="61" t="s">
        <v>29</v>
      </c>
      <c r="AE221" s="61" t="s">
        <v>29</v>
      </c>
    </row>
    <row r="222" spans="1:31" ht="31.5" x14ac:dyDescent="0.25">
      <c r="A222" s="191"/>
      <c r="B222" s="187"/>
      <c r="C222" s="85" t="s">
        <v>39</v>
      </c>
      <c r="D222" s="118" t="s">
        <v>243</v>
      </c>
      <c r="E222" s="61"/>
      <c r="F222" s="61"/>
      <c r="G222" s="61"/>
      <c r="H222" s="61"/>
      <c r="I222" s="61"/>
      <c r="J222" s="61"/>
      <c r="K222" s="61"/>
      <c r="L222" s="61"/>
      <c r="M222" s="61"/>
      <c r="N222" s="61"/>
      <c r="O222" s="61">
        <v>3</v>
      </c>
      <c r="P222" s="61"/>
      <c r="Q222" s="61"/>
      <c r="R222" s="61">
        <v>1.8</v>
      </c>
      <c r="S222" s="61"/>
      <c r="T222" s="61" t="s">
        <v>29</v>
      </c>
      <c r="U222" s="61" t="s">
        <v>29</v>
      </c>
      <c r="V222" s="61" t="s">
        <v>29</v>
      </c>
      <c r="W222" s="61" t="s">
        <v>29</v>
      </c>
      <c r="X222" s="61" t="s">
        <v>29</v>
      </c>
      <c r="Y222" s="61" t="s">
        <v>29</v>
      </c>
      <c r="Z222" s="61" t="s">
        <v>29</v>
      </c>
      <c r="AA222" s="61" t="s">
        <v>29</v>
      </c>
      <c r="AB222" s="61" t="s">
        <v>29</v>
      </c>
      <c r="AC222" s="61" t="s">
        <v>29</v>
      </c>
      <c r="AD222" s="61">
        <v>5.4</v>
      </c>
      <c r="AE222" s="61" t="s">
        <v>29</v>
      </c>
    </row>
    <row r="223" spans="1:31" ht="15.75" x14ac:dyDescent="0.25">
      <c r="A223" s="191"/>
      <c r="B223" s="108"/>
      <c r="C223" s="59" t="s">
        <v>236</v>
      </c>
      <c r="D223" s="59" t="s">
        <v>244</v>
      </c>
      <c r="E223" s="59" t="s">
        <v>2</v>
      </c>
      <c r="F223" s="59" t="s">
        <v>3</v>
      </c>
      <c r="G223" s="59" t="s">
        <v>4</v>
      </c>
      <c r="H223" s="59" t="s">
        <v>5</v>
      </c>
      <c r="I223" s="59" t="s">
        <v>6</v>
      </c>
      <c r="J223" s="59" t="s">
        <v>7</v>
      </c>
      <c r="K223" s="59" t="s">
        <v>8</v>
      </c>
      <c r="L223" s="59" t="s">
        <v>9</v>
      </c>
      <c r="M223" s="59" t="s">
        <v>10</v>
      </c>
      <c r="N223" s="59" t="s">
        <v>11</v>
      </c>
      <c r="O223" s="59" t="s">
        <v>12</v>
      </c>
      <c r="P223" s="59" t="s">
        <v>13</v>
      </c>
      <c r="Q223" s="59"/>
      <c r="R223" s="59" t="s">
        <v>14</v>
      </c>
      <c r="S223" s="59"/>
      <c r="T223" s="59" t="s">
        <v>15</v>
      </c>
      <c r="U223" s="59" t="s">
        <v>16</v>
      </c>
      <c r="V223" s="59" t="s">
        <v>17</v>
      </c>
      <c r="W223" s="59" t="s">
        <v>18</v>
      </c>
      <c r="X223" s="59" t="s">
        <v>19</v>
      </c>
      <c r="Y223" s="59" t="s">
        <v>20</v>
      </c>
      <c r="Z223" s="59" t="s">
        <v>21</v>
      </c>
      <c r="AA223" s="59" t="s">
        <v>22</v>
      </c>
      <c r="AB223" s="59" t="s">
        <v>23</v>
      </c>
      <c r="AC223" s="59" t="s">
        <v>24</v>
      </c>
      <c r="AD223" s="59" t="s">
        <v>25</v>
      </c>
      <c r="AE223" s="59" t="s">
        <v>26</v>
      </c>
    </row>
    <row r="224" spans="1:31" ht="47.25" x14ac:dyDescent="0.25">
      <c r="A224" s="191"/>
      <c r="B224" s="185"/>
      <c r="C224" s="85" t="s">
        <v>27</v>
      </c>
      <c r="D224" s="116" t="s">
        <v>245</v>
      </c>
      <c r="E224" s="61"/>
      <c r="F224" s="61">
        <v>2</v>
      </c>
      <c r="G224" s="61">
        <v>3</v>
      </c>
      <c r="H224" s="61"/>
      <c r="I224" s="61"/>
      <c r="J224" s="61"/>
      <c r="K224" s="61"/>
      <c r="L224" s="61"/>
      <c r="M224" s="61"/>
      <c r="N224" s="61"/>
      <c r="O224" s="61">
        <v>1</v>
      </c>
      <c r="P224" s="61"/>
      <c r="Q224" s="61"/>
      <c r="R224" s="61">
        <v>1</v>
      </c>
      <c r="S224" s="61"/>
      <c r="T224" s="61" t="s">
        <v>29</v>
      </c>
      <c r="U224" s="61">
        <v>2</v>
      </c>
      <c r="V224" s="61">
        <v>3</v>
      </c>
      <c r="W224" s="61" t="s">
        <v>29</v>
      </c>
      <c r="X224" s="61" t="s">
        <v>29</v>
      </c>
      <c r="Y224" s="61" t="s">
        <v>29</v>
      </c>
      <c r="Z224" s="61" t="s">
        <v>29</v>
      </c>
      <c r="AA224" s="61" t="s">
        <v>29</v>
      </c>
      <c r="AB224" s="61" t="s">
        <v>29</v>
      </c>
      <c r="AC224" s="61" t="s">
        <v>29</v>
      </c>
      <c r="AD224" s="61">
        <v>1</v>
      </c>
      <c r="AE224" s="61" t="s">
        <v>29</v>
      </c>
    </row>
    <row r="225" spans="1:31" ht="31.5" x14ac:dyDescent="0.25">
      <c r="A225" s="191"/>
      <c r="B225" s="186"/>
      <c r="C225" s="85" t="s">
        <v>31</v>
      </c>
      <c r="D225" s="116" t="s">
        <v>246</v>
      </c>
      <c r="E225" s="61"/>
      <c r="F225" s="61">
        <v>1</v>
      </c>
      <c r="G225" s="61">
        <v>3</v>
      </c>
      <c r="H225" s="61"/>
      <c r="I225" s="61"/>
      <c r="J225" s="61"/>
      <c r="K225" s="61"/>
      <c r="L225" s="61"/>
      <c r="M225" s="61"/>
      <c r="N225" s="61"/>
      <c r="O225" s="61">
        <v>2</v>
      </c>
      <c r="P225" s="61"/>
      <c r="Q225" s="61"/>
      <c r="R225" s="61">
        <v>1</v>
      </c>
      <c r="S225" s="61"/>
      <c r="T225" s="61" t="s">
        <v>29</v>
      </c>
      <c r="U225" s="61">
        <v>1</v>
      </c>
      <c r="V225" s="61">
        <v>3</v>
      </c>
      <c r="W225" s="61" t="s">
        <v>29</v>
      </c>
      <c r="X225" s="61" t="s">
        <v>29</v>
      </c>
      <c r="Y225" s="61" t="s">
        <v>29</v>
      </c>
      <c r="Z225" s="61" t="s">
        <v>29</v>
      </c>
      <c r="AA225" s="61" t="s">
        <v>29</v>
      </c>
      <c r="AB225" s="61" t="s">
        <v>29</v>
      </c>
      <c r="AC225" s="61" t="s">
        <v>29</v>
      </c>
      <c r="AD225" s="61">
        <v>2</v>
      </c>
      <c r="AE225" s="61" t="s">
        <v>29</v>
      </c>
    </row>
    <row r="226" spans="1:31" ht="15.75" x14ac:dyDescent="0.25">
      <c r="A226" s="191"/>
      <c r="B226" s="186"/>
      <c r="C226" s="85" t="s">
        <v>33</v>
      </c>
      <c r="D226" s="116" t="s">
        <v>247</v>
      </c>
      <c r="E226" s="61"/>
      <c r="F226" s="61">
        <v>3</v>
      </c>
      <c r="G226" s="61">
        <v>2</v>
      </c>
      <c r="H226" s="61"/>
      <c r="I226" s="61"/>
      <c r="J226" s="61"/>
      <c r="K226" s="61"/>
      <c r="L226" s="61"/>
      <c r="M226" s="61"/>
      <c r="N226" s="61"/>
      <c r="O226" s="61">
        <v>1</v>
      </c>
      <c r="P226" s="61"/>
      <c r="Q226" s="61"/>
      <c r="R226" s="61">
        <v>1</v>
      </c>
      <c r="S226" s="61"/>
      <c r="T226" s="61" t="s">
        <v>29</v>
      </c>
      <c r="U226" s="61">
        <v>3</v>
      </c>
      <c r="V226" s="61">
        <v>2</v>
      </c>
      <c r="W226" s="61" t="s">
        <v>29</v>
      </c>
      <c r="X226" s="61" t="s">
        <v>29</v>
      </c>
      <c r="Y226" s="61" t="s">
        <v>29</v>
      </c>
      <c r="Z226" s="61" t="s">
        <v>29</v>
      </c>
      <c r="AA226" s="61" t="s">
        <v>29</v>
      </c>
      <c r="AB226" s="61" t="s">
        <v>29</v>
      </c>
      <c r="AC226" s="61" t="s">
        <v>29</v>
      </c>
      <c r="AD226" s="61">
        <v>1</v>
      </c>
      <c r="AE226" s="61" t="s">
        <v>29</v>
      </c>
    </row>
    <row r="227" spans="1:31" ht="31.5" x14ac:dyDescent="0.25">
      <c r="A227" s="191"/>
      <c r="B227" s="186"/>
      <c r="C227" s="85" t="s">
        <v>35</v>
      </c>
      <c r="D227" s="116" t="s">
        <v>248</v>
      </c>
      <c r="E227" s="61"/>
      <c r="F227" s="61">
        <v>1</v>
      </c>
      <c r="G227" s="61">
        <v>3</v>
      </c>
      <c r="H227" s="61"/>
      <c r="I227" s="61"/>
      <c r="J227" s="61"/>
      <c r="K227" s="61"/>
      <c r="L227" s="61"/>
      <c r="M227" s="61"/>
      <c r="N227" s="61"/>
      <c r="O227" s="61">
        <v>2</v>
      </c>
      <c r="P227" s="61"/>
      <c r="Q227" s="61"/>
      <c r="R227" s="61">
        <v>1</v>
      </c>
      <c r="S227" s="61"/>
      <c r="T227" s="61" t="s">
        <v>29</v>
      </c>
      <c r="U227" s="61">
        <v>1</v>
      </c>
      <c r="V227" s="61">
        <v>3</v>
      </c>
      <c r="W227" s="61" t="s">
        <v>29</v>
      </c>
      <c r="X227" s="61" t="s">
        <v>29</v>
      </c>
      <c r="Y227" s="61" t="s">
        <v>29</v>
      </c>
      <c r="Z227" s="61" t="s">
        <v>29</v>
      </c>
      <c r="AA227" s="61" t="s">
        <v>29</v>
      </c>
      <c r="AB227" s="61" t="s">
        <v>29</v>
      </c>
      <c r="AC227" s="61" t="s">
        <v>29</v>
      </c>
      <c r="AD227" s="61">
        <v>2</v>
      </c>
      <c r="AE227" s="61" t="s">
        <v>29</v>
      </c>
    </row>
    <row r="228" spans="1:31" ht="15.75" x14ac:dyDescent="0.25">
      <c r="A228" s="191"/>
      <c r="B228" s="186"/>
      <c r="C228" s="85" t="s">
        <v>37</v>
      </c>
      <c r="D228" s="116" t="s">
        <v>249</v>
      </c>
      <c r="E228" s="61"/>
      <c r="F228" s="61">
        <v>3</v>
      </c>
      <c r="G228" s="61">
        <v>2</v>
      </c>
      <c r="H228" s="61"/>
      <c r="I228" s="61"/>
      <c r="J228" s="61"/>
      <c r="K228" s="61"/>
      <c r="L228" s="61"/>
      <c r="M228" s="61"/>
      <c r="N228" s="61"/>
      <c r="O228" s="61">
        <v>1</v>
      </c>
      <c r="P228" s="61"/>
      <c r="Q228" s="61"/>
      <c r="R228" s="61">
        <v>1</v>
      </c>
      <c r="S228" s="61"/>
      <c r="T228" s="61" t="s">
        <v>29</v>
      </c>
      <c r="U228" s="61">
        <v>3</v>
      </c>
      <c r="V228" s="61">
        <v>2</v>
      </c>
      <c r="W228" s="61" t="s">
        <v>29</v>
      </c>
      <c r="X228" s="61" t="s">
        <v>29</v>
      </c>
      <c r="Y228" s="61" t="s">
        <v>29</v>
      </c>
      <c r="Z228" s="61" t="s">
        <v>29</v>
      </c>
      <c r="AA228" s="61" t="s">
        <v>29</v>
      </c>
      <c r="AB228" s="61" t="s">
        <v>29</v>
      </c>
      <c r="AC228" s="61" t="s">
        <v>29</v>
      </c>
      <c r="AD228" s="61">
        <v>1</v>
      </c>
      <c r="AE228" s="61" t="s">
        <v>29</v>
      </c>
    </row>
    <row r="229" spans="1:31" ht="31.5" x14ac:dyDescent="0.25">
      <c r="A229" s="191"/>
      <c r="B229" s="187"/>
      <c r="C229" s="85" t="s">
        <v>39</v>
      </c>
      <c r="D229" s="116" t="s">
        <v>250</v>
      </c>
      <c r="E229" s="61"/>
      <c r="F229" s="61">
        <v>2</v>
      </c>
      <c r="G229" s="61">
        <v>1</v>
      </c>
      <c r="H229" s="61"/>
      <c r="I229" s="61"/>
      <c r="J229" s="61"/>
      <c r="K229" s="61"/>
      <c r="L229" s="61"/>
      <c r="M229" s="61"/>
      <c r="N229" s="61"/>
      <c r="O229" s="61">
        <v>3</v>
      </c>
      <c r="P229" s="61"/>
      <c r="Q229" s="61"/>
      <c r="R229" s="61">
        <v>1</v>
      </c>
      <c r="S229" s="61"/>
      <c r="T229" s="61" t="s">
        <v>29</v>
      </c>
      <c r="U229" s="61">
        <v>2</v>
      </c>
      <c r="V229" s="61">
        <v>1</v>
      </c>
      <c r="W229" s="61" t="s">
        <v>29</v>
      </c>
      <c r="X229" s="61" t="s">
        <v>29</v>
      </c>
      <c r="Y229" s="61" t="s">
        <v>29</v>
      </c>
      <c r="Z229" s="61" t="s">
        <v>29</v>
      </c>
      <c r="AA229" s="61" t="s">
        <v>29</v>
      </c>
      <c r="AB229" s="61" t="s">
        <v>29</v>
      </c>
      <c r="AC229" s="61" t="s">
        <v>29</v>
      </c>
      <c r="AD229" s="61">
        <v>3</v>
      </c>
      <c r="AE229" s="61" t="s">
        <v>29</v>
      </c>
    </row>
    <row r="230" spans="1:31" ht="15.75" x14ac:dyDescent="0.25">
      <c r="A230" s="191"/>
      <c r="B230" s="108"/>
      <c r="C230" s="59" t="s">
        <v>236</v>
      </c>
      <c r="D230" s="59" t="s">
        <v>251</v>
      </c>
      <c r="E230" s="59" t="s">
        <v>2</v>
      </c>
      <c r="F230" s="59" t="s">
        <v>3</v>
      </c>
      <c r="G230" s="59" t="s">
        <v>4</v>
      </c>
      <c r="H230" s="59" t="s">
        <v>5</v>
      </c>
      <c r="I230" s="59" t="s">
        <v>6</v>
      </c>
      <c r="J230" s="59" t="s">
        <v>7</v>
      </c>
      <c r="K230" s="59" t="s">
        <v>8</v>
      </c>
      <c r="L230" s="59" t="s">
        <v>9</v>
      </c>
      <c r="M230" s="59" t="s">
        <v>10</v>
      </c>
      <c r="N230" s="59" t="s">
        <v>11</v>
      </c>
      <c r="O230" s="59" t="s">
        <v>12</v>
      </c>
      <c r="P230" s="59" t="s">
        <v>13</v>
      </c>
      <c r="Q230" s="59"/>
      <c r="R230" s="59" t="s">
        <v>14</v>
      </c>
      <c r="S230" s="59"/>
      <c r="T230" s="59" t="s">
        <v>15</v>
      </c>
      <c r="U230" s="59" t="s">
        <v>16</v>
      </c>
      <c r="V230" s="59" t="s">
        <v>17</v>
      </c>
      <c r="W230" s="59" t="s">
        <v>18</v>
      </c>
      <c r="X230" s="59" t="s">
        <v>19</v>
      </c>
      <c r="Y230" s="59" t="s">
        <v>20</v>
      </c>
      <c r="Z230" s="59" t="s">
        <v>21</v>
      </c>
      <c r="AA230" s="59" t="s">
        <v>22</v>
      </c>
      <c r="AB230" s="59" t="s">
        <v>23</v>
      </c>
      <c r="AC230" s="59" t="s">
        <v>24</v>
      </c>
      <c r="AD230" s="59" t="s">
        <v>25</v>
      </c>
      <c r="AE230" s="59" t="s">
        <v>26</v>
      </c>
    </row>
    <row r="231" spans="1:31" ht="31.5" x14ac:dyDescent="0.25">
      <c r="A231" s="191"/>
      <c r="B231" s="185"/>
      <c r="C231" s="85" t="s">
        <v>27</v>
      </c>
      <c r="D231" s="117" t="s">
        <v>252</v>
      </c>
      <c r="E231" s="61">
        <v>3</v>
      </c>
      <c r="F231" s="61">
        <v>2</v>
      </c>
      <c r="G231" s="61">
        <v>2</v>
      </c>
      <c r="H231" s="61">
        <v>2</v>
      </c>
      <c r="I231" s="61">
        <v>2</v>
      </c>
      <c r="J231" s="61"/>
      <c r="K231" s="61"/>
      <c r="L231" s="61"/>
      <c r="M231" s="61"/>
      <c r="N231" s="61"/>
      <c r="O231" s="61"/>
      <c r="P231" s="61"/>
      <c r="Q231" s="61"/>
      <c r="R231" s="61">
        <v>2.6</v>
      </c>
      <c r="S231" s="61"/>
      <c r="T231" s="61">
        <v>7.8</v>
      </c>
      <c r="U231" s="61">
        <v>5.2</v>
      </c>
      <c r="V231" s="61">
        <v>5.2</v>
      </c>
      <c r="W231" s="61">
        <v>5.2</v>
      </c>
      <c r="X231" s="61">
        <v>5.2</v>
      </c>
      <c r="Y231" s="61" t="s">
        <v>29</v>
      </c>
      <c r="Z231" s="61" t="s">
        <v>29</v>
      </c>
      <c r="AA231" s="61" t="s">
        <v>29</v>
      </c>
      <c r="AB231" s="61" t="s">
        <v>29</v>
      </c>
      <c r="AC231" s="61" t="s">
        <v>29</v>
      </c>
      <c r="AD231" s="61" t="s">
        <v>29</v>
      </c>
      <c r="AE231" s="61" t="s">
        <v>29</v>
      </c>
    </row>
    <row r="232" spans="1:31" ht="15.75" x14ac:dyDescent="0.25">
      <c r="A232" s="191"/>
      <c r="B232" s="186"/>
      <c r="C232" s="85" t="s">
        <v>31</v>
      </c>
      <c r="D232" s="117" t="s">
        <v>253</v>
      </c>
      <c r="E232" s="61">
        <v>2</v>
      </c>
      <c r="F232" s="61">
        <v>3</v>
      </c>
      <c r="G232" s="61">
        <v>3</v>
      </c>
      <c r="H232" s="61">
        <v>2</v>
      </c>
      <c r="I232" s="61">
        <v>2</v>
      </c>
      <c r="J232" s="61"/>
      <c r="K232" s="61"/>
      <c r="L232" s="61"/>
      <c r="M232" s="61"/>
      <c r="N232" s="61"/>
      <c r="O232" s="61">
        <v>2</v>
      </c>
      <c r="P232" s="61"/>
      <c r="Q232" s="61"/>
      <c r="R232" s="61">
        <v>2.6</v>
      </c>
      <c r="S232" s="61"/>
      <c r="T232" s="61">
        <v>5.2</v>
      </c>
      <c r="U232" s="61">
        <v>7.8</v>
      </c>
      <c r="V232" s="61">
        <v>7.8</v>
      </c>
      <c r="W232" s="61">
        <v>5.2</v>
      </c>
      <c r="X232" s="61">
        <v>5.2</v>
      </c>
      <c r="Y232" s="61" t="s">
        <v>29</v>
      </c>
      <c r="Z232" s="61" t="s">
        <v>29</v>
      </c>
      <c r="AA232" s="61" t="s">
        <v>29</v>
      </c>
      <c r="AB232" s="61" t="s">
        <v>29</v>
      </c>
      <c r="AC232" s="61" t="s">
        <v>29</v>
      </c>
      <c r="AD232" s="61">
        <v>5.2</v>
      </c>
      <c r="AE232" s="61" t="s">
        <v>29</v>
      </c>
    </row>
    <row r="233" spans="1:31" ht="31.5" x14ac:dyDescent="0.25">
      <c r="A233" s="191"/>
      <c r="B233" s="186"/>
      <c r="C233" s="85" t="s">
        <v>33</v>
      </c>
      <c r="D233" s="117" t="s">
        <v>254</v>
      </c>
      <c r="E233" s="61">
        <v>2</v>
      </c>
      <c r="F233" s="61">
        <v>3</v>
      </c>
      <c r="G233" s="61">
        <v>3</v>
      </c>
      <c r="H233" s="61">
        <v>2</v>
      </c>
      <c r="I233" s="61">
        <v>2</v>
      </c>
      <c r="J233" s="61"/>
      <c r="K233" s="61"/>
      <c r="L233" s="61"/>
      <c r="M233" s="61"/>
      <c r="N233" s="61"/>
      <c r="O233" s="61">
        <v>2</v>
      </c>
      <c r="P233" s="61"/>
      <c r="Q233" s="61"/>
      <c r="R233" s="61">
        <v>2.6</v>
      </c>
      <c r="S233" s="61"/>
      <c r="T233" s="61">
        <v>5.2</v>
      </c>
      <c r="U233" s="61">
        <v>7.8</v>
      </c>
      <c r="V233" s="61">
        <v>7.8</v>
      </c>
      <c r="W233" s="61">
        <v>5.2</v>
      </c>
      <c r="X233" s="61">
        <v>5.2</v>
      </c>
      <c r="Y233" s="61" t="s">
        <v>29</v>
      </c>
      <c r="Z233" s="61" t="s">
        <v>29</v>
      </c>
      <c r="AA233" s="61" t="s">
        <v>29</v>
      </c>
      <c r="AB233" s="61" t="s">
        <v>29</v>
      </c>
      <c r="AC233" s="61" t="s">
        <v>29</v>
      </c>
      <c r="AD233" s="61">
        <v>5.2</v>
      </c>
      <c r="AE233" s="61" t="s">
        <v>29</v>
      </c>
    </row>
    <row r="234" spans="1:31" ht="31.5" x14ac:dyDescent="0.25">
      <c r="A234" s="191"/>
      <c r="B234" s="186"/>
      <c r="C234" s="85" t="s">
        <v>35</v>
      </c>
      <c r="D234" s="114" t="s">
        <v>255</v>
      </c>
      <c r="E234" s="61">
        <v>2</v>
      </c>
      <c r="F234" s="61">
        <v>3</v>
      </c>
      <c r="G234" s="61">
        <v>3</v>
      </c>
      <c r="H234" s="61">
        <v>3</v>
      </c>
      <c r="I234" s="61">
        <v>2</v>
      </c>
      <c r="J234" s="61"/>
      <c r="K234" s="61"/>
      <c r="L234" s="61"/>
      <c r="M234" s="61"/>
      <c r="N234" s="61"/>
      <c r="O234" s="61">
        <v>2</v>
      </c>
      <c r="P234" s="61"/>
      <c r="Q234" s="61"/>
      <c r="R234" s="61">
        <v>2.6</v>
      </c>
      <c r="S234" s="61"/>
      <c r="T234" s="61">
        <v>5.2</v>
      </c>
      <c r="U234" s="61">
        <v>7.8</v>
      </c>
      <c r="V234" s="61">
        <v>7.8</v>
      </c>
      <c r="W234" s="61">
        <v>7.8</v>
      </c>
      <c r="X234" s="61">
        <v>5.2</v>
      </c>
      <c r="Y234" s="61" t="s">
        <v>29</v>
      </c>
      <c r="Z234" s="61" t="s">
        <v>29</v>
      </c>
      <c r="AA234" s="61" t="s">
        <v>29</v>
      </c>
      <c r="AB234" s="61" t="s">
        <v>29</v>
      </c>
      <c r="AC234" s="61" t="s">
        <v>29</v>
      </c>
      <c r="AD234" s="61">
        <v>5.2</v>
      </c>
      <c r="AE234" s="61" t="s">
        <v>29</v>
      </c>
    </row>
    <row r="235" spans="1:31" ht="15.75" x14ac:dyDescent="0.25">
      <c r="A235" s="191"/>
      <c r="B235" s="187"/>
      <c r="C235" s="85" t="s">
        <v>37</v>
      </c>
      <c r="D235" s="119" t="s">
        <v>256</v>
      </c>
      <c r="E235" s="61">
        <v>2</v>
      </c>
      <c r="F235" s="61">
        <v>2</v>
      </c>
      <c r="G235" s="61">
        <v>3</v>
      </c>
      <c r="H235" s="61">
        <v>2</v>
      </c>
      <c r="I235" s="61"/>
      <c r="J235" s="61"/>
      <c r="K235" s="61"/>
      <c r="L235" s="61"/>
      <c r="M235" s="61"/>
      <c r="N235" s="61"/>
      <c r="O235" s="61"/>
      <c r="P235" s="61"/>
      <c r="Q235" s="61"/>
      <c r="R235" s="61">
        <v>2.6</v>
      </c>
      <c r="S235" s="61"/>
      <c r="T235" s="61">
        <v>5.2</v>
      </c>
      <c r="U235" s="61">
        <v>5.2</v>
      </c>
      <c r="V235" s="61">
        <v>7.8</v>
      </c>
      <c r="W235" s="61">
        <v>5.2</v>
      </c>
      <c r="X235" s="61" t="s">
        <v>29</v>
      </c>
      <c r="Y235" s="61" t="s">
        <v>29</v>
      </c>
      <c r="Z235" s="61" t="s">
        <v>29</v>
      </c>
      <c r="AA235" s="61" t="s">
        <v>29</v>
      </c>
      <c r="AB235" s="61" t="s">
        <v>29</v>
      </c>
      <c r="AC235" s="61" t="s">
        <v>29</v>
      </c>
      <c r="AD235" s="61" t="s">
        <v>29</v>
      </c>
      <c r="AE235" s="61" t="s">
        <v>29</v>
      </c>
    </row>
    <row r="236" spans="1:31" ht="15.75" x14ac:dyDescent="0.25">
      <c r="A236" s="191"/>
      <c r="B236" s="108"/>
      <c r="C236" s="59" t="s">
        <v>236</v>
      </c>
      <c r="D236" s="59" t="s">
        <v>257</v>
      </c>
      <c r="E236" s="59" t="s">
        <v>2</v>
      </c>
      <c r="F236" s="59" t="s">
        <v>3</v>
      </c>
      <c r="G236" s="59" t="s">
        <v>4</v>
      </c>
      <c r="H236" s="59" t="s">
        <v>5</v>
      </c>
      <c r="I236" s="59" t="s">
        <v>6</v>
      </c>
      <c r="J236" s="59" t="s">
        <v>7</v>
      </c>
      <c r="K236" s="59" t="s">
        <v>8</v>
      </c>
      <c r="L236" s="59" t="s">
        <v>9</v>
      </c>
      <c r="M236" s="59" t="s">
        <v>10</v>
      </c>
      <c r="N236" s="59" t="s">
        <v>11</v>
      </c>
      <c r="O236" s="59" t="s">
        <v>12</v>
      </c>
      <c r="P236" s="59" t="s">
        <v>13</v>
      </c>
      <c r="Q236" s="59"/>
      <c r="R236" s="59" t="s">
        <v>14</v>
      </c>
      <c r="S236" s="59"/>
      <c r="T236" s="59" t="s">
        <v>15</v>
      </c>
      <c r="U236" s="59" t="s">
        <v>16</v>
      </c>
      <c r="V236" s="59" t="s">
        <v>17</v>
      </c>
      <c r="W236" s="59" t="s">
        <v>18</v>
      </c>
      <c r="X236" s="59" t="s">
        <v>19</v>
      </c>
      <c r="Y236" s="59" t="s">
        <v>20</v>
      </c>
      <c r="Z236" s="59" t="s">
        <v>21</v>
      </c>
      <c r="AA236" s="59" t="s">
        <v>22</v>
      </c>
      <c r="AB236" s="59" t="s">
        <v>23</v>
      </c>
      <c r="AC236" s="59" t="s">
        <v>24</v>
      </c>
      <c r="AD236" s="59" t="s">
        <v>25</v>
      </c>
      <c r="AE236" s="59" t="s">
        <v>26</v>
      </c>
    </row>
    <row r="237" spans="1:31" ht="15.75" x14ac:dyDescent="0.25">
      <c r="A237" s="191"/>
      <c r="B237" s="185"/>
      <c r="C237" s="85" t="s">
        <v>27</v>
      </c>
      <c r="D237" s="116" t="s">
        <v>258</v>
      </c>
      <c r="E237" s="61"/>
      <c r="F237" s="61"/>
      <c r="G237" s="61"/>
      <c r="H237" s="61"/>
      <c r="I237" s="61"/>
      <c r="J237" s="61"/>
      <c r="K237" s="61"/>
      <c r="L237" s="61"/>
      <c r="M237" s="61"/>
      <c r="N237" s="61"/>
      <c r="O237" s="61"/>
      <c r="P237" s="61">
        <v>3</v>
      </c>
      <c r="Q237" s="61"/>
      <c r="R237" s="61">
        <v>3.4</v>
      </c>
      <c r="S237" s="61"/>
      <c r="T237" s="61" t="s">
        <v>29</v>
      </c>
      <c r="U237" s="61" t="s">
        <v>29</v>
      </c>
      <c r="V237" s="61" t="s">
        <v>29</v>
      </c>
      <c r="W237" s="61" t="s">
        <v>29</v>
      </c>
      <c r="X237" s="61" t="s">
        <v>29</v>
      </c>
      <c r="Y237" s="61" t="s">
        <v>29</v>
      </c>
      <c r="Z237" s="61" t="s">
        <v>29</v>
      </c>
      <c r="AA237" s="61" t="s">
        <v>29</v>
      </c>
      <c r="AB237" s="61" t="s">
        <v>29</v>
      </c>
      <c r="AC237" s="61" t="s">
        <v>29</v>
      </c>
      <c r="AD237" s="61" t="s">
        <v>29</v>
      </c>
      <c r="AE237" s="61" t="s">
        <v>30</v>
      </c>
    </row>
    <row r="238" spans="1:31" ht="15.75" x14ac:dyDescent="0.25">
      <c r="A238" s="191"/>
      <c r="B238" s="186"/>
      <c r="C238" s="85" t="s">
        <v>31</v>
      </c>
      <c r="D238" s="116" t="s">
        <v>259</v>
      </c>
      <c r="E238" s="61"/>
      <c r="F238" s="61"/>
      <c r="G238" s="61"/>
      <c r="H238" s="61"/>
      <c r="I238" s="61">
        <v>3</v>
      </c>
      <c r="J238" s="61"/>
      <c r="K238" s="61"/>
      <c r="L238" s="61"/>
      <c r="M238" s="61"/>
      <c r="N238" s="61"/>
      <c r="O238" s="61"/>
      <c r="P238" s="61"/>
      <c r="Q238" s="61"/>
      <c r="R238" s="61">
        <v>3.4</v>
      </c>
      <c r="S238" s="61"/>
      <c r="T238" s="61" t="s">
        <v>29</v>
      </c>
      <c r="U238" s="61" t="s">
        <v>29</v>
      </c>
      <c r="V238" s="61" t="s">
        <v>29</v>
      </c>
      <c r="W238" s="61" t="s">
        <v>29</v>
      </c>
      <c r="X238" s="61">
        <v>1</v>
      </c>
      <c r="Y238" s="61" t="s">
        <v>29</v>
      </c>
      <c r="Z238" s="61" t="s">
        <v>29</v>
      </c>
      <c r="AA238" s="61" t="s">
        <v>29</v>
      </c>
      <c r="AB238" s="61" t="s">
        <v>29</v>
      </c>
      <c r="AC238" s="61" t="s">
        <v>29</v>
      </c>
      <c r="AD238" s="61" t="s">
        <v>29</v>
      </c>
      <c r="AE238" s="61" t="s">
        <v>29</v>
      </c>
    </row>
    <row r="239" spans="1:31" ht="15.75" x14ac:dyDescent="0.25">
      <c r="A239" s="191"/>
      <c r="B239" s="186"/>
      <c r="C239" s="85" t="s">
        <v>33</v>
      </c>
      <c r="D239" s="116" t="s">
        <v>260</v>
      </c>
      <c r="E239" s="61"/>
      <c r="F239" s="61"/>
      <c r="G239" s="61"/>
      <c r="H239" s="61"/>
      <c r="I239" s="61">
        <v>2</v>
      </c>
      <c r="J239" s="61"/>
      <c r="K239" s="61"/>
      <c r="L239" s="61"/>
      <c r="M239" s="61"/>
      <c r="N239" s="61"/>
      <c r="O239" s="61"/>
      <c r="P239" s="61"/>
      <c r="Q239" s="61"/>
      <c r="R239" s="61">
        <v>3.4</v>
      </c>
      <c r="S239" s="61"/>
      <c r="T239" s="61" t="s">
        <v>29</v>
      </c>
      <c r="U239" s="61" t="s">
        <v>29</v>
      </c>
      <c r="V239" s="61" t="s">
        <v>29</v>
      </c>
      <c r="W239" s="61" t="s">
        <v>29</v>
      </c>
      <c r="X239" s="61">
        <v>6.8</v>
      </c>
      <c r="Y239" s="61" t="s">
        <v>29</v>
      </c>
      <c r="Z239" s="61" t="s">
        <v>29</v>
      </c>
      <c r="AA239" s="61" t="s">
        <v>29</v>
      </c>
      <c r="AB239" s="61" t="s">
        <v>29</v>
      </c>
      <c r="AC239" s="61" t="s">
        <v>29</v>
      </c>
      <c r="AD239" s="61" t="s">
        <v>29</v>
      </c>
      <c r="AE239" s="61" t="s">
        <v>29</v>
      </c>
    </row>
    <row r="240" spans="1:31" ht="15.75" x14ac:dyDescent="0.25">
      <c r="A240" s="191"/>
      <c r="B240" s="186"/>
      <c r="C240" s="85" t="s">
        <v>35</v>
      </c>
      <c r="D240" s="116" t="s">
        <v>261</v>
      </c>
      <c r="E240" s="61">
        <v>1</v>
      </c>
      <c r="F240" s="61"/>
      <c r="G240" s="61"/>
      <c r="H240" s="61"/>
      <c r="I240" s="61"/>
      <c r="J240" s="61"/>
      <c r="K240" s="61"/>
      <c r="L240" s="61"/>
      <c r="M240" s="61"/>
      <c r="N240" s="61"/>
      <c r="O240" s="61"/>
      <c r="P240" s="61"/>
      <c r="Q240" s="61"/>
      <c r="R240" s="61">
        <v>3.4</v>
      </c>
      <c r="S240" s="61"/>
      <c r="T240" s="61">
        <v>3.4</v>
      </c>
      <c r="U240" s="61" t="s">
        <v>29</v>
      </c>
      <c r="V240" s="61" t="s">
        <v>29</v>
      </c>
      <c r="W240" s="61" t="s">
        <v>29</v>
      </c>
      <c r="X240" s="61" t="s">
        <v>29</v>
      </c>
      <c r="Y240" s="61" t="s">
        <v>29</v>
      </c>
      <c r="Z240" s="61" t="s">
        <v>29</v>
      </c>
      <c r="AA240" s="61" t="s">
        <v>29</v>
      </c>
      <c r="AB240" s="61" t="s">
        <v>29</v>
      </c>
      <c r="AC240" s="61" t="s">
        <v>29</v>
      </c>
      <c r="AD240" s="61" t="s">
        <v>29</v>
      </c>
      <c r="AE240" s="61" t="s">
        <v>29</v>
      </c>
    </row>
    <row r="241" spans="1:31" ht="15.75" x14ac:dyDescent="0.25">
      <c r="A241" s="191"/>
      <c r="B241" s="186"/>
      <c r="C241" s="85" t="s">
        <v>37</v>
      </c>
      <c r="D241" s="116" t="s">
        <v>262</v>
      </c>
      <c r="E241" s="61"/>
      <c r="F241" s="61"/>
      <c r="G241" s="61"/>
      <c r="H241" s="61"/>
      <c r="I241" s="61">
        <v>3</v>
      </c>
      <c r="J241" s="61"/>
      <c r="K241" s="61"/>
      <c r="L241" s="61"/>
      <c r="M241" s="61"/>
      <c r="N241" s="61"/>
      <c r="O241" s="61"/>
      <c r="P241" s="61"/>
      <c r="Q241" s="61"/>
      <c r="R241" s="61">
        <v>3.4</v>
      </c>
      <c r="S241" s="61"/>
      <c r="T241" s="61" t="s">
        <v>29</v>
      </c>
      <c r="U241" s="61" t="s">
        <v>29</v>
      </c>
      <c r="V241" s="61" t="s">
        <v>29</v>
      </c>
      <c r="W241" s="61" t="s">
        <v>29</v>
      </c>
      <c r="X241" s="61">
        <v>1</v>
      </c>
      <c r="Y241" s="61" t="s">
        <v>29</v>
      </c>
      <c r="Z241" s="61" t="s">
        <v>29</v>
      </c>
      <c r="AA241" s="61" t="s">
        <v>29</v>
      </c>
      <c r="AB241" s="61" t="s">
        <v>29</v>
      </c>
      <c r="AC241" s="61" t="s">
        <v>29</v>
      </c>
      <c r="AD241" s="61" t="s">
        <v>29</v>
      </c>
      <c r="AE241" s="61" t="s">
        <v>29</v>
      </c>
    </row>
    <row r="242" spans="1:31" ht="15.75" x14ac:dyDescent="0.25">
      <c r="A242" s="191"/>
      <c r="B242" s="187"/>
      <c r="C242" s="85" t="s">
        <v>39</v>
      </c>
      <c r="D242" s="116" t="s">
        <v>263</v>
      </c>
      <c r="E242" s="61">
        <v>1</v>
      </c>
      <c r="F242" s="61"/>
      <c r="G242" s="61"/>
      <c r="H242" s="61"/>
      <c r="I242" s="61"/>
      <c r="J242" s="61"/>
      <c r="K242" s="61"/>
      <c r="L242" s="61"/>
      <c r="M242" s="61"/>
      <c r="N242" s="61"/>
      <c r="O242" s="61"/>
      <c r="P242" s="61"/>
      <c r="Q242" s="61"/>
      <c r="R242" s="61">
        <v>3.4</v>
      </c>
      <c r="S242" s="61"/>
      <c r="T242" s="61">
        <v>3.4</v>
      </c>
      <c r="U242" s="61" t="s">
        <v>29</v>
      </c>
      <c r="V242" s="61" t="s">
        <v>29</v>
      </c>
      <c r="W242" s="61" t="s">
        <v>29</v>
      </c>
      <c r="X242" s="61" t="s">
        <v>29</v>
      </c>
      <c r="Y242" s="61" t="s">
        <v>29</v>
      </c>
      <c r="Z242" s="61" t="s">
        <v>29</v>
      </c>
      <c r="AA242" s="61" t="s">
        <v>29</v>
      </c>
      <c r="AB242" s="61" t="s">
        <v>29</v>
      </c>
      <c r="AC242" s="61" t="s">
        <v>29</v>
      </c>
      <c r="AD242" s="61" t="s">
        <v>29</v>
      </c>
      <c r="AE242" s="61" t="s">
        <v>29</v>
      </c>
    </row>
    <row r="243" spans="1:31" ht="15.75" x14ac:dyDescent="0.25">
      <c r="A243" s="191"/>
      <c r="B243" s="108"/>
      <c r="C243" s="59" t="s">
        <v>236</v>
      </c>
      <c r="D243" s="59" t="s">
        <v>264</v>
      </c>
      <c r="E243" s="59" t="s">
        <v>2</v>
      </c>
      <c r="F243" s="59" t="s">
        <v>3</v>
      </c>
      <c r="G243" s="59" t="s">
        <v>4</v>
      </c>
      <c r="H243" s="59" t="s">
        <v>5</v>
      </c>
      <c r="I243" s="59" t="s">
        <v>6</v>
      </c>
      <c r="J243" s="59" t="s">
        <v>7</v>
      </c>
      <c r="K243" s="59" t="s">
        <v>8</v>
      </c>
      <c r="L243" s="59" t="s">
        <v>9</v>
      </c>
      <c r="M243" s="59" t="s">
        <v>10</v>
      </c>
      <c r="N243" s="59" t="s">
        <v>11</v>
      </c>
      <c r="O243" s="59" t="s">
        <v>12</v>
      </c>
      <c r="P243" s="59" t="s">
        <v>13</v>
      </c>
      <c r="Q243" s="59"/>
      <c r="R243" s="59" t="s">
        <v>14</v>
      </c>
      <c r="S243" s="59"/>
      <c r="T243" s="59" t="s">
        <v>15</v>
      </c>
      <c r="U243" s="59" t="s">
        <v>16</v>
      </c>
      <c r="V243" s="59" t="s">
        <v>17</v>
      </c>
      <c r="W243" s="59" t="s">
        <v>18</v>
      </c>
      <c r="X243" s="59" t="s">
        <v>19</v>
      </c>
      <c r="Y243" s="59" t="s">
        <v>20</v>
      </c>
      <c r="Z243" s="59" t="s">
        <v>21</v>
      </c>
      <c r="AA243" s="59" t="s">
        <v>22</v>
      </c>
      <c r="AB243" s="59" t="s">
        <v>23</v>
      </c>
      <c r="AC243" s="59" t="s">
        <v>24</v>
      </c>
      <c r="AD243" s="59" t="s">
        <v>25</v>
      </c>
      <c r="AE243" s="59" t="s">
        <v>26</v>
      </c>
    </row>
    <row r="244" spans="1:31" ht="15.75" x14ac:dyDescent="0.25">
      <c r="A244" s="191"/>
      <c r="B244" s="185"/>
      <c r="C244" s="85" t="s">
        <v>27</v>
      </c>
      <c r="D244" s="116" t="s">
        <v>265</v>
      </c>
      <c r="E244" s="61">
        <v>1</v>
      </c>
      <c r="F244" s="61"/>
      <c r="G244" s="61">
        <v>2</v>
      </c>
      <c r="H244" s="61"/>
      <c r="I244" s="61">
        <v>1</v>
      </c>
      <c r="J244" s="61"/>
      <c r="K244" s="61"/>
      <c r="L244" s="61"/>
      <c r="M244" s="61">
        <v>3</v>
      </c>
      <c r="N244" s="61"/>
      <c r="O244" s="61"/>
      <c r="P244" s="61"/>
      <c r="Q244" s="61"/>
      <c r="R244" s="61">
        <v>1</v>
      </c>
      <c r="S244" s="61"/>
      <c r="T244" s="61">
        <v>1</v>
      </c>
      <c r="U244" s="61" t="s">
        <v>29</v>
      </c>
      <c r="V244" s="61">
        <v>2</v>
      </c>
      <c r="W244" s="61" t="s">
        <v>29</v>
      </c>
      <c r="X244" s="61">
        <v>1</v>
      </c>
      <c r="Y244" s="61" t="s">
        <v>29</v>
      </c>
      <c r="Z244" s="61" t="s">
        <v>29</v>
      </c>
      <c r="AA244" s="61" t="s">
        <v>29</v>
      </c>
      <c r="AB244" s="61">
        <v>3</v>
      </c>
      <c r="AC244" s="61" t="s">
        <v>29</v>
      </c>
      <c r="AD244" s="61" t="s">
        <v>29</v>
      </c>
      <c r="AE244" s="61" t="s">
        <v>29</v>
      </c>
    </row>
    <row r="245" spans="1:31" ht="15.75" x14ac:dyDescent="0.25">
      <c r="A245" s="191"/>
      <c r="B245" s="186"/>
      <c r="C245" s="85" t="s">
        <v>31</v>
      </c>
      <c r="D245" s="116" t="s">
        <v>266</v>
      </c>
      <c r="E245" s="61"/>
      <c r="F245" s="61">
        <v>3</v>
      </c>
      <c r="G245" s="61"/>
      <c r="H245" s="61"/>
      <c r="I245" s="61"/>
      <c r="J245" s="61"/>
      <c r="K245" s="61">
        <v>2</v>
      </c>
      <c r="L245" s="61"/>
      <c r="M245" s="61"/>
      <c r="N245" s="61"/>
      <c r="O245" s="61">
        <v>1</v>
      </c>
      <c r="P245" s="61"/>
      <c r="Q245" s="61"/>
      <c r="R245" s="61">
        <v>1</v>
      </c>
      <c r="S245" s="61"/>
      <c r="T245" s="61" t="s">
        <v>29</v>
      </c>
      <c r="U245" s="61">
        <v>3</v>
      </c>
      <c r="V245" s="61" t="s">
        <v>29</v>
      </c>
      <c r="W245" s="61" t="s">
        <v>29</v>
      </c>
      <c r="X245" s="61" t="s">
        <v>29</v>
      </c>
      <c r="Y245" s="61" t="s">
        <v>29</v>
      </c>
      <c r="Z245" s="61">
        <v>2</v>
      </c>
      <c r="AA245" s="61" t="s">
        <v>29</v>
      </c>
      <c r="AB245" s="61" t="s">
        <v>29</v>
      </c>
      <c r="AC245" s="61" t="s">
        <v>29</v>
      </c>
      <c r="AD245" s="61">
        <v>1</v>
      </c>
      <c r="AE245" s="61" t="s">
        <v>29</v>
      </c>
    </row>
    <row r="246" spans="1:31" ht="15.75" x14ac:dyDescent="0.25">
      <c r="A246" s="191"/>
      <c r="B246" s="186"/>
      <c r="C246" s="85" t="s">
        <v>33</v>
      </c>
      <c r="D246" s="114" t="s">
        <v>267</v>
      </c>
      <c r="E246" s="61">
        <v>1</v>
      </c>
      <c r="F246" s="61"/>
      <c r="G246" s="61">
        <v>3</v>
      </c>
      <c r="H246" s="61"/>
      <c r="I246" s="61"/>
      <c r="J246" s="61"/>
      <c r="K246" s="61">
        <v>1</v>
      </c>
      <c r="L246" s="61"/>
      <c r="M246" s="61"/>
      <c r="N246" s="61"/>
      <c r="O246" s="61">
        <v>1</v>
      </c>
      <c r="P246" s="61"/>
      <c r="Q246" s="61"/>
      <c r="R246" s="61">
        <v>1</v>
      </c>
      <c r="S246" s="61"/>
      <c r="T246" s="61">
        <v>1</v>
      </c>
      <c r="U246" s="61" t="s">
        <v>29</v>
      </c>
      <c r="V246" s="61">
        <v>3</v>
      </c>
      <c r="W246" s="61" t="s">
        <v>29</v>
      </c>
      <c r="X246" s="61" t="s">
        <v>29</v>
      </c>
      <c r="Y246" s="61" t="s">
        <v>29</v>
      </c>
      <c r="Z246" s="61">
        <v>1</v>
      </c>
      <c r="AA246" s="61" t="s">
        <v>29</v>
      </c>
      <c r="AB246" s="61" t="s">
        <v>29</v>
      </c>
      <c r="AC246" s="61" t="s">
        <v>29</v>
      </c>
      <c r="AD246" s="61">
        <v>1</v>
      </c>
      <c r="AE246" s="61" t="s">
        <v>29</v>
      </c>
    </row>
    <row r="247" spans="1:31" ht="31.5" x14ac:dyDescent="0.25">
      <c r="A247" s="191"/>
      <c r="B247" s="186"/>
      <c r="C247" s="85" t="s">
        <v>35</v>
      </c>
      <c r="D247" s="114" t="s">
        <v>268</v>
      </c>
      <c r="E247" s="61"/>
      <c r="F247" s="61">
        <v>2</v>
      </c>
      <c r="G247" s="61"/>
      <c r="H247" s="61"/>
      <c r="I247" s="61">
        <v>2</v>
      </c>
      <c r="J247" s="61"/>
      <c r="K247" s="61">
        <v>3</v>
      </c>
      <c r="L247" s="61"/>
      <c r="M247" s="61"/>
      <c r="N247" s="61"/>
      <c r="O247" s="61">
        <v>2</v>
      </c>
      <c r="P247" s="61"/>
      <c r="Q247" s="61"/>
      <c r="R247" s="61">
        <v>1</v>
      </c>
      <c r="S247" s="61"/>
      <c r="T247" s="61" t="s">
        <v>29</v>
      </c>
      <c r="U247" s="61">
        <v>2</v>
      </c>
      <c r="V247" s="61" t="s">
        <v>29</v>
      </c>
      <c r="W247" s="61" t="s">
        <v>29</v>
      </c>
      <c r="X247" s="61">
        <v>2</v>
      </c>
      <c r="Y247" s="61" t="s">
        <v>29</v>
      </c>
      <c r="Z247" s="61">
        <v>3</v>
      </c>
      <c r="AA247" s="61" t="s">
        <v>29</v>
      </c>
      <c r="AB247" s="61" t="s">
        <v>29</v>
      </c>
      <c r="AC247" s="61" t="s">
        <v>29</v>
      </c>
      <c r="AD247" s="61">
        <v>2</v>
      </c>
      <c r="AE247" s="61" t="s">
        <v>29</v>
      </c>
    </row>
    <row r="248" spans="1:31" ht="15.75" x14ac:dyDescent="0.25">
      <c r="A248" s="191"/>
      <c r="B248" s="186"/>
      <c r="C248" s="85" t="s">
        <v>37</v>
      </c>
      <c r="D248" s="116" t="s">
        <v>269</v>
      </c>
      <c r="E248" s="61">
        <v>2</v>
      </c>
      <c r="F248" s="61">
        <v>1</v>
      </c>
      <c r="G248" s="61"/>
      <c r="H248" s="61">
        <v>2</v>
      </c>
      <c r="I248" s="61"/>
      <c r="J248" s="61">
        <v>1</v>
      </c>
      <c r="K248" s="61"/>
      <c r="L248" s="61"/>
      <c r="M248" s="61">
        <v>3</v>
      </c>
      <c r="N248" s="61"/>
      <c r="O248" s="61"/>
      <c r="P248" s="61"/>
      <c r="Q248" s="61"/>
      <c r="R248" s="61">
        <v>1</v>
      </c>
      <c r="S248" s="61"/>
      <c r="T248" s="61">
        <v>2</v>
      </c>
      <c r="U248" s="61">
        <v>1</v>
      </c>
      <c r="V248" s="61" t="s">
        <v>29</v>
      </c>
      <c r="W248" s="61">
        <v>2</v>
      </c>
      <c r="X248" s="61" t="s">
        <v>29</v>
      </c>
      <c r="Y248" s="61">
        <v>1</v>
      </c>
      <c r="Z248" s="61" t="s">
        <v>29</v>
      </c>
      <c r="AA248" s="61" t="s">
        <v>29</v>
      </c>
      <c r="AB248" s="61">
        <v>3</v>
      </c>
      <c r="AC248" s="61" t="s">
        <v>29</v>
      </c>
      <c r="AD248" s="61" t="s">
        <v>29</v>
      </c>
      <c r="AE248" s="61" t="s">
        <v>29</v>
      </c>
    </row>
    <row r="249" spans="1:31" ht="31.5" x14ac:dyDescent="0.25">
      <c r="A249" s="191"/>
      <c r="B249" s="187"/>
      <c r="C249" s="85" t="s">
        <v>39</v>
      </c>
      <c r="D249" s="116" t="s">
        <v>270</v>
      </c>
      <c r="E249" s="61">
        <v>1</v>
      </c>
      <c r="F249" s="61"/>
      <c r="G249" s="61"/>
      <c r="H249" s="61"/>
      <c r="I249" s="61"/>
      <c r="J249" s="61"/>
      <c r="K249" s="61"/>
      <c r="L249" s="61"/>
      <c r="M249" s="61"/>
      <c r="N249" s="61"/>
      <c r="O249" s="61"/>
      <c r="P249" s="61"/>
      <c r="Q249" s="61"/>
      <c r="R249" s="61">
        <v>1</v>
      </c>
      <c r="S249" s="61"/>
      <c r="T249" s="61">
        <v>1</v>
      </c>
      <c r="U249" s="61" t="s">
        <v>29</v>
      </c>
      <c r="V249" s="61" t="s">
        <v>29</v>
      </c>
      <c r="W249" s="61" t="s">
        <v>29</v>
      </c>
      <c r="X249" s="61" t="s">
        <v>29</v>
      </c>
      <c r="Y249" s="61" t="s">
        <v>29</v>
      </c>
      <c r="Z249" s="61" t="s">
        <v>29</v>
      </c>
      <c r="AA249" s="61" t="s">
        <v>29</v>
      </c>
      <c r="AB249" s="61" t="s">
        <v>29</v>
      </c>
      <c r="AC249" s="61" t="s">
        <v>29</v>
      </c>
      <c r="AD249" s="61" t="s">
        <v>29</v>
      </c>
      <c r="AE249" s="61" t="s">
        <v>29</v>
      </c>
    </row>
    <row r="250" spans="1:31" ht="15.75" x14ac:dyDescent="0.25">
      <c r="A250" s="191"/>
      <c r="B250" s="108"/>
      <c r="C250" s="59" t="s">
        <v>236</v>
      </c>
      <c r="D250" s="59" t="s">
        <v>271</v>
      </c>
      <c r="E250" s="59" t="s">
        <v>2</v>
      </c>
      <c r="F250" s="59" t="s">
        <v>3</v>
      </c>
      <c r="G250" s="59" t="s">
        <v>4</v>
      </c>
      <c r="H250" s="59" t="s">
        <v>5</v>
      </c>
      <c r="I250" s="59" t="s">
        <v>6</v>
      </c>
      <c r="J250" s="59" t="s">
        <v>7</v>
      </c>
      <c r="K250" s="59" t="s">
        <v>8</v>
      </c>
      <c r="L250" s="59" t="s">
        <v>9</v>
      </c>
      <c r="M250" s="59" t="s">
        <v>10</v>
      </c>
      <c r="N250" s="59" t="s">
        <v>11</v>
      </c>
      <c r="O250" s="59" t="s">
        <v>12</v>
      </c>
      <c r="P250" s="59" t="s">
        <v>13</v>
      </c>
      <c r="Q250" s="59"/>
      <c r="R250" s="59" t="s">
        <v>14</v>
      </c>
      <c r="S250" s="59"/>
      <c r="T250" s="59" t="s">
        <v>15</v>
      </c>
      <c r="U250" s="59" t="s">
        <v>16</v>
      </c>
      <c r="V250" s="59" t="s">
        <v>17</v>
      </c>
      <c r="W250" s="59" t="s">
        <v>18</v>
      </c>
      <c r="X250" s="59" t="s">
        <v>19</v>
      </c>
      <c r="Y250" s="59" t="s">
        <v>20</v>
      </c>
      <c r="Z250" s="59" t="s">
        <v>21</v>
      </c>
      <c r="AA250" s="59" t="s">
        <v>22</v>
      </c>
      <c r="AB250" s="59" t="s">
        <v>23</v>
      </c>
      <c r="AC250" s="59" t="s">
        <v>24</v>
      </c>
      <c r="AD250" s="59" t="s">
        <v>25</v>
      </c>
      <c r="AE250" s="59" t="s">
        <v>26</v>
      </c>
    </row>
    <row r="251" spans="1:31" ht="15.75" x14ac:dyDescent="0.25">
      <c r="A251" s="191"/>
      <c r="B251" s="185"/>
      <c r="C251" s="85" t="s">
        <v>27</v>
      </c>
      <c r="D251" s="116" t="s">
        <v>272</v>
      </c>
      <c r="E251" s="61"/>
      <c r="F251" s="61">
        <v>3</v>
      </c>
      <c r="G251" s="61"/>
      <c r="H251" s="61"/>
      <c r="I251" s="61"/>
      <c r="J251" s="61"/>
      <c r="K251" s="61">
        <v>2</v>
      </c>
      <c r="L251" s="61"/>
      <c r="M251" s="61"/>
      <c r="N251" s="61"/>
      <c r="O251" s="61">
        <v>1</v>
      </c>
      <c r="P251" s="61"/>
      <c r="Q251" s="61"/>
      <c r="R251" s="61">
        <v>5</v>
      </c>
      <c r="S251" s="61"/>
      <c r="T251" s="61" t="s">
        <v>29</v>
      </c>
      <c r="U251" s="61">
        <v>15</v>
      </c>
      <c r="V251" s="61" t="s">
        <v>29</v>
      </c>
      <c r="W251" s="61" t="s">
        <v>29</v>
      </c>
      <c r="X251" s="61" t="s">
        <v>29</v>
      </c>
      <c r="Y251" s="61" t="s">
        <v>29</v>
      </c>
      <c r="Z251" s="61">
        <v>1</v>
      </c>
      <c r="AA251" s="61" t="s">
        <v>29</v>
      </c>
      <c r="AB251" s="61" t="s">
        <v>29</v>
      </c>
      <c r="AC251" s="61" t="s">
        <v>29</v>
      </c>
      <c r="AD251" s="61">
        <v>5</v>
      </c>
      <c r="AE251" s="61" t="s">
        <v>29</v>
      </c>
    </row>
    <row r="252" spans="1:31" ht="15.75" x14ac:dyDescent="0.25">
      <c r="A252" s="191"/>
      <c r="B252" s="186"/>
      <c r="C252" s="85" t="s">
        <v>31</v>
      </c>
      <c r="D252" s="116" t="s">
        <v>273</v>
      </c>
      <c r="E252" s="61">
        <v>1</v>
      </c>
      <c r="F252" s="61"/>
      <c r="G252" s="61">
        <v>3</v>
      </c>
      <c r="H252" s="61"/>
      <c r="I252" s="61"/>
      <c r="J252" s="61"/>
      <c r="K252" s="61">
        <v>1</v>
      </c>
      <c r="L252" s="61"/>
      <c r="M252" s="61"/>
      <c r="N252" s="61"/>
      <c r="O252" s="61">
        <v>1</v>
      </c>
      <c r="P252" s="61"/>
      <c r="Q252" s="61"/>
      <c r="R252" s="61">
        <v>5</v>
      </c>
      <c r="S252" s="61"/>
      <c r="T252" s="61">
        <v>5</v>
      </c>
      <c r="U252" s="61" t="s">
        <v>29</v>
      </c>
      <c r="V252" s="61">
        <v>15</v>
      </c>
      <c r="W252" s="61" t="s">
        <v>29</v>
      </c>
      <c r="X252" s="61" t="s">
        <v>29</v>
      </c>
      <c r="Y252" s="61" t="s">
        <v>29</v>
      </c>
      <c r="Z252" s="61">
        <v>5</v>
      </c>
      <c r="AA252" s="61" t="s">
        <v>29</v>
      </c>
      <c r="AB252" s="61" t="s">
        <v>29</v>
      </c>
      <c r="AC252" s="61" t="s">
        <v>29</v>
      </c>
      <c r="AD252" s="61">
        <v>5</v>
      </c>
      <c r="AE252" s="61" t="s">
        <v>29</v>
      </c>
    </row>
    <row r="253" spans="1:31" ht="15.75" x14ac:dyDescent="0.25">
      <c r="A253" s="191"/>
      <c r="B253" s="186"/>
      <c r="C253" s="85" t="s">
        <v>33</v>
      </c>
      <c r="D253" s="116" t="s">
        <v>274</v>
      </c>
      <c r="E253" s="61"/>
      <c r="F253" s="61">
        <v>2</v>
      </c>
      <c r="G253" s="61"/>
      <c r="H253" s="61"/>
      <c r="I253" s="61">
        <v>2</v>
      </c>
      <c r="J253" s="61"/>
      <c r="K253" s="61">
        <v>3</v>
      </c>
      <c r="L253" s="61"/>
      <c r="M253" s="61"/>
      <c r="N253" s="61"/>
      <c r="O253" s="61">
        <v>2</v>
      </c>
      <c r="P253" s="61"/>
      <c r="Q253" s="61"/>
      <c r="R253" s="61">
        <v>5</v>
      </c>
      <c r="S253" s="61"/>
      <c r="T253" s="61" t="s">
        <v>29</v>
      </c>
      <c r="U253" s="61">
        <v>1</v>
      </c>
      <c r="V253" s="61" t="s">
        <v>29</v>
      </c>
      <c r="W253" s="61" t="s">
        <v>29</v>
      </c>
      <c r="X253" s="61">
        <v>1</v>
      </c>
      <c r="Y253" s="61" t="s">
        <v>29</v>
      </c>
      <c r="Z253" s="61">
        <v>15</v>
      </c>
      <c r="AA253" s="61" t="s">
        <v>29</v>
      </c>
      <c r="AB253" s="61" t="s">
        <v>29</v>
      </c>
      <c r="AC253" s="61" t="s">
        <v>29</v>
      </c>
      <c r="AD253" s="61">
        <v>1</v>
      </c>
      <c r="AE253" s="61" t="s">
        <v>29</v>
      </c>
    </row>
    <row r="254" spans="1:31" ht="15.75" x14ac:dyDescent="0.25">
      <c r="A254" s="191"/>
      <c r="B254" s="187"/>
      <c r="C254" s="85" t="s">
        <v>35</v>
      </c>
      <c r="D254" s="116" t="s">
        <v>275</v>
      </c>
      <c r="E254" s="61">
        <v>2</v>
      </c>
      <c r="F254" s="61">
        <v>1</v>
      </c>
      <c r="G254" s="61"/>
      <c r="H254" s="61">
        <v>2</v>
      </c>
      <c r="I254" s="61"/>
      <c r="J254" s="61">
        <v>1</v>
      </c>
      <c r="K254" s="61"/>
      <c r="L254" s="61"/>
      <c r="M254" s="61">
        <v>3</v>
      </c>
      <c r="N254" s="61"/>
      <c r="O254" s="61"/>
      <c r="P254" s="61"/>
      <c r="Q254" s="61"/>
      <c r="R254" s="61">
        <v>5</v>
      </c>
      <c r="S254" s="61"/>
      <c r="T254" s="61">
        <v>1</v>
      </c>
      <c r="U254" s="61">
        <v>5</v>
      </c>
      <c r="V254" s="61" t="s">
        <v>29</v>
      </c>
      <c r="W254" s="61">
        <v>1</v>
      </c>
      <c r="X254" s="61" t="s">
        <v>29</v>
      </c>
      <c r="Y254" s="61">
        <v>5</v>
      </c>
      <c r="Z254" s="61" t="s">
        <v>29</v>
      </c>
      <c r="AA254" s="61" t="s">
        <v>29</v>
      </c>
      <c r="AB254" s="61">
        <v>15</v>
      </c>
      <c r="AC254" s="61" t="s">
        <v>29</v>
      </c>
      <c r="AD254" s="61" t="s">
        <v>29</v>
      </c>
      <c r="AE254" s="61" t="s">
        <v>29</v>
      </c>
    </row>
    <row r="255" spans="1:31" ht="15.75" x14ac:dyDescent="0.25">
      <c r="A255" s="191"/>
      <c r="B255" s="108"/>
      <c r="C255" s="59" t="s">
        <v>236</v>
      </c>
      <c r="D255" s="59" t="s">
        <v>276</v>
      </c>
      <c r="E255" s="59" t="s">
        <v>2</v>
      </c>
      <c r="F255" s="59" t="s">
        <v>3</v>
      </c>
      <c r="G255" s="59" t="s">
        <v>4</v>
      </c>
      <c r="H255" s="59" t="s">
        <v>5</v>
      </c>
      <c r="I255" s="59" t="s">
        <v>6</v>
      </c>
      <c r="J255" s="59" t="s">
        <v>7</v>
      </c>
      <c r="K255" s="59" t="s">
        <v>8</v>
      </c>
      <c r="L255" s="59" t="s">
        <v>9</v>
      </c>
      <c r="M255" s="59" t="s">
        <v>10</v>
      </c>
      <c r="N255" s="59" t="s">
        <v>11</v>
      </c>
      <c r="O255" s="59" t="s">
        <v>12</v>
      </c>
      <c r="P255" s="59" t="s">
        <v>13</v>
      </c>
      <c r="Q255" s="59"/>
      <c r="R255" s="59" t="s">
        <v>14</v>
      </c>
      <c r="S255" s="59"/>
      <c r="T255" s="59" t="s">
        <v>15</v>
      </c>
      <c r="U255" s="59" t="s">
        <v>16</v>
      </c>
      <c r="V255" s="59" t="s">
        <v>17</v>
      </c>
      <c r="W255" s="59" t="s">
        <v>18</v>
      </c>
      <c r="X255" s="59" t="s">
        <v>19</v>
      </c>
      <c r="Y255" s="59" t="s">
        <v>20</v>
      </c>
      <c r="Z255" s="59" t="s">
        <v>21</v>
      </c>
      <c r="AA255" s="59" t="s">
        <v>22</v>
      </c>
      <c r="AB255" s="59" t="s">
        <v>23</v>
      </c>
      <c r="AC255" s="59" t="s">
        <v>24</v>
      </c>
      <c r="AD255" s="59" t="s">
        <v>25</v>
      </c>
      <c r="AE255" s="59" t="s">
        <v>26</v>
      </c>
    </row>
    <row r="256" spans="1:31" ht="15.75" x14ac:dyDescent="0.25">
      <c r="A256" s="191"/>
      <c r="B256" s="185"/>
      <c r="C256" s="85" t="s">
        <v>27</v>
      </c>
      <c r="D256" s="94" t="s">
        <v>277</v>
      </c>
      <c r="E256" s="61"/>
      <c r="F256" s="61">
        <v>2</v>
      </c>
      <c r="G256" s="61">
        <v>3</v>
      </c>
      <c r="H256" s="61"/>
      <c r="I256" s="61"/>
      <c r="J256" s="61"/>
      <c r="K256" s="61"/>
      <c r="L256" s="61"/>
      <c r="M256" s="61"/>
      <c r="N256" s="61"/>
      <c r="O256" s="61">
        <v>2</v>
      </c>
      <c r="P256" s="61"/>
      <c r="Q256" s="61"/>
      <c r="R256" s="61">
        <v>5</v>
      </c>
      <c r="S256" s="61"/>
      <c r="T256" s="61" t="s">
        <v>29</v>
      </c>
      <c r="U256" s="61">
        <v>1</v>
      </c>
      <c r="V256" s="61">
        <v>15</v>
      </c>
      <c r="W256" s="61" t="s">
        <v>29</v>
      </c>
      <c r="X256" s="61" t="s">
        <v>29</v>
      </c>
      <c r="Y256" s="61" t="s">
        <v>29</v>
      </c>
      <c r="Z256" s="61" t="s">
        <v>29</v>
      </c>
      <c r="AA256" s="61" t="s">
        <v>29</v>
      </c>
      <c r="AB256" s="61" t="s">
        <v>29</v>
      </c>
      <c r="AC256" s="61" t="s">
        <v>29</v>
      </c>
      <c r="AD256" s="61">
        <v>1</v>
      </c>
      <c r="AE256" s="61" t="s">
        <v>29</v>
      </c>
    </row>
    <row r="257" spans="1:31" ht="15.75" x14ac:dyDescent="0.25">
      <c r="A257" s="191"/>
      <c r="B257" s="186"/>
      <c r="C257" s="85" t="s">
        <v>31</v>
      </c>
      <c r="D257" s="94" t="s">
        <v>278</v>
      </c>
      <c r="E257" s="61"/>
      <c r="F257" s="61">
        <v>1</v>
      </c>
      <c r="G257" s="61">
        <v>2</v>
      </c>
      <c r="H257" s="61"/>
      <c r="I257" s="61"/>
      <c r="J257" s="61"/>
      <c r="K257" s="61"/>
      <c r="L257" s="61"/>
      <c r="M257" s="61"/>
      <c r="N257" s="61"/>
      <c r="O257" s="61">
        <v>3</v>
      </c>
      <c r="P257" s="61"/>
      <c r="Q257" s="61"/>
      <c r="R257" s="61">
        <v>5</v>
      </c>
      <c r="S257" s="61"/>
      <c r="T257" s="61" t="s">
        <v>29</v>
      </c>
      <c r="U257" s="61">
        <v>5</v>
      </c>
      <c r="V257" s="61">
        <v>1</v>
      </c>
      <c r="W257" s="61" t="s">
        <v>29</v>
      </c>
      <c r="X257" s="61" t="s">
        <v>29</v>
      </c>
      <c r="Y257" s="61" t="s">
        <v>29</v>
      </c>
      <c r="Z257" s="61" t="s">
        <v>29</v>
      </c>
      <c r="AA257" s="61" t="s">
        <v>29</v>
      </c>
      <c r="AB257" s="61" t="s">
        <v>29</v>
      </c>
      <c r="AC257" s="61" t="s">
        <v>29</v>
      </c>
      <c r="AD257" s="61">
        <v>15</v>
      </c>
      <c r="AE257" s="61" t="s">
        <v>29</v>
      </c>
    </row>
    <row r="258" spans="1:31" ht="15.75" x14ac:dyDescent="0.25">
      <c r="A258" s="191"/>
      <c r="B258" s="186"/>
      <c r="C258" s="85" t="s">
        <v>33</v>
      </c>
      <c r="D258" s="94" t="s">
        <v>279</v>
      </c>
      <c r="E258" s="61">
        <v>1</v>
      </c>
      <c r="F258" s="61"/>
      <c r="G258" s="61">
        <v>3</v>
      </c>
      <c r="H258" s="61"/>
      <c r="I258" s="61"/>
      <c r="J258" s="61"/>
      <c r="K258" s="61"/>
      <c r="L258" s="61"/>
      <c r="M258" s="61"/>
      <c r="N258" s="61"/>
      <c r="O258" s="61"/>
      <c r="P258" s="61"/>
      <c r="Q258" s="61"/>
      <c r="R258" s="61">
        <v>5</v>
      </c>
      <c r="S258" s="61"/>
      <c r="T258" s="61">
        <v>5</v>
      </c>
      <c r="U258" s="61" t="s">
        <v>29</v>
      </c>
      <c r="V258" s="61">
        <v>15</v>
      </c>
      <c r="W258" s="61" t="s">
        <v>29</v>
      </c>
      <c r="X258" s="61" t="s">
        <v>29</v>
      </c>
      <c r="Y258" s="61" t="s">
        <v>29</v>
      </c>
      <c r="Z258" s="61" t="s">
        <v>29</v>
      </c>
      <c r="AA258" s="61" t="s">
        <v>29</v>
      </c>
      <c r="AB258" s="61" t="s">
        <v>29</v>
      </c>
      <c r="AC258" s="61" t="s">
        <v>29</v>
      </c>
      <c r="AD258" s="61" t="s">
        <v>29</v>
      </c>
      <c r="AE258" s="61" t="s">
        <v>29</v>
      </c>
    </row>
    <row r="259" spans="1:31" ht="15.75" x14ac:dyDescent="0.25">
      <c r="A259" s="191"/>
      <c r="B259" s="187"/>
      <c r="C259" s="85" t="s">
        <v>35</v>
      </c>
      <c r="D259" s="94" t="s">
        <v>280</v>
      </c>
      <c r="E259" s="61">
        <v>2</v>
      </c>
      <c r="F259" s="61"/>
      <c r="G259" s="61">
        <v>2</v>
      </c>
      <c r="H259" s="61"/>
      <c r="I259" s="61"/>
      <c r="J259" s="61"/>
      <c r="K259" s="61"/>
      <c r="L259" s="61"/>
      <c r="M259" s="61"/>
      <c r="N259" s="61"/>
      <c r="O259" s="61">
        <v>2</v>
      </c>
      <c r="P259" s="61"/>
      <c r="Q259" s="61"/>
      <c r="R259" s="61">
        <v>5</v>
      </c>
      <c r="S259" s="61"/>
      <c r="T259" s="61">
        <v>1</v>
      </c>
      <c r="U259" s="61" t="s">
        <v>29</v>
      </c>
      <c r="V259" s="61">
        <v>1</v>
      </c>
      <c r="W259" s="61" t="s">
        <v>29</v>
      </c>
      <c r="X259" s="61" t="s">
        <v>29</v>
      </c>
      <c r="Y259" s="61" t="s">
        <v>29</v>
      </c>
      <c r="Z259" s="61" t="s">
        <v>29</v>
      </c>
      <c r="AA259" s="61" t="s">
        <v>29</v>
      </c>
      <c r="AB259" s="61" t="s">
        <v>29</v>
      </c>
      <c r="AC259" s="61" t="s">
        <v>29</v>
      </c>
      <c r="AD259" s="61">
        <v>1</v>
      </c>
      <c r="AE259" s="61" t="s">
        <v>29</v>
      </c>
    </row>
    <row r="260" spans="1:31" ht="15.75" x14ac:dyDescent="0.25">
      <c r="A260" s="191"/>
      <c r="B260" s="108"/>
      <c r="C260" s="59" t="s">
        <v>236</v>
      </c>
      <c r="D260" s="59" t="s">
        <v>281</v>
      </c>
      <c r="E260" s="59" t="s">
        <v>2</v>
      </c>
      <c r="F260" s="59" t="s">
        <v>3</v>
      </c>
      <c r="G260" s="59" t="s">
        <v>4</v>
      </c>
      <c r="H260" s="59" t="s">
        <v>5</v>
      </c>
      <c r="I260" s="59" t="s">
        <v>6</v>
      </c>
      <c r="J260" s="59" t="s">
        <v>7</v>
      </c>
      <c r="K260" s="59" t="s">
        <v>8</v>
      </c>
      <c r="L260" s="59" t="s">
        <v>9</v>
      </c>
      <c r="M260" s="59" t="s">
        <v>10</v>
      </c>
      <c r="N260" s="59" t="s">
        <v>11</v>
      </c>
      <c r="O260" s="59" t="s">
        <v>12</v>
      </c>
      <c r="P260" s="59" t="s">
        <v>13</v>
      </c>
      <c r="Q260" s="59"/>
      <c r="R260" s="59" t="s">
        <v>14</v>
      </c>
      <c r="S260" s="59"/>
      <c r="T260" s="59" t="s">
        <v>15</v>
      </c>
      <c r="U260" s="59" t="s">
        <v>16</v>
      </c>
      <c r="V260" s="59" t="s">
        <v>17</v>
      </c>
      <c r="W260" s="59" t="s">
        <v>18</v>
      </c>
      <c r="X260" s="59" t="s">
        <v>19</v>
      </c>
      <c r="Y260" s="59" t="s">
        <v>20</v>
      </c>
      <c r="Z260" s="59" t="s">
        <v>21</v>
      </c>
      <c r="AA260" s="59" t="s">
        <v>22</v>
      </c>
      <c r="AB260" s="59" t="s">
        <v>23</v>
      </c>
      <c r="AC260" s="59" t="s">
        <v>24</v>
      </c>
      <c r="AD260" s="59" t="s">
        <v>25</v>
      </c>
      <c r="AE260" s="59" t="s">
        <v>26</v>
      </c>
    </row>
    <row r="261" spans="1:31" ht="15.75" x14ac:dyDescent="0.25">
      <c r="A261" s="191"/>
      <c r="B261" s="185"/>
      <c r="C261" s="85" t="s">
        <v>27</v>
      </c>
      <c r="D261" s="91" t="s">
        <v>282</v>
      </c>
      <c r="E261" s="87">
        <v>2</v>
      </c>
      <c r="F261" s="87">
        <v>2</v>
      </c>
      <c r="G261" s="87"/>
      <c r="H261" s="87"/>
      <c r="I261" s="87">
        <v>3</v>
      </c>
      <c r="J261" s="87"/>
      <c r="K261" s="87"/>
      <c r="L261" s="87"/>
      <c r="M261" s="87"/>
      <c r="N261" s="87">
        <v>1</v>
      </c>
      <c r="O261" s="87"/>
      <c r="P261" s="87">
        <v>2</v>
      </c>
      <c r="Q261" s="88"/>
      <c r="R261" s="97">
        <v>5</v>
      </c>
      <c r="S261" s="90"/>
      <c r="T261" s="89">
        <v>1</v>
      </c>
      <c r="U261" s="89">
        <v>1</v>
      </c>
      <c r="V261" s="89" t="s">
        <v>29</v>
      </c>
      <c r="W261" s="89" t="s">
        <v>29</v>
      </c>
      <c r="X261" s="89">
        <v>15</v>
      </c>
      <c r="Y261" s="89" t="s">
        <v>29</v>
      </c>
      <c r="Z261" s="89" t="s">
        <v>29</v>
      </c>
      <c r="AA261" s="89" t="s">
        <v>29</v>
      </c>
      <c r="AB261" s="89" t="s">
        <v>29</v>
      </c>
      <c r="AC261" s="89">
        <v>5</v>
      </c>
      <c r="AD261" s="89" t="s">
        <v>29</v>
      </c>
      <c r="AE261" s="89">
        <v>1</v>
      </c>
    </row>
    <row r="262" spans="1:31" ht="15.75" x14ac:dyDescent="0.25">
      <c r="A262" s="191"/>
      <c r="B262" s="186"/>
      <c r="C262" s="85" t="s">
        <v>31</v>
      </c>
      <c r="D262" s="91" t="s">
        <v>283</v>
      </c>
      <c r="E262" s="87">
        <v>2</v>
      </c>
      <c r="F262" s="87">
        <v>2</v>
      </c>
      <c r="G262" s="87"/>
      <c r="H262" s="87"/>
      <c r="I262" s="87">
        <v>3</v>
      </c>
      <c r="J262" s="87"/>
      <c r="K262" s="87"/>
      <c r="L262" s="87"/>
      <c r="M262" s="87"/>
      <c r="N262" s="87">
        <v>1</v>
      </c>
      <c r="O262" s="87"/>
      <c r="P262" s="87">
        <v>2</v>
      </c>
      <c r="Q262" s="88"/>
      <c r="R262" s="97">
        <v>5</v>
      </c>
      <c r="S262" s="90"/>
      <c r="T262" s="89">
        <v>1</v>
      </c>
      <c r="U262" s="89">
        <v>1</v>
      </c>
      <c r="V262" s="89" t="s">
        <v>29</v>
      </c>
      <c r="W262" s="89" t="s">
        <v>29</v>
      </c>
      <c r="X262" s="89">
        <v>15</v>
      </c>
      <c r="Y262" s="89" t="s">
        <v>29</v>
      </c>
      <c r="Z262" s="89" t="s">
        <v>29</v>
      </c>
      <c r="AA262" s="89" t="s">
        <v>29</v>
      </c>
      <c r="AB262" s="89" t="s">
        <v>29</v>
      </c>
      <c r="AC262" s="89">
        <v>5</v>
      </c>
      <c r="AD262" s="89" t="s">
        <v>29</v>
      </c>
      <c r="AE262" s="89">
        <v>1</v>
      </c>
    </row>
    <row r="263" spans="1:31" ht="15.75" x14ac:dyDescent="0.25">
      <c r="A263" s="192"/>
      <c r="B263" s="187"/>
      <c r="C263" s="85" t="s">
        <v>33</v>
      </c>
      <c r="D263" s="91" t="s">
        <v>284</v>
      </c>
      <c r="E263" s="87">
        <v>2</v>
      </c>
      <c r="F263" s="87">
        <v>2</v>
      </c>
      <c r="G263" s="87">
        <v>2</v>
      </c>
      <c r="H263" s="87"/>
      <c r="I263" s="87">
        <v>3</v>
      </c>
      <c r="J263" s="87"/>
      <c r="K263" s="87"/>
      <c r="L263" s="87"/>
      <c r="M263" s="87"/>
      <c r="N263" s="87">
        <v>1</v>
      </c>
      <c r="O263" s="87"/>
      <c r="P263" s="87">
        <v>2</v>
      </c>
      <c r="Q263" s="88"/>
      <c r="R263" s="97">
        <v>5</v>
      </c>
      <c r="S263" s="90"/>
      <c r="T263" s="89">
        <v>1</v>
      </c>
      <c r="U263" s="89">
        <v>1</v>
      </c>
      <c r="V263" s="89">
        <v>1</v>
      </c>
      <c r="W263" s="89" t="s">
        <v>29</v>
      </c>
      <c r="X263" s="89">
        <v>15</v>
      </c>
      <c r="Y263" s="89" t="s">
        <v>29</v>
      </c>
      <c r="Z263" s="89" t="s">
        <v>29</v>
      </c>
      <c r="AA263" s="89" t="s">
        <v>29</v>
      </c>
      <c r="AB263" s="89" t="s">
        <v>29</v>
      </c>
      <c r="AC263" s="89">
        <v>5</v>
      </c>
      <c r="AD263" s="89" t="s">
        <v>29</v>
      </c>
      <c r="AE263" s="89">
        <v>1</v>
      </c>
    </row>
    <row r="264" spans="1:31" s="54" customFormat="1" ht="15.75" x14ac:dyDescent="0.25">
      <c r="A264" s="53"/>
      <c r="B264" s="109"/>
      <c r="C264" s="199"/>
      <c r="D264" s="199"/>
      <c r="E264" s="199"/>
      <c r="F264" s="199"/>
      <c r="G264" s="199"/>
      <c r="H264" s="199"/>
      <c r="I264" s="199"/>
      <c r="J264" s="199"/>
      <c r="K264" s="199"/>
      <c r="L264" s="199"/>
      <c r="M264" s="199"/>
      <c r="N264" s="199"/>
      <c r="O264" s="199"/>
      <c r="P264" s="199"/>
      <c r="Q264" s="199"/>
      <c r="R264" s="199"/>
      <c r="S264" s="199"/>
      <c r="T264" s="199"/>
      <c r="U264" s="199"/>
      <c r="V264" s="199"/>
      <c r="W264" s="199"/>
      <c r="X264" s="199"/>
      <c r="Y264" s="199"/>
      <c r="Z264" s="199"/>
      <c r="AA264" s="199"/>
      <c r="AB264" s="199"/>
      <c r="AC264" s="199"/>
      <c r="AD264" s="199"/>
      <c r="AE264" s="199"/>
    </row>
    <row r="265" spans="1:31" ht="15.75" x14ac:dyDescent="0.25">
      <c r="A265" s="5"/>
      <c r="B265" s="108"/>
      <c r="C265" s="59" t="s">
        <v>285</v>
      </c>
      <c r="D265" s="59" t="s">
        <v>286</v>
      </c>
      <c r="E265" s="59" t="s">
        <v>2</v>
      </c>
      <c r="F265" s="59" t="s">
        <v>3</v>
      </c>
      <c r="G265" s="59" t="s">
        <v>4</v>
      </c>
      <c r="H265" s="59" t="s">
        <v>5</v>
      </c>
      <c r="I265" s="59" t="s">
        <v>6</v>
      </c>
      <c r="J265" s="59" t="s">
        <v>7</v>
      </c>
      <c r="K265" s="59" t="s">
        <v>8</v>
      </c>
      <c r="L265" s="59" t="s">
        <v>9</v>
      </c>
      <c r="M265" s="59" t="s">
        <v>10</v>
      </c>
      <c r="N265" s="59" t="s">
        <v>11</v>
      </c>
      <c r="O265" s="59" t="s">
        <v>12</v>
      </c>
      <c r="P265" s="59" t="s">
        <v>13</v>
      </c>
      <c r="Q265" s="59"/>
      <c r="R265" s="59" t="s">
        <v>14</v>
      </c>
      <c r="S265" s="59"/>
      <c r="T265" s="59" t="s">
        <v>15</v>
      </c>
      <c r="U265" s="59" t="s">
        <v>16</v>
      </c>
      <c r="V265" s="59" t="s">
        <v>17</v>
      </c>
      <c r="W265" s="59" t="s">
        <v>18</v>
      </c>
      <c r="X265" s="59" t="s">
        <v>19</v>
      </c>
      <c r="Y265" s="59" t="s">
        <v>20</v>
      </c>
      <c r="Z265" s="59" t="s">
        <v>21</v>
      </c>
      <c r="AA265" s="59" t="s">
        <v>22</v>
      </c>
      <c r="AB265" s="59" t="s">
        <v>23</v>
      </c>
      <c r="AC265" s="59" t="s">
        <v>24</v>
      </c>
      <c r="AD265" s="59" t="s">
        <v>25</v>
      </c>
      <c r="AE265" s="59" t="s">
        <v>26</v>
      </c>
    </row>
    <row r="266" spans="1:31" ht="15.75" x14ac:dyDescent="0.25">
      <c r="A266" s="190"/>
      <c r="B266" s="185"/>
      <c r="C266" s="85" t="s">
        <v>27</v>
      </c>
      <c r="D266" s="116" t="s">
        <v>287</v>
      </c>
      <c r="E266" s="61">
        <v>2</v>
      </c>
      <c r="F266" s="61">
        <v>3</v>
      </c>
      <c r="G266" s="61">
        <v>2</v>
      </c>
      <c r="H266" s="61"/>
      <c r="I266" s="61"/>
      <c r="J266" s="61">
        <v>1</v>
      </c>
      <c r="K266" s="61"/>
      <c r="L266" s="61"/>
      <c r="M266" s="61"/>
      <c r="N266" s="61">
        <v>3</v>
      </c>
      <c r="O266" s="61"/>
      <c r="P266" s="61"/>
      <c r="Q266" s="61"/>
      <c r="R266" s="61">
        <v>2.6</v>
      </c>
      <c r="S266" s="61"/>
      <c r="T266" s="61">
        <v>5.2</v>
      </c>
      <c r="U266" s="61">
        <v>7.8</v>
      </c>
      <c r="V266" s="61">
        <v>5.2</v>
      </c>
      <c r="W266" s="61" t="s">
        <v>29</v>
      </c>
      <c r="X266" s="61" t="s">
        <v>29</v>
      </c>
      <c r="Y266" s="61">
        <v>2.6</v>
      </c>
      <c r="Z266" s="61" t="s">
        <v>29</v>
      </c>
      <c r="AA266" s="61" t="s">
        <v>29</v>
      </c>
      <c r="AB266" s="61" t="s">
        <v>29</v>
      </c>
      <c r="AC266" s="61">
        <v>7.8</v>
      </c>
      <c r="AD266" s="61" t="s">
        <v>29</v>
      </c>
      <c r="AE266" s="61" t="s">
        <v>29</v>
      </c>
    </row>
    <row r="267" spans="1:31" ht="15.75" x14ac:dyDescent="0.25">
      <c r="A267" s="191"/>
      <c r="B267" s="186"/>
      <c r="C267" s="85" t="s">
        <v>31</v>
      </c>
      <c r="D267" s="116" t="s">
        <v>288</v>
      </c>
      <c r="E267" s="61"/>
      <c r="F267" s="61">
        <v>2</v>
      </c>
      <c r="G267" s="61">
        <v>2</v>
      </c>
      <c r="H267" s="61"/>
      <c r="I267" s="61"/>
      <c r="J267" s="61"/>
      <c r="K267" s="61">
        <v>1</v>
      </c>
      <c r="L267" s="61"/>
      <c r="M267" s="61"/>
      <c r="N267" s="61">
        <v>3</v>
      </c>
      <c r="O267" s="61"/>
      <c r="P267" s="61"/>
      <c r="Q267" s="61"/>
      <c r="R267" s="61">
        <v>2.6</v>
      </c>
      <c r="S267" s="61"/>
      <c r="T267" s="61" t="s">
        <v>29</v>
      </c>
      <c r="U267" s="61">
        <v>5.2</v>
      </c>
      <c r="V267" s="61">
        <v>5.2</v>
      </c>
      <c r="W267" s="61" t="s">
        <v>29</v>
      </c>
      <c r="X267" s="61" t="s">
        <v>29</v>
      </c>
      <c r="Y267" s="61" t="s">
        <v>29</v>
      </c>
      <c r="Z267" s="61">
        <v>2.6</v>
      </c>
      <c r="AA267" s="61" t="s">
        <v>29</v>
      </c>
      <c r="AB267" s="61" t="s">
        <v>29</v>
      </c>
      <c r="AC267" s="61">
        <v>7.8</v>
      </c>
      <c r="AD267" s="61" t="s">
        <v>29</v>
      </c>
      <c r="AE267" s="61" t="s">
        <v>29</v>
      </c>
    </row>
    <row r="268" spans="1:31" ht="15.75" x14ac:dyDescent="0.25">
      <c r="A268" s="191"/>
      <c r="B268" s="186"/>
      <c r="C268" s="85" t="s">
        <v>33</v>
      </c>
      <c r="D268" s="116" t="s">
        <v>289</v>
      </c>
      <c r="E268" s="61">
        <v>1</v>
      </c>
      <c r="F268" s="61"/>
      <c r="G268" s="61">
        <v>2</v>
      </c>
      <c r="H268" s="61"/>
      <c r="I268" s="61"/>
      <c r="J268" s="61"/>
      <c r="K268" s="61">
        <v>3</v>
      </c>
      <c r="L268" s="61"/>
      <c r="M268" s="61"/>
      <c r="N268" s="61"/>
      <c r="O268" s="61"/>
      <c r="P268" s="61">
        <v>2</v>
      </c>
      <c r="Q268" s="61"/>
      <c r="R268" s="61">
        <v>2.6</v>
      </c>
      <c r="S268" s="61"/>
      <c r="T268" s="61">
        <v>2.6</v>
      </c>
      <c r="U268" s="61" t="s">
        <v>29</v>
      </c>
      <c r="V268" s="61">
        <v>5.2</v>
      </c>
      <c r="W268" s="61" t="s">
        <v>29</v>
      </c>
      <c r="X268" s="61" t="s">
        <v>29</v>
      </c>
      <c r="Y268" s="61" t="s">
        <v>29</v>
      </c>
      <c r="Z268" s="61">
        <v>7.8</v>
      </c>
      <c r="AA268" s="61" t="s">
        <v>29</v>
      </c>
      <c r="AB268" s="61" t="s">
        <v>29</v>
      </c>
      <c r="AC268" s="61" t="s">
        <v>29</v>
      </c>
      <c r="AD268" s="61" t="s">
        <v>29</v>
      </c>
      <c r="AE268" s="61">
        <v>5.2</v>
      </c>
    </row>
    <row r="269" spans="1:31" ht="15.75" x14ac:dyDescent="0.25">
      <c r="A269" s="191"/>
      <c r="B269" s="186"/>
      <c r="C269" s="85" t="s">
        <v>35</v>
      </c>
      <c r="D269" s="116" t="s">
        <v>290</v>
      </c>
      <c r="E269" s="61"/>
      <c r="F269" s="61"/>
      <c r="G269" s="61">
        <v>2</v>
      </c>
      <c r="H269" s="61"/>
      <c r="I269" s="61"/>
      <c r="J269" s="61"/>
      <c r="K269" s="61">
        <v>1</v>
      </c>
      <c r="L269" s="61"/>
      <c r="M269" s="61"/>
      <c r="N269" s="61"/>
      <c r="O269" s="61"/>
      <c r="P269" s="61">
        <v>3</v>
      </c>
      <c r="Q269" s="61"/>
      <c r="R269" s="61">
        <v>2.6</v>
      </c>
      <c r="S269" s="61"/>
      <c r="T269" s="61" t="s">
        <v>29</v>
      </c>
      <c r="U269" s="61" t="s">
        <v>29</v>
      </c>
      <c r="V269" s="61">
        <v>5.2</v>
      </c>
      <c r="W269" s="61" t="s">
        <v>29</v>
      </c>
      <c r="X269" s="61" t="s">
        <v>29</v>
      </c>
      <c r="Y269" s="61" t="s">
        <v>29</v>
      </c>
      <c r="Z269" s="61">
        <v>2.6</v>
      </c>
      <c r="AA269" s="61" t="s">
        <v>29</v>
      </c>
      <c r="AB269" s="61" t="s">
        <v>29</v>
      </c>
      <c r="AC269" s="61" t="s">
        <v>29</v>
      </c>
      <c r="AD269" s="61" t="s">
        <v>29</v>
      </c>
      <c r="AE269" s="61">
        <v>7.8</v>
      </c>
    </row>
    <row r="270" spans="1:31" ht="15.75" x14ac:dyDescent="0.25">
      <c r="A270" s="191"/>
      <c r="B270" s="186"/>
      <c r="C270" s="85" t="s">
        <v>37</v>
      </c>
      <c r="D270" s="116" t="s">
        <v>291</v>
      </c>
      <c r="E270" s="61">
        <v>1</v>
      </c>
      <c r="F270" s="61">
        <v>2</v>
      </c>
      <c r="G270" s="61"/>
      <c r="H270" s="61"/>
      <c r="I270" s="61"/>
      <c r="J270" s="61"/>
      <c r="K270" s="61"/>
      <c r="L270" s="61"/>
      <c r="M270" s="61"/>
      <c r="N270" s="61"/>
      <c r="O270" s="61">
        <v>3</v>
      </c>
      <c r="P270" s="61"/>
      <c r="Q270" s="61"/>
      <c r="R270" s="61">
        <v>2.6</v>
      </c>
      <c r="S270" s="61"/>
      <c r="T270" s="61">
        <v>2.6</v>
      </c>
      <c r="U270" s="61">
        <v>5.2</v>
      </c>
      <c r="V270" s="61" t="s">
        <v>29</v>
      </c>
      <c r="W270" s="61" t="s">
        <v>29</v>
      </c>
      <c r="X270" s="61" t="s">
        <v>29</v>
      </c>
      <c r="Y270" s="61" t="s">
        <v>29</v>
      </c>
      <c r="Z270" s="61" t="s">
        <v>29</v>
      </c>
      <c r="AA270" s="61" t="s">
        <v>29</v>
      </c>
      <c r="AB270" s="61" t="s">
        <v>29</v>
      </c>
      <c r="AC270" s="61" t="s">
        <v>29</v>
      </c>
      <c r="AD270" s="61">
        <v>7.8</v>
      </c>
      <c r="AE270" s="61" t="s">
        <v>29</v>
      </c>
    </row>
    <row r="271" spans="1:31" ht="15.75" x14ac:dyDescent="0.25">
      <c r="A271" s="191"/>
      <c r="B271" s="187"/>
      <c r="C271" s="85" t="s">
        <v>39</v>
      </c>
      <c r="D271" s="116" t="s">
        <v>292</v>
      </c>
      <c r="E271" s="61">
        <v>1</v>
      </c>
      <c r="F271" s="61">
        <v>2</v>
      </c>
      <c r="G271" s="61">
        <v>3</v>
      </c>
      <c r="H271" s="61"/>
      <c r="I271" s="61"/>
      <c r="J271" s="61"/>
      <c r="K271" s="61"/>
      <c r="L271" s="61"/>
      <c r="M271" s="61">
        <v>2</v>
      </c>
      <c r="N271" s="61">
        <v>3</v>
      </c>
      <c r="O271" s="61"/>
      <c r="P271" s="61"/>
      <c r="Q271" s="61"/>
      <c r="R271" s="61">
        <v>2.6</v>
      </c>
      <c r="S271" s="61"/>
      <c r="T271" s="61">
        <v>2.6</v>
      </c>
      <c r="U271" s="61">
        <v>5.2</v>
      </c>
      <c r="V271" s="61">
        <v>7.8</v>
      </c>
      <c r="W271" s="61" t="s">
        <v>29</v>
      </c>
      <c r="X271" s="61" t="s">
        <v>29</v>
      </c>
      <c r="Y271" s="61" t="s">
        <v>29</v>
      </c>
      <c r="Z271" s="61" t="s">
        <v>29</v>
      </c>
      <c r="AA271" s="61" t="s">
        <v>29</v>
      </c>
      <c r="AB271" s="61">
        <v>5.2</v>
      </c>
      <c r="AC271" s="61">
        <v>7.8</v>
      </c>
      <c r="AD271" s="61" t="s">
        <v>29</v>
      </c>
      <c r="AE271" s="61" t="s">
        <v>29</v>
      </c>
    </row>
    <row r="272" spans="1:31" ht="15.75" x14ac:dyDescent="0.25">
      <c r="A272" s="191"/>
      <c r="B272" s="108"/>
      <c r="C272" s="59" t="s">
        <v>285</v>
      </c>
      <c r="D272" s="59" t="s">
        <v>293</v>
      </c>
      <c r="E272" s="59" t="s">
        <v>2</v>
      </c>
      <c r="F272" s="59" t="s">
        <v>3</v>
      </c>
      <c r="G272" s="59" t="s">
        <v>4</v>
      </c>
      <c r="H272" s="59" t="s">
        <v>5</v>
      </c>
      <c r="I272" s="59" t="s">
        <v>6</v>
      </c>
      <c r="J272" s="59" t="s">
        <v>7</v>
      </c>
      <c r="K272" s="59" t="s">
        <v>8</v>
      </c>
      <c r="L272" s="59" t="s">
        <v>9</v>
      </c>
      <c r="M272" s="59" t="s">
        <v>10</v>
      </c>
      <c r="N272" s="59" t="s">
        <v>11</v>
      </c>
      <c r="O272" s="59" t="s">
        <v>12</v>
      </c>
      <c r="P272" s="59" t="s">
        <v>13</v>
      </c>
      <c r="Q272" s="59"/>
      <c r="R272" s="59" t="s">
        <v>14</v>
      </c>
      <c r="S272" s="59"/>
      <c r="T272" s="59" t="s">
        <v>15</v>
      </c>
      <c r="U272" s="59" t="s">
        <v>16</v>
      </c>
      <c r="V272" s="59" t="s">
        <v>17</v>
      </c>
      <c r="W272" s="59" t="s">
        <v>18</v>
      </c>
      <c r="X272" s="59" t="s">
        <v>19</v>
      </c>
      <c r="Y272" s="59" t="s">
        <v>20</v>
      </c>
      <c r="Z272" s="59" t="s">
        <v>21</v>
      </c>
      <c r="AA272" s="59" t="s">
        <v>22</v>
      </c>
      <c r="AB272" s="59" t="s">
        <v>23</v>
      </c>
      <c r="AC272" s="59" t="s">
        <v>24</v>
      </c>
      <c r="AD272" s="59" t="s">
        <v>25</v>
      </c>
      <c r="AE272" s="59" t="s">
        <v>26</v>
      </c>
    </row>
    <row r="273" spans="1:31" ht="15.75" x14ac:dyDescent="0.25">
      <c r="A273" s="191"/>
      <c r="B273" s="185"/>
      <c r="C273" s="85" t="s">
        <v>27</v>
      </c>
      <c r="D273" s="94" t="s">
        <v>294</v>
      </c>
      <c r="E273" s="61">
        <v>3</v>
      </c>
      <c r="F273" s="61"/>
      <c r="G273" s="61"/>
      <c r="H273" s="61"/>
      <c r="I273" s="61"/>
      <c r="J273" s="61"/>
      <c r="K273" s="61"/>
      <c r="L273" s="61"/>
      <c r="M273" s="61"/>
      <c r="N273" s="61"/>
      <c r="O273" s="61"/>
      <c r="P273" s="61"/>
      <c r="Q273" s="61"/>
      <c r="R273" s="61">
        <v>2.6</v>
      </c>
      <c r="S273" s="61"/>
      <c r="T273" s="61">
        <v>7.8</v>
      </c>
      <c r="U273" s="61" t="s">
        <v>29</v>
      </c>
      <c r="V273" s="61" t="s">
        <v>29</v>
      </c>
      <c r="W273" s="61" t="s">
        <v>29</v>
      </c>
      <c r="X273" s="61" t="s">
        <v>29</v>
      </c>
      <c r="Y273" s="61" t="s">
        <v>29</v>
      </c>
      <c r="Z273" s="61" t="s">
        <v>29</v>
      </c>
      <c r="AA273" s="61" t="s">
        <v>29</v>
      </c>
      <c r="AB273" s="61" t="s">
        <v>29</v>
      </c>
      <c r="AC273" s="61" t="s">
        <v>29</v>
      </c>
      <c r="AD273" s="61" t="s">
        <v>29</v>
      </c>
      <c r="AE273" s="61" t="s">
        <v>29</v>
      </c>
    </row>
    <row r="274" spans="1:31" ht="15.75" x14ac:dyDescent="0.25">
      <c r="A274" s="191"/>
      <c r="B274" s="186"/>
      <c r="C274" s="85" t="s">
        <v>31</v>
      </c>
      <c r="D274" s="94" t="s">
        <v>295</v>
      </c>
      <c r="E274" s="61">
        <v>1</v>
      </c>
      <c r="F274" s="61"/>
      <c r="G274" s="61"/>
      <c r="H274" s="61"/>
      <c r="I274" s="61"/>
      <c r="J274" s="61"/>
      <c r="K274" s="61"/>
      <c r="L274" s="61"/>
      <c r="M274" s="61"/>
      <c r="N274" s="61"/>
      <c r="O274" s="61"/>
      <c r="P274" s="61"/>
      <c r="Q274" s="61"/>
      <c r="R274" s="61">
        <v>2.6</v>
      </c>
      <c r="S274" s="61"/>
      <c r="T274" s="61">
        <v>2.6</v>
      </c>
      <c r="U274" s="61" t="s">
        <v>29</v>
      </c>
      <c r="V274" s="61" t="s">
        <v>29</v>
      </c>
      <c r="W274" s="61" t="s">
        <v>29</v>
      </c>
      <c r="X274" s="61" t="s">
        <v>29</v>
      </c>
      <c r="Y274" s="61" t="s">
        <v>29</v>
      </c>
      <c r="Z274" s="61" t="s">
        <v>29</v>
      </c>
      <c r="AA274" s="61" t="s">
        <v>29</v>
      </c>
      <c r="AB274" s="61" t="s">
        <v>29</v>
      </c>
      <c r="AC274" s="61" t="s">
        <v>29</v>
      </c>
      <c r="AD274" s="61" t="s">
        <v>29</v>
      </c>
      <c r="AE274" s="61" t="s">
        <v>29</v>
      </c>
    </row>
    <row r="275" spans="1:31" ht="15.75" x14ac:dyDescent="0.25">
      <c r="A275" s="191"/>
      <c r="B275" s="186"/>
      <c r="C275" s="85" t="s">
        <v>33</v>
      </c>
      <c r="D275" s="94" t="s">
        <v>296</v>
      </c>
      <c r="E275" s="61"/>
      <c r="F275" s="61"/>
      <c r="G275" s="61"/>
      <c r="H275" s="61">
        <v>2</v>
      </c>
      <c r="I275" s="61"/>
      <c r="J275" s="61"/>
      <c r="K275" s="61"/>
      <c r="L275" s="61"/>
      <c r="M275" s="61"/>
      <c r="N275" s="61"/>
      <c r="O275" s="61"/>
      <c r="P275" s="61"/>
      <c r="Q275" s="61"/>
      <c r="R275" s="61">
        <v>2.6</v>
      </c>
      <c r="S275" s="61"/>
      <c r="T275" s="61" t="s">
        <v>29</v>
      </c>
      <c r="U275" s="61" t="s">
        <v>29</v>
      </c>
      <c r="V275" s="61" t="s">
        <v>29</v>
      </c>
      <c r="W275" s="61">
        <v>5.2</v>
      </c>
      <c r="X275" s="61" t="s">
        <v>29</v>
      </c>
      <c r="Y275" s="61" t="s">
        <v>29</v>
      </c>
      <c r="Z275" s="61" t="s">
        <v>29</v>
      </c>
      <c r="AA275" s="61" t="s">
        <v>29</v>
      </c>
      <c r="AB275" s="61" t="s">
        <v>29</v>
      </c>
      <c r="AC275" s="61" t="s">
        <v>29</v>
      </c>
      <c r="AD275" s="61" t="s">
        <v>29</v>
      </c>
      <c r="AE275" s="61" t="s">
        <v>29</v>
      </c>
    </row>
    <row r="276" spans="1:31" ht="15.75" x14ac:dyDescent="0.25">
      <c r="A276" s="191"/>
      <c r="B276" s="186"/>
      <c r="C276" s="85" t="s">
        <v>35</v>
      </c>
      <c r="D276" s="94" t="s">
        <v>297</v>
      </c>
      <c r="E276" s="61"/>
      <c r="F276" s="61">
        <v>1</v>
      </c>
      <c r="G276" s="61"/>
      <c r="H276" s="61"/>
      <c r="I276" s="61"/>
      <c r="J276" s="61"/>
      <c r="K276" s="61"/>
      <c r="L276" s="61"/>
      <c r="M276" s="61"/>
      <c r="N276" s="61"/>
      <c r="O276" s="61"/>
      <c r="P276" s="61"/>
      <c r="Q276" s="61"/>
      <c r="R276" s="61">
        <v>2.6</v>
      </c>
      <c r="S276" s="61"/>
      <c r="T276" s="61" t="s">
        <v>29</v>
      </c>
      <c r="U276" s="61">
        <v>2.6</v>
      </c>
      <c r="V276" s="61" t="s">
        <v>29</v>
      </c>
      <c r="W276" s="61" t="s">
        <v>29</v>
      </c>
      <c r="X276" s="61" t="s">
        <v>29</v>
      </c>
      <c r="Y276" s="61" t="s">
        <v>29</v>
      </c>
      <c r="Z276" s="61" t="s">
        <v>29</v>
      </c>
      <c r="AA276" s="61" t="s">
        <v>29</v>
      </c>
      <c r="AB276" s="61" t="s">
        <v>29</v>
      </c>
      <c r="AC276" s="61" t="s">
        <v>29</v>
      </c>
      <c r="AD276" s="61" t="s">
        <v>29</v>
      </c>
      <c r="AE276" s="61" t="s">
        <v>29</v>
      </c>
    </row>
    <row r="277" spans="1:31" ht="15.75" x14ac:dyDescent="0.25">
      <c r="A277" s="191"/>
      <c r="B277" s="186"/>
      <c r="C277" s="85" t="s">
        <v>37</v>
      </c>
      <c r="D277" s="94" t="s">
        <v>298</v>
      </c>
      <c r="E277" s="61"/>
      <c r="F277" s="61"/>
      <c r="G277" s="61"/>
      <c r="H277" s="61">
        <v>2</v>
      </c>
      <c r="I277" s="61"/>
      <c r="J277" s="61"/>
      <c r="K277" s="61"/>
      <c r="L277" s="61"/>
      <c r="M277" s="61"/>
      <c r="N277" s="61"/>
      <c r="O277" s="61"/>
      <c r="P277" s="61"/>
      <c r="Q277" s="61"/>
      <c r="R277" s="61">
        <v>2.6</v>
      </c>
      <c r="S277" s="61"/>
      <c r="T277" s="61" t="s">
        <v>29</v>
      </c>
      <c r="U277" s="61" t="s">
        <v>29</v>
      </c>
      <c r="V277" s="61" t="s">
        <v>29</v>
      </c>
      <c r="W277" s="61">
        <v>5.2</v>
      </c>
      <c r="X277" s="61" t="s">
        <v>29</v>
      </c>
      <c r="Y277" s="61" t="s">
        <v>29</v>
      </c>
      <c r="Z277" s="61" t="s">
        <v>29</v>
      </c>
      <c r="AA277" s="61" t="s">
        <v>29</v>
      </c>
      <c r="AB277" s="61" t="s">
        <v>29</v>
      </c>
      <c r="AC277" s="61" t="s">
        <v>29</v>
      </c>
      <c r="AD277" s="61" t="s">
        <v>29</v>
      </c>
      <c r="AE277" s="61" t="s">
        <v>29</v>
      </c>
    </row>
    <row r="278" spans="1:31" ht="15.75" x14ac:dyDescent="0.25">
      <c r="A278" s="191"/>
      <c r="B278" s="187"/>
      <c r="C278" s="85" t="s">
        <v>39</v>
      </c>
      <c r="D278" s="94" t="s">
        <v>299</v>
      </c>
      <c r="E278" s="61"/>
      <c r="F278" s="61"/>
      <c r="G278" s="61"/>
      <c r="H278" s="61">
        <v>3</v>
      </c>
      <c r="I278" s="61"/>
      <c r="J278" s="61"/>
      <c r="K278" s="61"/>
      <c r="L278" s="61"/>
      <c r="M278" s="61"/>
      <c r="N278" s="61"/>
      <c r="O278" s="61"/>
      <c r="P278" s="61"/>
      <c r="Q278" s="61"/>
      <c r="R278" s="61">
        <v>2.6</v>
      </c>
      <c r="S278" s="61"/>
      <c r="T278" s="61" t="s">
        <v>29</v>
      </c>
      <c r="U278" s="61" t="s">
        <v>29</v>
      </c>
      <c r="V278" s="61" t="s">
        <v>29</v>
      </c>
      <c r="W278" s="61">
        <v>7.8</v>
      </c>
      <c r="X278" s="61" t="s">
        <v>29</v>
      </c>
      <c r="Y278" s="61" t="s">
        <v>29</v>
      </c>
      <c r="Z278" s="61" t="s">
        <v>29</v>
      </c>
      <c r="AA278" s="61" t="s">
        <v>29</v>
      </c>
      <c r="AB278" s="61" t="s">
        <v>29</v>
      </c>
      <c r="AC278" s="61" t="s">
        <v>29</v>
      </c>
      <c r="AD278" s="61" t="s">
        <v>29</v>
      </c>
      <c r="AE278" s="61" t="s">
        <v>29</v>
      </c>
    </row>
    <row r="279" spans="1:31" ht="15.75" x14ac:dyDescent="0.25">
      <c r="A279" s="191"/>
      <c r="B279" s="108"/>
      <c r="C279" s="59" t="s">
        <v>285</v>
      </c>
      <c r="D279" s="59" t="s">
        <v>300</v>
      </c>
      <c r="E279" s="59" t="s">
        <v>2</v>
      </c>
      <c r="F279" s="59" t="s">
        <v>3</v>
      </c>
      <c r="G279" s="59" t="s">
        <v>4</v>
      </c>
      <c r="H279" s="59" t="s">
        <v>5</v>
      </c>
      <c r="I279" s="59" t="s">
        <v>6</v>
      </c>
      <c r="J279" s="59" t="s">
        <v>7</v>
      </c>
      <c r="K279" s="59" t="s">
        <v>8</v>
      </c>
      <c r="L279" s="59" t="s">
        <v>9</v>
      </c>
      <c r="M279" s="59" t="s">
        <v>10</v>
      </c>
      <c r="N279" s="59" t="s">
        <v>11</v>
      </c>
      <c r="O279" s="59" t="s">
        <v>12</v>
      </c>
      <c r="P279" s="59" t="s">
        <v>13</v>
      </c>
      <c r="Q279" s="59"/>
      <c r="R279" s="59" t="s">
        <v>14</v>
      </c>
      <c r="S279" s="59"/>
      <c r="T279" s="59" t="s">
        <v>15</v>
      </c>
      <c r="U279" s="59" t="s">
        <v>16</v>
      </c>
      <c r="V279" s="59" t="s">
        <v>17</v>
      </c>
      <c r="W279" s="59" t="s">
        <v>18</v>
      </c>
      <c r="X279" s="59" t="s">
        <v>19</v>
      </c>
      <c r="Y279" s="59" t="s">
        <v>20</v>
      </c>
      <c r="Z279" s="59" t="s">
        <v>21</v>
      </c>
      <c r="AA279" s="59" t="s">
        <v>22</v>
      </c>
      <c r="AB279" s="59" t="s">
        <v>23</v>
      </c>
      <c r="AC279" s="59" t="s">
        <v>24</v>
      </c>
      <c r="AD279" s="59" t="s">
        <v>25</v>
      </c>
      <c r="AE279" s="59" t="s">
        <v>26</v>
      </c>
    </row>
    <row r="280" spans="1:31" ht="15.75" x14ac:dyDescent="0.25">
      <c r="A280" s="191"/>
      <c r="B280" s="185"/>
      <c r="C280" s="85" t="s">
        <v>27</v>
      </c>
      <c r="D280" s="116" t="s">
        <v>301</v>
      </c>
      <c r="E280" s="61"/>
      <c r="F280" s="61"/>
      <c r="G280" s="61"/>
      <c r="H280" s="61">
        <v>2</v>
      </c>
      <c r="I280" s="61"/>
      <c r="J280" s="61"/>
      <c r="K280" s="61">
        <v>1</v>
      </c>
      <c r="L280" s="61"/>
      <c r="M280" s="61"/>
      <c r="N280" s="61"/>
      <c r="O280" s="61"/>
      <c r="P280" s="61"/>
      <c r="Q280" s="61"/>
      <c r="R280" s="61">
        <v>1</v>
      </c>
      <c r="S280" s="61"/>
      <c r="T280" s="61" t="s">
        <v>29</v>
      </c>
      <c r="U280" s="61" t="s">
        <v>29</v>
      </c>
      <c r="V280" s="61" t="s">
        <v>29</v>
      </c>
      <c r="W280" s="61">
        <v>2</v>
      </c>
      <c r="X280" s="61" t="s">
        <v>29</v>
      </c>
      <c r="Y280" s="61" t="s">
        <v>29</v>
      </c>
      <c r="Z280" s="61">
        <v>1</v>
      </c>
      <c r="AA280" s="61" t="s">
        <v>29</v>
      </c>
      <c r="AB280" s="61" t="s">
        <v>29</v>
      </c>
      <c r="AC280" s="61" t="s">
        <v>29</v>
      </c>
      <c r="AD280" s="61" t="s">
        <v>29</v>
      </c>
      <c r="AE280" s="61" t="s">
        <v>29</v>
      </c>
    </row>
    <row r="281" spans="1:31" ht="15.75" x14ac:dyDescent="0.25">
      <c r="A281" s="191"/>
      <c r="B281" s="186"/>
      <c r="C281" s="85" t="s">
        <v>31</v>
      </c>
      <c r="D281" s="116" t="s">
        <v>302</v>
      </c>
      <c r="E281" s="61"/>
      <c r="F281" s="61"/>
      <c r="G281" s="61">
        <v>3</v>
      </c>
      <c r="H281" s="61"/>
      <c r="I281" s="61"/>
      <c r="J281" s="61"/>
      <c r="K281" s="61">
        <v>1</v>
      </c>
      <c r="L281" s="61"/>
      <c r="M281" s="61"/>
      <c r="N281" s="61"/>
      <c r="O281" s="61"/>
      <c r="P281" s="61"/>
      <c r="Q281" s="61"/>
      <c r="R281" s="61">
        <v>1</v>
      </c>
      <c r="S281" s="61"/>
      <c r="T281" s="61" t="s">
        <v>29</v>
      </c>
      <c r="U281" s="61" t="s">
        <v>29</v>
      </c>
      <c r="V281" s="61">
        <v>3</v>
      </c>
      <c r="W281" s="61" t="s">
        <v>29</v>
      </c>
      <c r="X281" s="61" t="s">
        <v>29</v>
      </c>
      <c r="Y281" s="61" t="s">
        <v>29</v>
      </c>
      <c r="Z281" s="61">
        <v>1</v>
      </c>
      <c r="AA281" s="61" t="s">
        <v>29</v>
      </c>
      <c r="AB281" s="61" t="s">
        <v>29</v>
      </c>
      <c r="AC281" s="61" t="s">
        <v>29</v>
      </c>
      <c r="AD281" s="61" t="s">
        <v>29</v>
      </c>
      <c r="AE281" s="61" t="s">
        <v>29</v>
      </c>
    </row>
    <row r="282" spans="1:31" ht="15.75" x14ac:dyDescent="0.25">
      <c r="A282" s="191"/>
      <c r="B282" s="186"/>
      <c r="C282" s="85" t="s">
        <v>33</v>
      </c>
      <c r="D282" s="116" t="s">
        <v>303</v>
      </c>
      <c r="E282" s="61"/>
      <c r="F282" s="61"/>
      <c r="G282" s="61"/>
      <c r="H282" s="61">
        <v>3</v>
      </c>
      <c r="I282" s="61"/>
      <c r="J282" s="61"/>
      <c r="K282" s="61"/>
      <c r="L282" s="61"/>
      <c r="M282" s="61"/>
      <c r="N282" s="61"/>
      <c r="O282" s="61"/>
      <c r="P282" s="61"/>
      <c r="Q282" s="61"/>
      <c r="R282" s="61">
        <v>1</v>
      </c>
      <c r="S282" s="61"/>
      <c r="T282" s="61" t="s">
        <v>29</v>
      </c>
      <c r="U282" s="61" t="s">
        <v>29</v>
      </c>
      <c r="V282" s="61" t="s">
        <v>29</v>
      </c>
      <c r="W282" s="61">
        <v>3</v>
      </c>
      <c r="X282" s="61" t="s">
        <v>29</v>
      </c>
      <c r="Y282" s="61" t="s">
        <v>29</v>
      </c>
      <c r="Z282" s="61" t="s">
        <v>29</v>
      </c>
      <c r="AA282" s="61" t="s">
        <v>29</v>
      </c>
      <c r="AB282" s="61" t="s">
        <v>29</v>
      </c>
      <c r="AC282" s="61" t="s">
        <v>29</v>
      </c>
      <c r="AD282" s="61" t="s">
        <v>29</v>
      </c>
      <c r="AE282" s="61" t="s">
        <v>29</v>
      </c>
    </row>
    <row r="283" spans="1:31" ht="15.75" x14ac:dyDescent="0.25">
      <c r="A283" s="191"/>
      <c r="B283" s="186"/>
      <c r="C283" s="85" t="s">
        <v>35</v>
      </c>
      <c r="D283" s="116" t="s">
        <v>304</v>
      </c>
      <c r="E283" s="61"/>
      <c r="F283" s="61"/>
      <c r="G283" s="61">
        <v>1</v>
      </c>
      <c r="H283" s="61">
        <v>2</v>
      </c>
      <c r="I283" s="61"/>
      <c r="J283" s="61"/>
      <c r="K283" s="61"/>
      <c r="L283" s="61"/>
      <c r="M283" s="61"/>
      <c r="N283" s="61"/>
      <c r="O283" s="61"/>
      <c r="P283" s="61"/>
      <c r="Q283" s="61"/>
      <c r="R283" s="61">
        <v>1</v>
      </c>
      <c r="S283" s="61"/>
      <c r="T283" s="61" t="s">
        <v>29</v>
      </c>
      <c r="U283" s="61" t="s">
        <v>29</v>
      </c>
      <c r="V283" s="61">
        <v>1</v>
      </c>
      <c r="W283" s="61">
        <v>2</v>
      </c>
      <c r="X283" s="61" t="s">
        <v>29</v>
      </c>
      <c r="Y283" s="61" t="s">
        <v>29</v>
      </c>
      <c r="Z283" s="61" t="s">
        <v>29</v>
      </c>
      <c r="AA283" s="61" t="s">
        <v>29</v>
      </c>
      <c r="AB283" s="61" t="s">
        <v>29</v>
      </c>
      <c r="AC283" s="61" t="s">
        <v>29</v>
      </c>
      <c r="AD283" s="61" t="s">
        <v>29</v>
      </c>
      <c r="AE283" s="61" t="s">
        <v>29</v>
      </c>
    </row>
    <row r="284" spans="1:31" ht="31.5" x14ac:dyDescent="0.25">
      <c r="A284" s="191"/>
      <c r="B284" s="186"/>
      <c r="C284" s="85" t="s">
        <v>37</v>
      </c>
      <c r="D284" s="116" t="s">
        <v>305</v>
      </c>
      <c r="E284" s="61"/>
      <c r="F284" s="61"/>
      <c r="G284" s="61">
        <v>2</v>
      </c>
      <c r="H284" s="61"/>
      <c r="I284" s="61"/>
      <c r="J284" s="61"/>
      <c r="K284" s="61">
        <v>1</v>
      </c>
      <c r="L284" s="61"/>
      <c r="M284" s="61"/>
      <c r="N284" s="61"/>
      <c r="O284" s="61"/>
      <c r="P284" s="61"/>
      <c r="Q284" s="61"/>
      <c r="R284" s="61">
        <v>1</v>
      </c>
      <c r="S284" s="61"/>
      <c r="T284" s="61" t="s">
        <v>29</v>
      </c>
      <c r="U284" s="61" t="s">
        <v>29</v>
      </c>
      <c r="V284" s="61">
        <v>2</v>
      </c>
      <c r="W284" s="61" t="s">
        <v>29</v>
      </c>
      <c r="X284" s="61" t="s">
        <v>29</v>
      </c>
      <c r="Y284" s="61" t="s">
        <v>29</v>
      </c>
      <c r="Z284" s="61">
        <v>1</v>
      </c>
      <c r="AA284" s="61" t="s">
        <v>29</v>
      </c>
      <c r="AB284" s="61" t="s">
        <v>29</v>
      </c>
      <c r="AC284" s="61" t="s">
        <v>29</v>
      </c>
      <c r="AD284" s="61" t="s">
        <v>29</v>
      </c>
      <c r="AE284" s="61" t="s">
        <v>29</v>
      </c>
    </row>
    <row r="285" spans="1:31" ht="31.5" x14ac:dyDescent="0.25">
      <c r="A285" s="191"/>
      <c r="B285" s="187"/>
      <c r="C285" s="85" t="s">
        <v>39</v>
      </c>
      <c r="D285" s="116" t="s">
        <v>306</v>
      </c>
      <c r="E285" s="61"/>
      <c r="F285" s="61"/>
      <c r="G285" s="61"/>
      <c r="H285" s="61"/>
      <c r="I285" s="61"/>
      <c r="J285" s="61"/>
      <c r="K285" s="61">
        <v>2</v>
      </c>
      <c r="L285" s="61"/>
      <c r="M285" s="61"/>
      <c r="N285" s="61"/>
      <c r="O285" s="61"/>
      <c r="P285" s="61"/>
      <c r="Q285" s="61"/>
      <c r="R285" s="61">
        <v>1</v>
      </c>
      <c r="S285" s="61"/>
      <c r="T285" s="61" t="s">
        <v>29</v>
      </c>
      <c r="U285" s="61" t="s">
        <v>29</v>
      </c>
      <c r="V285" s="61" t="s">
        <v>29</v>
      </c>
      <c r="W285" s="61" t="s">
        <v>29</v>
      </c>
      <c r="X285" s="61" t="s">
        <v>29</v>
      </c>
      <c r="Y285" s="61" t="s">
        <v>29</v>
      </c>
      <c r="Z285" s="61">
        <v>2</v>
      </c>
      <c r="AA285" s="61" t="s">
        <v>29</v>
      </c>
      <c r="AB285" s="61" t="s">
        <v>29</v>
      </c>
      <c r="AC285" s="61" t="s">
        <v>29</v>
      </c>
      <c r="AD285" s="61" t="s">
        <v>29</v>
      </c>
      <c r="AE285" s="61" t="s">
        <v>29</v>
      </c>
    </row>
    <row r="286" spans="1:31" ht="15.75" x14ac:dyDescent="0.25">
      <c r="A286" s="191"/>
      <c r="B286" s="108"/>
      <c r="C286" s="59" t="s">
        <v>2320</v>
      </c>
      <c r="D286" s="59" t="s">
        <v>307</v>
      </c>
      <c r="E286" s="59" t="s">
        <v>2</v>
      </c>
      <c r="F286" s="59" t="s">
        <v>3</v>
      </c>
      <c r="G286" s="59" t="s">
        <v>4</v>
      </c>
      <c r="H286" s="59" t="s">
        <v>5</v>
      </c>
      <c r="I286" s="59" t="s">
        <v>6</v>
      </c>
      <c r="J286" s="59" t="s">
        <v>7</v>
      </c>
      <c r="K286" s="59" t="s">
        <v>8</v>
      </c>
      <c r="L286" s="59" t="s">
        <v>9</v>
      </c>
      <c r="M286" s="59" t="s">
        <v>10</v>
      </c>
      <c r="N286" s="59" t="s">
        <v>11</v>
      </c>
      <c r="O286" s="59" t="s">
        <v>12</v>
      </c>
      <c r="P286" s="59" t="s">
        <v>13</v>
      </c>
      <c r="Q286" s="59"/>
      <c r="R286" s="59" t="s">
        <v>14</v>
      </c>
      <c r="S286" s="59"/>
      <c r="T286" s="59" t="s">
        <v>15</v>
      </c>
      <c r="U286" s="59" t="s">
        <v>16</v>
      </c>
      <c r="V286" s="59" t="s">
        <v>17</v>
      </c>
      <c r="W286" s="59" t="s">
        <v>18</v>
      </c>
      <c r="X286" s="59" t="s">
        <v>19</v>
      </c>
      <c r="Y286" s="59" t="s">
        <v>20</v>
      </c>
      <c r="Z286" s="59" t="s">
        <v>21</v>
      </c>
      <c r="AA286" s="59" t="s">
        <v>22</v>
      </c>
      <c r="AB286" s="59" t="s">
        <v>23</v>
      </c>
      <c r="AC286" s="59" t="s">
        <v>24</v>
      </c>
      <c r="AD286" s="59" t="s">
        <v>25</v>
      </c>
      <c r="AE286" s="59" t="s">
        <v>26</v>
      </c>
    </row>
    <row r="287" spans="1:31" ht="31.5" x14ac:dyDescent="0.25">
      <c r="A287" s="191"/>
      <c r="B287" s="185"/>
      <c r="C287" s="85" t="s">
        <v>27</v>
      </c>
      <c r="D287" s="116" t="s">
        <v>308</v>
      </c>
      <c r="E287" s="61"/>
      <c r="F287" s="61"/>
      <c r="G287" s="61">
        <v>3</v>
      </c>
      <c r="H287" s="61"/>
      <c r="I287" s="61"/>
      <c r="J287" s="61"/>
      <c r="K287" s="61"/>
      <c r="L287" s="61"/>
      <c r="M287" s="61">
        <v>1</v>
      </c>
      <c r="N287" s="61"/>
      <c r="O287" s="61">
        <v>2</v>
      </c>
      <c r="P287" s="61"/>
      <c r="Q287" s="61"/>
      <c r="R287" s="61">
        <v>1.8</v>
      </c>
      <c r="S287" s="61"/>
      <c r="T287" s="61" t="s">
        <v>29</v>
      </c>
      <c r="U287" s="61" t="s">
        <v>29</v>
      </c>
      <c r="V287" s="61">
        <v>5.4</v>
      </c>
      <c r="W287" s="61" t="s">
        <v>29</v>
      </c>
      <c r="X287" s="61" t="s">
        <v>29</v>
      </c>
      <c r="Y287" s="61" t="s">
        <v>29</v>
      </c>
      <c r="Z287" s="61" t="s">
        <v>29</v>
      </c>
      <c r="AA287" s="61" t="s">
        <v>29</v>
      </c>
      <c r="AB287" s="61">
        <v>1.8</v>
      </c>
      <c r="AC287" s="61" t="s">
        <v>29</v>
      </c>
      <c r="AD287" s="61">
        <v>3.6</v>
      </c>
      <c r="AE287" s="61" t="s">
        <v>29</v>
      </c>
    </row>
    <row r="288" spans="1:31" ht="15.75" x14ac:dyDescent="0.25">
      <c r="A288" s="191"/>
      <c r="B288" s="186"/>
      <c r="C288" s="85" t="s">
        <v>31</v>
      </c>
      <c r="D288" s="116" t="s">
        <v>309</v>
      </c>
      <c r="E288" s="61"/>
      <c r="F288" s="61"/>
      <c r="G288" s="61">
        <v>2</v>
      </c>
      <c r="H288" s="61"/>
      <c r="I288" s="61"/>
      <c r="J288" s="61"/>
      <c r="K288" s="61"/>
      <c r="L288" s="61"/>
      <c r="M288" s="61">
        <v>3</v>
      </c>
      <c r="N288" s="61"/>
      <c r="O288" s="61">
        <v>1</v>
      </c>
      <c r="P288" s="61"/>
      <c r="Q288" s="61"/>
      <c r="R288" s="61">
        <v>1.8</v>
      </c>
      <c r="S288" s="61"/>
      <c r="T288" s="61" t="s">
        <v>29</v>
      </c>
      <c r="U288" s="61" t="s">
        <v>29</v>
      </c>
      <c r="V288" s="61">
        <v>3.6</v>
      </c>
      <c r="W288" s="61" t="s">
        <v>29</v>
      </c>
      <c r="X288" s="61" t="s">
        <v>29</v>
      </c>
      <c r="Y288" s="61" t="s">
        <v>29</v>
      </c>
      <c r="Z288" s="61" t="s">
        <v>29</v>
      </c>
      <c r="AA288" s="61" t="s">
        <v>29</v>
      </c>
      <c r="AB288" s="61">
        <v>5.4</v>
      </c>
      <c r="AC288" s="61" t="s">
        <v>29</v>
      </c>
      <c r="AD288" s="61">
        <v>1.8</v>
      </c>
      <c r="AE288" s="61" t="s">
        <v>29</v>
      </c>
    </row>
    <row r="289" spans="1:31" ht="15.75" x14ac:dyDescent="0.25">
      <c r="A289" s="191"/>
      <c r="B289" s="186"/>
      <c r="C289" s="85" t="s">
        <v>33</v>
      </c>
      <c r="D289" s="116" t="s">
        <v>310</v>
      </c>
      <c r="E289" s="61"/>
      <c r="F289" s="61"/>
      <c r="G289" s="61">
        <v>2</v>
      </c>
      <c r="H289" s="61"/>
      <c r="I289" s="61"/>
      <c r="J289" s="61"/>
      <c r="K289" s="61"/>
      <c r="L289" s="61"/>
      <c r="M289" s="61">
        <v>3</v>
      </c>
      <c r="N289" s="61"/>
      <c r="O289" s="61">
        <v>1</v>
      </c>
      <c r="P289" s="61"/>
      <c r="Q289" s="61"/>
      <c r="R289" s="61">
        <v>1.8</v>
      </c>
      <c r="S289" s="61"/>
      <c r="T289" s="61" t="s">
        <v>29</v>
      </c>
      <c r="U289" s="61" t="s">
        <v>29</v>
      </c>
      <c r="V289" s="61">
        <v>3.6</v>
      </c>
      <c r="W289" s="61" t="s">
        <v>29</v>
      </c>
      <c r="X289" s="61" t="s">
        <v>29</v>
      </c>
      <c r="Y289" s="61" t="s">
        <v>29</v>
      </c>
      <c r="Z289" s="61" t="s">
        <v>29</v>
      </c>
      <c r="AA289" s="61" t="s">
        <v>29</v>
      </c>
      <c r="AB289" s="61">
        <v>5.4</v>
      </c>
      <c r="AC289" s="61" t="s">
        <v>29</v>
      </c>
      <c r="AD289" s="61">
        <v>1.8</v>
      </c>
      <c r="AE289" s="61" t="s">
        <v>29</v>
      </c>
    </row>
    <row r="290" spans="1:31" ht="31.5" x14ac:dyDescent="0.25">
      <c r="A290" s="191"/>
      <c r="B290" s="186"/>
      <c r="C290" s="85" t="s">
        <v>35</v>
      </c>
      <c r="D290" s="116" t="s">
        <v>311</v>
      </c>
      <c r="E290" s="61"/>
      <c r="F290" s="61"/>
      <c r="G290" s="61">
        <v>2</v>
      </c>
      <c r="H290" s="61"/>
      <c r="I290" s="61"/>
      <c r="J290" s="61"/>
      <c r="K290" s="61"/>
      <c r="L290" s="61"/>
      <c r="M290" s="61">
        <v>3</v>
      </c>
      <c r="N290" s="61"/>
      <c r="O290" s="61">
        <v>1</v>
      </c>
      <c r="P290" s="61"/>
      <c r="Q290" s="61"/>
      <c r="R290" s="61">
        <v>1.8</v>
      </c>
      <c r="S290" s="61"/>
      <c r="T290" s="61" t="s">
        <v>29</v>
      </c>
      <c r="U290" s="61" t="s">
        <v>29</v>
      </c>
      <c r="V290" s="61">
        <v>3.6</v>
      </c>
      <c r="W290" s="61" t="s">
        <v>29</v>
      </c>
      <c r="X290" s="61" t="s">
        <v>29</v>
      </c>
      <c r="Y290" s="61" t="s">
        <v>29</v>
      </c>
      <c r="Z290" s="61" t="s">
        <v>29</v>
      </c>
      <c r="AA290" s="61" t="s">
        <v>29</v>
      </c>
      <c r="AB290" s="61">
        <v>5.4</v>
      </c>
      <c r="AC290" s="61" t="s">
        <v>29</v>
      </c>
      <c r="AD290" s="61">
        <v>1.8</v>
      </c>
      <c r="AE290" s="61" t="s">
        <v>29</v>
      </c>
    </row>
    <row r="291" spans="1:31" ht="31.5" x14ac:dyDescent="0.25">
      <c r="A291" s="191"/>
      <c r="B291" s="186"/>
      <c r="C291" s="85" t="s">
        <v>37</v>
      </c>
      <c r="D291" s="116" t="s">
        <v>312</v>
      </c>
      <c r="E291" s="61"/>
      <c r="F291" s="61"/>
      <c r="G291" s="61">
        <v>3</v>
      </c>
      <c r="H291" s="61"/>
      <c r="I291" s="61"/>
      <c r="J291" s="61"/>
      <c r="K291" s="61"/>
      <c r="L291" s="61"/>
      <c r="M291" s="61">
        <v>1</v>
      </c>
      <c r="N291" s="61"/>
      <c r="O291" s="61">
        <v>2</v>
      </c>
      <c r="P291" s="61"/>
      <c r="Q291" s="61"/>
      <c r="R291" s="61">
        <v>1.8</v>
      </c>
      <c r="S291" s="61"/>
      <c r="T291" s="61" t="s">
        <v>29</v>
      </c>
      <c r="U291" s="61" t="s">
        <v>29</v>
      </c>
      <c r="V291" s="61">
        <v>5.4</v>
      </c>
      <c r="W291" s="61" t="s">
        <v>29</v>
      </c>
      <c r="X291" s="61" t="s">
        <v>29</v>
      </c>
      <c r="Y291" s="61" t="s">
        <v>29</v>
      </c>
      <c r="Z291" s="61" t="s">
        <v>29</v>
      </c>
      <c r="AA291" s="61" t="s">
        <v>29</v>
      </c>
      <c r="AB291" s="61">
        <v>1.8</v>
      </c>
      <c r="AC291" s="61" t="s">
        <v>29</v>
      </c>
      <c r="AD291" s="61">
        <v>3.6</v>
      </c>
      <c r="AE291" s="61" t="s">
        <v>29</v>
      </c>
    </row>
    <row r="292" spans="1:31" ht="31.5" x14ac:dyDescent="0.25">
      <c r="A292" s="191"/>
      <c r="B292" s="187"/>
      <c r="C292" s="85" t="s">
        <v>39</v>
      </c>
      <c r="D292" s="116" t="s">
        <v>313</v>
      </c>
      <c r="E292" s="61"/>
      <c r="F292" s="61"/>
      <c r="G292" s="61">
        <v>1</v>
      </c>
      <c r="H292" s="61"/>
      <c r="I292" s="61"/>
      <c r="J292" s="61"/>
      <c r="K292" s="61"/>
      <c r="L292" s="61"/>
      <c r="M292" s="61">
        <v>2</v>
      </c>
      <c r="N292" s="61"/>
      <c r="O292" s="61">
        <v>3</v>
      </c>
      <c r="P292" s="61"/>
      <c r="Q292" s="61"/>
      <c r="R292" s="61">
        <v>1.8</v>
      </c>
      <c r="S292" s="61"/>
      <c r="T292" s="61" t="s">
        <v>29</v>
      </c>
      <c r="U292" s="61" t="s">
        <v>29</v>
      </c>
      <c r="V292" s="61">
        <v>1.8</v>
      </c>
      <c r="W292" s="61" t="s">
        <v>29</v>
      </c>
      <c r="X292" s="61" t="s">
        <v>29</v>
      </c>
      <c r="Y292" s="61" t="s">
        <v>29</v>
      </c>
      <c r="Z292" s="61" t="s">
        <v>29</v>
      </c>
      <c r="AA292" s="61" t="s">
        <v>29</v>
      </c>
      <c r="AB292" s="61">
        <v>3.6</v>
      </c>
      <c r="AC292" s="61" t="s">
        <v>29</v>
      </c>
      <c r="AD292" s="61">
        <v>5.4</v>
      </c>
      <c r="AE292" s="61" t="s">
        <v>29</v>
      </c>
    </row>
    <row r="293" spans="1:31" ht="15.75" x14ac:dyDescent="0.25">
      <c r="A293" s="191"/>
      <c r="B293" s="108"/>
      <c r="C293" s="59" t="s">
        <v>285</v>
      </c>
      <c r="D293" s="59" t="s">
        <v>314</v>
      </c>
      <c r="E293" s="59" t="s">
        <v>2</v>
      </c>
      <c r="F293" s="59" t="s">
        <v>3</v>
      </c>
      <c r="G293" s="59" t="s">
        <v>4</v>
      </c>
      <c r="H293" s="59" t="s">
        <v>5</v>
      </c>
      <c r="I293" s="59" t="s">
        <v>6</v>
      </c>
      <c r="J293" s="59" t="s">
        <v>7</v>
      </c>
      <c r="K293" s="59" t="s">
        <v>8</v>
      </c>
      <c r="L293" s="59" t="s">
        <v>9</v>
      </c>
      <c r="M293" s="59" t="s">
        <v>10</v>
      </c>
      <c r="N293" s="59" t="s">
        <v>11</v>
      </c>
      <c r="O293" s="59" t="s">
        <v>12</v>
      </c>
      <c r="P293" s="59" t="s">
        <v>13</v>
      </c>
      <c r="Q293" s="59"/>
      <c r="R293" s="59" t="s">
        <v>14</v>
      </c>
      <c r="S293" s="59"/>
      <c r="T293" s="59" t="s">
        <v>15</v>
      </c>
      <c r="U293" s="59" t="s">
        <v>16</v>
      </c>
      <c r="V293" s="59" t="s">
        <v>17</v>
      </c>
      <c r="W293" s="59" t="s">
        <v>18</v>
      </c>
      <c r="X293" s="59" t="s">
        <v>19</v>
      </c>
      <c r="Y293" s="59" t="s">
        <v>20</v>
      </c>
      <c r="Z293" s="59" t="s">
        <v>21</v>
      </c>
      <c r="AA293" s="59" t="s">
        <v>22</v>
      </c>
      <c r="AB293" s="59" t="s">
        <v>23</v>
      </c>
      <c r="AC293" s="59" t="s">
        <v>24</v>
      </c>
      <c r="AD293" s="59" t="s">
        <v>25</v>
      </c>
      <c r="AE293" s="59" t="s">
        <v>26</v>
      </c>
    </row>
    <row r="294" spans="1:31" ht="15.75" x14ac:dyDescent="0.25">
      <c r="A294" s="191"/>
      <c r="B294" s="185"/>
      <c r="C294" s="85" t="s">
        <v>27</v>
      </c>
      <c r="D294" s="116" t="s">
        <v>315</v>
      </c>
      <c r="E294" s="61"/>
      <c r="F294" s="61"/>
      <c r="G294" s="61">
        <v>3</v>
      </c>
      <c r="H294" s="61"/>
      <c r="I294" s="61">
        <v>2</v>
      </c>
      <c r="J294" s="61"/>
      <c r="K294" s="61"/>
      <c r="L294" s="61"/>
      <c r="M294" s="61">
        <v>1</v>
      </c>
      <c r="N294" s="61"/>
      <c r="O294" s="61">
        <v>2</v>
      </c>
      <c r="P294" s="61">
        <v>3</v>
      </c>
      <c r="Q294" s="61"/>
      <c r="R294" s="61">
        <v>3.4</v>
      </c>
      <c r="S294" s="61"/>
      <c r="T294" s="61" t="s">
        <v>29</v>
      </c>
      <c r="U294" s="61" t="s">
        <v>29</v>
      </c>
      <c r="V294" s="61">
        <v>1</v>
      </c>
      <c r="W294" s="61" t="s">
        <v>29</v>
      </c>
      <c r="X294" s="61">
        <v>6.8</v>
      </c>
      <c r="Y294" s="61" t="s">
        <v>29</v>
      </c>
      <c r="Z294" s="61" t="s">
        <v>29</v>
      </c>
      <c r="AA294" s="61" t="s">
        <v>29</v>
      </c>
      <c r="AB294" s="61">
        <v>3.4</v>
      </c>
      <c r="AC294" s="61" t="s">
        <v>29</v>
      </c>
      <c r="AD294" s="61">
        <v>6.8</v>
      </c>
      <c r="AE294" s="61" t="s">
        <v>30</v>
      </c>
    </row>
    <row r="295" spans="1:31" ht="15.75" x14ac:dyDescent="0.25">
      <c r="A295" s="191"/>
      <c r="B295" s="186"/>
      <c r="C295" s="85" t="s">
        <v>31</v>
      </c>
      <c r="D295" s="116" t="s">
        <v>316</v>
      </c>
      <c r="E295" s="61"/>
      <c r="F295" s="61"/>
      <c r="G295" s="61">
        <v>3</v>
      </c>
      <c r="H295" s="61"/>
      <c r="I295" s="61">
        <v>3</v>
      </c>
      <c r="J295" s="61"/>
      <c r="K295" s="61"/>
      <c r="L295" s="61"/>
      <c r="M295" s="61">
        <v>2</v>
      </c>
      <c r="N295" s="61"/>
      <c r="O295" s="61">
        <v>2</v>
      </c>
      <c r="P295" s="61">
        <v>1</v>
      </c>
      <c r="Q295" s="61"/>
      <c r="R295" s="61">
        <v>3.4</v>
      </c>
      <c r="S295" s="61"/>
      <c r="T295" s="61" t="s">
        <v>29</v>
      </c>
      <c r="U295" s="61" t="s">
        <v>29</v>
      </c>
      <c r="V295" s="61">
        <v>1</v>
      </c>
      <c r="W295" s="61" t="s">
        <v>29</v>
      </c>
      <c r="X295" s="61">
        <v>1</v>
      </c>
      <c r="Y295" s="61" t="s">
        <v>29</v>
      </c>
      <c r="Z295" s="61" t="s">
        <v>29</v>
      </c>
      <c r="AA295" s="61" t="s">
        <v>29</v>
      </c>
      <c r="AB295" s="61">
        <v>6.8</v>
      </c>
      <c r="AC295" s="61" t="s">
        <v>29</v>
      </c>
      <c r="AD295" s="61">
        <v>6.8</v>
      </c>
      <c r="AE295" s="61">
        <v>3.4</v>
      </c>
    </row>
    <row r="296" spans="1:31" ht="15.75" x14ac:dyDescent="0.25">
      <c r="A296" s="191"/>
      <c r="B296" s="186"/>
      <c r="C296" s="85" t="s">
        <v>33</v>
      </c>
      <c r="D296" s="116" t="s">
        <v>317</v>
      </c>
      <c r="E296" s="61"/>
      <c r="F296" s="61"/>
      <c r="G296" s="61">
        <v>3</v>
      </c>
      <c r="H296" s="61"/>
      <c r="I296" s="61">
        <v>2</v>
      </c>
      <c r="J296" s="61"/>
      <c r="K296" s="61"/>
      <c r="L296" s="61"/>
      <c r="M296" s="61">
        <v>1</v>
      </c>
      <c r="N296" s="61"/>
      <c r="O296" s="61">
        <v>2</v>
      </c>
      <c r="P296" s="61">
        <v>3</v>
      </c>
      <c r="Q296" s="61"/>
      <c r="R296" s="61">
        <v>3.4</v>
      </c>
      <c r="S296" s="61"/>
      <c r="T296" s="61" t="s">
        <v>29</v>
      </c>
      <c r="U296" s="61" t="s">
        <v>29</v>
      </c>
      <c r="V296" s="61">
        <v>1</v>
      </c>
      <c r="W296" s="61" t="s">
        <v>29</v>
      </c>
      <c r="X296" s="61">
        <v>6.8</v>
      </c>
      <c r="Y296" s="61" t="s">
        <v>29</v>
      </c>
      <c r="Z296" s="61" t="s">
        <v>29</v>
      </c>
      <c r="AA296" s="61" t="s">
        <v>29</v>
      </c>
      <c r="AB296" s="61">
        <v>3.4</v>
      </c>
      <c r="AC296" s="61" t="s">
        <v>29</v>
      </c>
      <c r="AD296" s="61">
        <v>6.8</v>
      </c>
      <c r="AE296" s="61" t="s">
        <v>30</v>
      </c>
    </row>
    <row r="297" spans="1:31" ht="15.75" x14ac:dyDescent="0.25">
      <c r="A297" s="191"/>
      <c r="B297" s="186"/>
      <c r="C297" s="85" t="s">
        <v>35</v>
      </c>
      <c r="D297" s="116" t="s">
        <v>318</v>
      </c>
      <c r="E297" s="61"/>
      <c r="F297" s="61"/>
      <c r="G297" s="61">
        <v>2</v>
      </c>
      <c r="H297" s="61"/>
      <c r="I297" s="61">
        <v>2</v>
      </c>
      <c r="J297" s="61"/>
      <c r="K297" s="61"/>
      <c r="L297" s="61"/>
      <c r="M297" s="61">
        <v>3</v>
      </c>
      <c r="N297" s="61"/>
      <c r="O297" s="61">
        <v>3</v>
      </c>
      <c r="P297" s="61">
        <v>3</v>
      </c>
      <c r="Q297" s="61"/>
      <c r="R297" s="61">
        <v>3.4</v>
      </c>
      <c r="S297" s="61"/>
      <c r="T297" s="61" t="s">
        <v>29</v>
      </c>
      <c r="U297" s="61" t="s">
        <v>29</v>
      </c>
      <c r="V297" s="61">
        <v>6.8</v>
      </c>
      <c r="W297" s="61" t="s">
        <v>29</v>
      </c>
      <c r="X297" s="61">
        <v>6.8</v>
      </c>
      <c r="Y297" s="61" t="s">
        <v>29</v>
      </c>
      <c r="Z297" s="61" t="s">
        <v>29</v>
      </c>
      <c r="AA297" s="61" t="s">
        <v>29</v>
      </c>
      <c r="AB297" s="61">
        <v>1</v>
      </c>
      <c r="AC297" s="61" t="s">
        <v>29</v>
      </c>
      <c r="AD297" s="61">
        <v>1</v>
      </c>
      <c r="AE297" s="61" t="s">
        <v>30</v>
      </c>
    </row>
    <row r="298" spans="1:31" ht="15.75" x14ac:dyDescent="0.25">
      <c r="A298" s="191"/>
      <c r="B298" s="186"/>
      <c r="C298" s="85" t="s">
        <v>37</v>
      </c>
      <c r="D298" s="116" t="s">
        <v>319</v>
      </c>
      <c r="E298" s="61"/>
      <c r="F298" s="61"/>
      <c r="G298" s="61">
        <v>1</v>
      </c>
      <c r="H298" s="61"/>
      <c r="I298" s="61">
        <v>1</v>
      </c>
      <c r="J298" s="61"/>
      <c r="K298" s="61"/>
      <c r="L298" s="61"/>
      <c r="M298" s="61">
        <v>3</v>
      </c>
      <c r="N298" s="61"/>
      <c r="O298" s="61">
        <v>2</v>
      </c>
      <c r="P298" s="61">
        <v>3</v>
      </c>
      <c r="Q298" s="61"/>
      <c r="R298" s="61">
        <v>3.4</v>
      </c>
      <c r="S298" s="61"/>
      <c r="T298" s="61" t="s">
        <v>29</v>
      </c>
      <c r="U298" s="61" t="s">
        <v>29</v>
      </c>
      <c r="V298" s="61">
        <v>3.4</v>
      </c>
      <c r="W298" s="61" t="s">
        <v>29</v>
      </c>
      <c r="X298" s="61">
        <v>3.4</v>
      </c>
      <c r="Y298" s="61" t="s">
        <v>29</v>
      </c>
      <c r="Z298" s="61" t="s">
        <v>29</v>
      </c>
      <c r="AA298" s="61" t="s">
        <v>29</v>
      </c>
      <c r="AB298" s="61">
        <v>1</v>
      </c>
      <c r="AC298" s="61" t="s">
        <v>29</v>
      </c>
      <c r="AD298" s="61">
        <v>6.8</v>
      </c>
      <c r="AE298" s="61" t="s">
        <v>30</v>
      </c>
    </row>
    <row r="299" spans="1:31" ht="15.75" x14ac:dyDescent="0.25">
      <c r="A299" s="191"/>
      <c r="B299" s="187"/>
      <c r="C299" s="85" t="s">
        <v>39</v>
      </c>
      <c r="D299" s="116" t="s">
        <v>320</v>
      </c>
      <c r="E299" s="61"/>
      <c r="F299" s="61"/>
      <c r="G299" s="61">
        <v>3</v>
      </c>
      <c r="H299" s="61"/>
      <c r="I299" s="61">
        <v>2</v>
      </c>
      <c r="J299" s="61"/>
      <c r="K299" s="61"/>
      <c r="L299" s="61"/>
      <c r="M299" s="61">
        <v>3</v>
      </c>
      <c r="N299" s="61"/>
      <c r="O299" s="61">
        <v>3</v>
      </c>
      <c r="P299" s="61">
        <v>1</v>
      </c>
      <c r="Q299" s="61"/>
      <c r="R299" s="61">
        <v>3.4</v>
      </c>
      <c r="S299" s="61"/>
      <c r="T299" s="61" t="s">
        <v>29</v>
      </c>
      <c r="U299" s="61" t="s">
        <v>29</v>
      </c>
      <c r="V299" s="61">
        <v>1</v>
      </c>
      <c r="W299" s="61" t="s">
        <v>29</v>
      </c>
      <c r="X299" s="61">
        <v>6.8</v>
      </c>
      <c r="Y299" s="61" t="s">
        <v>29</v>
      </c>
      <c r="Z299" s="61" t="s">
        <v>29</v>
      </c>
      <c r="AA299" s="61" t="s">
        <v>29</v>
      </c>
      <c r="AB299" s="61">
        <v>1</v>
      </c>
      <c r="AC299" s="61" t="s">
        <v>29</v>
      </c>
      <c r="AD299" s="61">
        <v>1</v>
      </c>
      <c r="AE299" s="61">
        <v>3.4</v>
      </c>
    </row>
    <row r="300" spans="1:31" ht="15.75" x14ac:dyDescent="0.25">
      <c r="A300" s="191"/>
      <c r="B300" s="108"/>
      <c r="C300" s="59" t="s">
        <v>285</v>
      </c>
      <c r="D300" s="59" t="s">
        <v>2458</v>
      </c>
      <c r="E300" s="59" t="s">
        <v>2</v>
      </c>
      <c r="F300" s="59" t="s">
        <v>3</v>
      </c>
      <c r="G300" s="59" t="s">
        <v>4</v>
      </c>
      <c r="H300" s="59" t="s">
        <v>5</v>
      </c>
      <c r="I300" s="59" t="s">
        <v>6</v>
      </c>
      <c r="J300" s="59" t="s">
        <v>7</v>
      </c>
      <c r="K300" s="59" t="s">
        <v>8</v>
      </c>
      <c r="L300" s="59" t="s">
        <v>9</v>
      </c>
      <c r="M300" s="59" t="s">
        <v>10</v>
      </c>
      <c r="N300" s="59" t="s">
        <v>11</v>
      </c>
      <c r="O300" s="59" t="s">
        <v>12</v>
      </c>
      <c r="P300" s="59" t="s">
        <v>13</v>
      </c>
      <c r="Q300" s="59"/>
      <c r="R300" s="59" t="s">
        <v>14</v>
      </c>
      <c r="S300" s="59"/>
      <c r="T300" s="59" t="s">
        <v>15</v>
      </c>
      <c r="U300" s="59" t="s">
        <v>16</v>
      </c>
      <c r="V300" s="59" t="s">
        <v>17</v>
      </c>
      <c r="W300" s="59" t="s">
        <v>18</v>
      </c>
      <c r="X300" s="59" t="s">
        <v>19</v>
      </c>
      <c r="Y300" s="59" t="s">
        <v>20</v>
      </c>
      <c r="Z300" s="59" t="s">
        <v>21</v>
      </c>
      <c r="AA300" s="59" t="s">
        <v>22</v>
      </c>
      <c r="AB300" s="59" t="s">
        <v>23</v>
      </c>
      <c r="AC300" s="59" t="s">
        <v>24</v>
      </c>
      <c r="AD300" s="59" t="s">
        <v>25</v>
      </c>
      <c r="AE300" s="59" t="s">
        <v>26</v>
      </c>
    </row>
    <row r="301" spans="1:31" ht="31.5" x14ac:dyDescent="0.25">
      <c r="A301" s="191"/>
      <c r="B301" s="185"/>
      <c r="C301" s="85" t="s">
        <v>27</v>
      </c>
      <c r="D301" s="116" t="s">
        <v>321</v>
      </c>
      <c r="E301" s="61"/>
      <c r="F301" s="61"/>
      <c r="G301" s="61"/>
      <c r="H301" s="61"/>
      <c r="I301" s="61"/>
      <c r="J301" s="61"/>
      <c r="K301" s="61"/>
      <c r="L301" s="61">
        <v>3</v>
      </c>
      <c r="M301" s="61"/>
      <c r="N301" s="61"/>
      <c r="O301" s="61">
        <v>3</v>
      </c>
      <c r="P301" s="61">
        <v>1</v>
      </c>
      <c r="Q301" s="61"/>
      <c r="R301" s="61">
        <v>4.2</v>
      </c>
      <c r="S301" s="61"/>
      <c r="T301" s="61" t="s">
        <v>29</v>
      </c>
      <c r="U301" s="61" t="s">
        <v>29</v>
      </c>
      <c r="V301" s="61" t="s">
        <v>29</v>
      </c>
      <c r="W301" s="61" t="s">
        <v>29</v>
      </c>
      <c r="X301" s="61" t="s">
        <v>29</v>
      </c>
      <c r="Y301" s="61" t="s">
        <v>29</v>
      </c>
      <c r="Z301" s="61" t="s">
        <v>29</v>
      </c>
      <c r="AA301" s="61">
        <v>13</v>
      </c>
      <c r="AB301" s="61" t="s">
        <v>29</v>
      </c>
      <c r="AC301" s="61" t="s">
        <v>29</v>
      </c>
      <c r="AD301" s="61">
        <v>13</v>
      </c>
      <c r="AE301" s="61">
        <v>4.2</v>
      </c>
    </row>
    <row r="302" spans="1:31" ht="31.5" x14ac:dyDescent="0.25">
      <c r="A302" s="191"/>
      <c r="B302" s="186"/>
      <c r="C302" s="85" t="s">
        <v>31</v>
      </c>
      <c r="D302" s="116" t="s">
        <v>322</v>
      </c>
      <c r="E302" s="61"/>
      <c r="F302" s="61"/>
      <c r="G302" s="61"/>
      <c r="H302" s="61"/>
      <c r="I302" s="61"/>
      <c r="J302" s="61"/>
      <c r="K302" s="61"/>
      <c r="L302" s="61">
        <v>2</v>
      </c>
      <c r="M302" s="61"/>
      <c r="N302" s="61"/>
      <c r="O302" s="61">
        <v>2</v>
      </c>
      <c r="P302" s="61">
        <v>1</v>
      </c>
      <c r="Q302" s="61"/>
      <c r="R302" s="61">
        <v>4.2</v>
      </c>
      <c r="S302" s="61"/>
      <c r="T302" s="61" t="s">
        <v>29</v>
      </c>
      <c r="U302" s="61" t="s">
        <v>29</v>
      </c>
      <c r="V302" s="61" t="s">
        <v>29</v>
      </c>
      <c r="W302" s="61" t="s">
        <v>29</v>
      </c>
      <c r="X302" s="61" t="s">
        <v>29</v>
      </c>
      <c r="Y302" s="61" t="s">
        <v>29</v>
      </c>
      <c r="Z302" s="61" t="s">
        <v>29</v>
      </c>
      <c r="AA302" s="61">
        <v>8.4</v>
      </c>
      <c r="AB302" s="61" t="s">
        <v>29</v>
      </c>
      <c r="AC302" s="61" t="s">
        <v>29</v>
      </c>
      <c r="AD302" s="61">
        <v>8.4</v>
      </c>
      <c r="AE302" s="61">
        <v>4.2</v>
      </c>
    </row>
    <row r="303" spans="1:31" ht="31.5" x14ac:dyDescent="0.25">
      <c r="A303" s="191"/>
      <c r="B303" s="186"/>
      <c r="C303" s="85" t="s">
        <v>33</v>
      </c>
      <c r="D303" s="116" t="s">
        <v>323</v>
      </c>
      <c r="E303" s="61"/>
      <c r="F303" s="61"/>
      <c r="G303" s="61"/>
      <c r="H303" s="61"/>
      <c r="I303" s="61"/>
      <c r="J303" s="61"/>
      <c r="K303" s="61"/>
      <c r="L303" s="61">
        <v>2</v>
      </c>
      <c r="M303" s="61"/>
      <c r="N303" s="61"/>
      <c r="O303" s="61">
        <v>2</v>
      </c>
      <c r="P303" s="61">
        <v>1</v>
      </c>
      <c r="Q303" s="61"/>
      <c r="R303" s="61">
        <v>4.2</v>
      </c>
      <c r="S303" s="61"/>
      <c r="T303" s="61" t="s">
        <v>29</v>
      </c>
      <c r="U303" s="61" t="s">
        <v>29</v>
      </c>
      <c r="V303" s="61" t="s">
        <v>29</v>
      </c>
      <c r="W303" s="61" t="s">
        <v>29</v>
      </c>
      <c r="X303" s="61" t="s">
        <v>29</v>
      </c>
      <c r="Y303" s="61" t="s">
        <v>29</v>
      </c>
      <c r="Z303" s="61" t="s">
        <v>29</v>
      </c>
      <c r="AA303" s="61">
        <v>8.4</v>
      </c>
      <c r="AB303" s="61" t="s">
        <v>29</v>
      </c>
      <c r="AC303" s="61" t="s">
        <v>29</v>
      </c>
      <c r="AD303" s="61">
        <v>8.4</v>
      </c>
      <c r="AE303" s="61">
        <v>4.2</v>
      </c>
    </row>
    <row r="304" spans="1:31" ht="31.5" x14ac:dyDescent="0.25">
      <c r="A304" s="191"/>
      <c r="B304" s="186"/>
      <c r="C304" s="85" t="s">
        <v>35</v>
      </c>
      <c r="D304" s="116" t="s">
        <v>324</v>
      </c>
      <c r="E304" s="61"/>
      <c r="F304" s="61"/>
      <c r="G304" s="61"/>
      <c r="H304" s="61"/>
      <c r="I304" s="61"/>
      <c r="J304" s="61"/>
      <c r="K304" s="61"/>
      <c r="L304" s="61">
        <v>2</v>
      </c>
      <c r="M304" s="61"/>
      <c r="N304" s="61"/>
      <c r="O304" s="61">
        <v>2</v>
      </c>
      <c r="P304" s="61">
        <v>1</v>
      </c>
      <c r="Q304" s="61"/>
      <c r="R304" s="61">
        <v>4.2</v>
      </c>
      <c r="S304" s="61"/>
      <c r="T304" s="61" t="s">
        <v>29</v>
      </c>
      <c r="U304" s="61" t="s">
        <v>29</v>
      </c>
      <c r="V304" s="61" t="s">
        <v>29</v>
      </c>
      <c r="W304" s="61" t="s">
        <v>29</v>
      </c>
      <c r="X304" s="61" t="s">
        <v>29</v>
      </c>
      <c r="Y304" s="61" t="s">
        <v>29</v>
      </c>
      <c r="Z304" s="61" t="s">
        <v>29</v>
      </c>
      <c r="AA304" s="61">
        <v>8.4</v>
      </c>
      <c r="AB304" s="61" t="s">
        <v>29</v>
      </c>
      <c r="AC304" s="61" t="s">
        <v>29</v>
      </c>
      <c r="AD304" s="61">
        <v>8.4</v>
      </c>
      <c r="AE304" s="61">
        <v>4.2</v>
      </c>
    </row>
    <row r="305" spans="1:31" ht="15.75" x14ac:dyDescent="0.25">
      <c r="A305" s="191"/>
      <c r="B305" s="186"/>
      <c r="C305" s="85" t="s">
        <v>37</v>
      </c>
      <c r="D305" s="116" t="s">
        <v>325</v>
      </c>
      <c r="E305" s="61"/>
      <c r="F305" s="61"/>
      <c r="G305" s="61"/>
      <c r="H305" s="61"/>
      <c r="I305" s="61"/>
      <c r="J305" s="61"/>
      <c r="K305" s="61"/>
      <c r="L305" s="61">
        <v>2</v>
      </c>
      <c r="M305" s="61"/>
      <c r="N305" s="61"/>
      <c r="O305" s="61">
        <v>2</v>
      </c>
      <c r="P305" s="61">
        <v>1</v>
      </c>
      <c r="Q305" s="61"/>
      <c r="R305" s="61">
        <v>4.2</v>
      </c>
      <c r="S305" s="61"/>
      <c r="T305" s="61" t="s">
        <v>29</v>
      </c>
      <c r="U305" s="61" t="s">
        <v>29</v>
      </c>
      <c r="V305" s="61" t="s">
        <v>29</v>
      </c>
      <c r="W305" s="61" t="s">
        <v>29</v>
      </c>
      <c r="X305" s="61" t="s">
        <v>29</v>
      </c>
      <c r="Y305" s="61" t="s">
        <v>29</v>
      </c>
      <c r="Z305" s="61" t="s">
        <v>29</v>
      </c>
      <c r="AA305" s="61">
        <v>8.4</v>
      </c>
      <c r="AB305" s="61" t="s">
        <v>29</v>
      </c>
      <c r="AC305" s="61" t="s">
        <v>29</v>
      </c>
      <c r="AD305" s="61">
        <v>8.4</v>
      </c>
      <c r="AE305" s="61">
        <v>4.2</v>
      </c>
    </row>
    <row r="306" spans="1:31" ht="31.5" x14ac:dyDescent="0.25">
      <c r="A306" s="191"/>
      <c r="B306" s="187"/>
      <c r="C306" s="85" t="s">
        <v>39</v>
      </c>
      <c r="D306" s="116" t="s">
        <v>326</v>
      </c>
      <c r="E306" s="61"/>
      <c r="F306" s="61"/>
      <c r="G306" s="61">
        <v>2</v>
      </c>
      <c r="H306" s="61"/>
      <c r="I306" s="61">
        <v>1</v>
      </c>
      <c r="J306" s="61"/>
      <c r="K306" s="61"/>
      <c r="L306" s="61">
        <v>2</v>
      </c>
      <c r="M306" s="61"/>
      <c r="N306" s="61">
        <v>1</v>
      </c>
      <c r="O306" s="61">
        <v>2</v>
      </c>
      <c r="P306" s="61">
        <v>1</v>
      </c>
      <c r="Q306" s="61"/>
      <c r="R306" s="61">
        <v>4.2</v>
      </c>
      <c r="S306" s="61"/>
      <c r="T306" s="61" t="s">
        <v>29</v>
      </c>
      <c r="U306" s="61" t="s">
        <v>29</v>
      </c>
      <c r="V306" s="61">
        <v>8.4</v>
      </c>
      <c r="W306" s="61" t="s">
        <v>29</v>
      </c>
      <c r="X306" s="61">
        <v>4.2</v>
      </c>
      <c r="Y306" s="61" t="s">
        <v>29</v>
      </c>
      <c r="Z306" s="61" t="s">
        <v>29</v>
      </c>
      <c r="AA306" s="61">
        <v>8.4</v>
      </c>
      <c r="AB306" s="61" t="s">
        <v>29</v>
      </c>
      <c r="AC306" s="61">
        <v>4.2</v>
      </c>
      <c r="AD306" s="61">
        <v>8.4</v>
      </c>
      <c r="AE306" s="61">
        <v>4.2</v>
      </c>
    </row>
    <row r="307" spans="1:31" ht="15.75" x14ac:dyDescent="0.25">
      <c r="A307" s="191"/>
      <c r="B307" s="108"/>
      <c r="C307" s="59" t="s">
        <v>285</v>
      </c>
      <c r="D307" s="59" t="s">
        <v>327</v>
      </c>
      <c r="E307" s="59" t="s">
        <v>2</v>
      </c>
      <c r="F307" s="59" t="s">
        <v>3</v>
      </c>
      <c r="G307" s="59" t="s">
        <v>4</v>
      </c>
      <c r="H307" s="59" t="s">
        <v>5</v>
      </c>
      <c r="I307" s="59" t="s">
        <v>6</v>
      </c>
      <c r="J307" s="59" t="s">
        <v>7</v>
      </c>
      <c r="K307" s="59" t="s">
        <v>8</v>
      </c>
      <c r="L307" s="59" t="s">
        <v>9</v>
      </c>
      <c r="M307" s="59" t="s">
        <v>10</v>
      </c>
      <c r="N307" s="59" t="s">
        <v>11</v>
      </c>
      <c r="O307" s="59" t="s">
        <v>12</v>
      </c>
      <c r="P307" s="59" t="s">
        <v>13</v>
      </c>
      <c r="Q307" s="59"/>
      <c r="R307" s="59" t="s">
        <v>14</v>
      </c>
      <c r="S307" s="59"/>
      <c r="T307" s="59" t="s">
        <v>15</v>
      </c>
      <c r="U307" s="59" t="s">
        <v>16</v>
      </c>
      <c r="V307" s="59" t="s">
        <v>17</v>
      </c>
      <c r="W307" s="59" t="s">
        <v>18</v>
      </c>
      <c r="X307" s="59" t="s">
        <v>19</v>
      </c>
      <c r="Y307" s="59" t="s">
        <v>20</v>
      </c>
      <c r="Z307" s="59" t="s">
        <v>21</v>
      </c>
      <c r="AA307" s="59" t="s">
        <v>22</v>
      </c>
      <c r="AB307" s="59" t="s">
        <v>23</v>
      </c>
      <c r="AC307" s="59" t="s">
        <v>24</v>
      </c>
      <c r="AD307" s="59" t="s">
        <v>25</v>
      </c>
      <c r="AE307" s="59" t="s">
        <v>26</v>
      </c>
    </row>
    <row r="308" spans="1:31" ht="31.5" x14ac:dyDescent="0.25">
      <c r="A308" s="191"/>
      <c r="B308" s="185"/>
      <c r="C308" s="85" t="s">
        <v>27</v>
      </c>
      <c r="D308" s="91" t="s">
        <v>328</v>
      </c>
      <c r="E308" s="61"/>
      <c r="F308" s="61"/>
      <c r="G308" s="61"/>
      <c r="H308" s="61">
        <v>2</v>
      </c>
      <c r="I308" s="61">
        <v>2</v>
      </c>
      <c r="J308" s="61"/>
      <c r="K308" s="61"/>
      <c r="L308" s="61"/>
      <c r="M308" s="61"/>
      <c r="N308" s="61"/>
      <c r="O308" s="61">
        <v>2</v>
      </c>
      <c r="P308" s="61"/>
      <c r="Q308" s="61"/>
      <c r="R308" s="61">
        <v>5</v>
      </c>
      <c r="S308" s="61"/>
      <c r="T308" s="61" t="s">
        <v>29</v>
      </c>
      <c r="U308" s="61" t="s">
        <v>29</v>
      </c>
      <c r="V308" s="61" t="s">
        <v>29</v>
      </c>
      <c r="W308" s="61">
        <v>1</v>
      </c>
      <c r="X308" s="61">
        <v>1</v>
      </c>
      <c r="Y308" s="61" t="s">
        <v>29</v>
      </c>
      <c r="Z308" s="61" t="s">
        <v>29</v>
      </c>
      <c r="AA308" s="61" t="s">
        <v>29</v>
      </c>
      <c r="AB308" s="61" t="s">
        <v>29</v>
      </c>
      <c r="AC308" s="61" t="s">
        <v>29</v>
      </c>
      <c r="AD308" s="61">
        <v>1</v>
      </c>
      <c r="AE308" s="61" t="s">
        <v>29</v>
      </c>
    </row>
    <row r="309" spans="1:31" ht="15.75" x14ac:dyDescent="0.25">
      <c r="A309" s="191"/>
      <c r="B309" s="186"/>
      <c r="C309" s="85" t="s">
        <v>31</v>
      </c>
      <c r="D309" s="91" t="s">
        <v>329</v>
      </c>
      <c r="E309" s="61">
        <v>2</v>
      </c>
      <c r="F309" s="61">
        <v>2</v>
      </c>
      <c r="G309" s="61"/>
      <c r="H309" s="61"/>
      <c r="I309" s="61"/>
      <c r="J309" s="61"/>
      <c r="K309" s="61"/>
      <c r="L309" s="61"/>
      <c r="M309" s="61"/>
      <c r="N309" s="61"/>
      <c r="O309" s="61">
        <v>3</v>
      </c>
      <c r="P309" s="61"/>
      <c r="Q309" s="61"/>
      <c r="R309" s="61">
        <v>5</v>
      </c>
      <c r="S309" s="61"/>
      <c r="T309" s="61">
        <v>1</v>
      </c>
      <c r="U309" s="61">
        <v>1</v>
      </c>
      <c r="V309" s="61" t="s">
        <v>29</v>
      </c>
      <c r="W309" s="61" t="s">
        <v>29</v>
      </c>
      <c r="X309" s="61" t="s">
        <v>29</v>
      </c>
      <c r="Y309" s="61" t="s">
        <v>29</v>
      </c>
      <c r="Z309" s="61" t="s">
        <v>29</v>
      </c>
      <c r="AA309" s="61" t="s">
        <v>29</v>
      </c>
      <c r="AB309" s="61" t="s">
        <v>29</v>
      </c>
      <c r="AC309" s="61" t="s">
        <v>29</v>
      </c>
      <c r="AD309" s="61">
        <v>15</v>
      </c>
      <c r="AE309" s="61" t="s">
        <v>29</v>
      </c>
    </row>
    <row r="310" spans="1:31" ht="15.75" x14ac:dyDescent="0.25">
      <c r="A310" s="191"/>
      <c r="B310" s="186"/>
      <c r="C310" s="85" t="s">
        <v>33</v>
      </c>
      <c r="D310" s="91" t="s">
        <v>330</v>
      </c>
      <c r="E310" s="61"/>
      <c r="F310" s="61">
        <v>3</v>
      </c>
      <c r="G310" s="61"/>
      <c r="H310" s="61"/>
      <c r="I310" s="61">
        <v>3</v>
      </c>
      <c r="J310" s="61"/>
      <c r="K310" s="61"/>
      <c r="L310" s="61"/>
      <c r="M310" s="61"/>
      <c r="N310" s="61"/>
      <c r="O310" s="61"/>
      <c r="P310" s="61"/>
      <c r="Q310" s="61"/>
      <c r="R310" s="61">
        <v>5</v>
      </c>
      <c r="S310" s="61"/>
      <c r="T310" s="61" t="s">
        <v>29</v>
      </c>
      <c r="U310" s="61">
        <v>15</v>
      </c>
      <c r="V310" s="61" t="s">
        <v>29</v>
      </c>
      <c r="W310" s="61" t="s">
        <v>29</v>
      </c>
      <c r="X310" s="61">
        <v>15</v>
      </c>
      <c r="Y310" s="61" t="s">
        <v>29</v>
      </c>
      <c r="Z310" s="61" t="s">
        <v>29</v>
      </c>
      <c r="AA310" s="61" t="s">
        <v>29</v>
      </c>
      <c r="AB310" s="61" t="s">
        <v>29</v>
      </c>
      <c r="AC310" s="61" t="s">
        <v>29</v>
      </c>
      <c r="AD310" s="61" t="s">
        <v>29</v>
      </c>
      <c r="AE310" s="61" t="s">
        <v>29</v>
      </c>
    </row>
    <row r="311" spans="1:31" ht="15.75" x14ac:dyDescent="0.25">
      <c r="A311" s="191"/>
      <c r="B311" s="186"/>
      <c r="C311" s="85" t="s">
        <v>35</v>
      </c>
      <c r="D311" s="91" t="s">
        <v>331</v>
      </c>
      <c r="E311" s="61">
        <v>1</v>
      </c>
      <c r="F311" s="61">
        <v>1</v>
      </c>
      <c r="G311" s="61"/>
      <c r="H311" s="61">
        <v>3</v>
      </c>
      <c r="I311" s="61">
        <v>2</v>
      </c>
      <c r="J311" s="61"/>
      <c r="K311" s="61"/>
      <c r="L311" s="61"/>
      <c r="M311" s="61"/>
      <c r="N311" s="61"/>
      <c r="O311" s="61">
        <v>1</v>
      </c>
      <c r="P311" s="61"/>
      <c r="Q311" s="61"/>
      <c r="R311" s="61">
        <v>5</v>
      </c>
      <c r="S311" s="61"/>
      <c r="T311" s="61">
        <v>5</v>
      </c>
      <c r="U311" s="61">
        <v>5</v>
      </c>
      <c r="V311" s="61" t="s">
        <v>29</v>
      </c>
      <c r="W311" s="61">
        <v>15</v>
      </c>
      <c r="X311" s="61">
        <v>1</v>
      </c>
      <c r="Y311" s="61" t="s">
        <v>29</v>
      </c>
      <c r="Z311" s="61" t="s">
        <v>29</v>
      </c>
      <c r="AA311" s="61" t="s">
        <v>29</v>
      </c>
      <c r="AB311" s="61" t="s">
        <v>29</v>
      </c>
      <c r="AC311" s="61" t="s">
        <v>29</v>
      </c>
      <c r="AD311" s="61">
        <v>5</v>
      </c>
      <c r="AE311" s="61" t="s">
        <v>29</v>
      </c>
    </row>
    <row r="312" spans="1:31" ht="15.75" x14ac:dyDescent="0.25">
      <c r="A312" s="191"/>
      <c r="B312" s="187"/>
      <c r="C312" s="85" t="s">
        <v>37</v>
      </c>
      <c r="D312" s="91" t="s">
        <v>332</v>
      </c>
      <c r="E312" s="61">
        <v>2</v>
      </c>
      <c r="F312" s="61">
        <v>1</v>
      </c>
      <c r="G312" s="61"/>
      <c r="H312" s="61"/>
      <c r="I312" s="61">
        <v>1</v>
      </c>
      <c r="J312" s="61"/>
      <c r="K312" s="61"/>
      <c r="L312" s="61"/>
      <c r="M312" s="61"/>
      <c r="N312" s="61"/>
      <c r="O312" s="61"/>
      <c r="P312" s="61"/>
      <c r="Q312" s="61"/>
      <c r="R312" s="61">
        <v>5</v>
      </c>
      <c r="S312" s="61"/>
      <c r="T312" s="61">
        <v>1</v>
      </c>
      <c r="U312" s="61">
        <v>5</v>
      </c>
      <c r="V312" s="61" t="s">
        <v>29</v>
      </c>
      <c r="W312" s="61" t="s">
        <v>29</v>
      </c>
      <c r="X312" s="61">
        <v>5</v>
      </c>
      <c r="Y312" s="61" t="s">
        <v>29</v>
      </c>
      <c r="Z312" s="61" t="s">
        <v>29</v>
      </c>
      <c r="AA312" s="61" t="s">
        <v>29</v>
      </c>
      <c r="AB312" s="61" t="s">
        <v>29</v>
      </c>
      <c r="AC312" s="61" t="s">
        <v>29</v>
      </c>
      <c r="AD312" s="61" t="s">
        <v>29</v>
      </c>
      <c r="AE312" s="61" t="s">
        <v>29</v>
      </c>
    </row>
    <row r="313" spans="1:31" ht="15.75" x14ac:dyDescent="0.25">
      <c r="A313" s="191"/>
      <c r="B313" s="108"/>
      <c r="C313" s="59" t="s">
        <v>285</v>
      </c>
      <c r="D313" s="59" t="s">
        <v>333</v>
      </c>
      <c r="E313" s="59" t="s">
        <v>2</v>
      </c>
      <c r="F313" s="59" t="s">
        <v>3</v>
      </c>
      <c r="G313" s="59" t="s">
        <v>4</v>
      </c>
      <c r="H313" s="59" t="s">
        <v>5</v>
      </c>
      <c r="I313" s="59" t="s">
        <v>6</v>
      </c>
      <c r="J313" s="59" t="s">
        <v>7</v>
      </c>
      <c r="K313" s="59" t="s">
        <v>8</v>
      </c>
      <c r="L313" s="59" t="s">
        <v>9</v>
      </c>
      <c r="M313" s="59" t="s">
        <v>10</v>
      </c>
      <c r="N313" s="59" t="s">
        <v>11</v>
      </c>
      <c r="O313" s="59" t="s">
        <v>12</v>
      </c>
      <c r="P313" s="59" t="s">
        <v>13</v>
      </c>
      <c r="Q313" s="59"/>
      <c r="R313" s="59" t="s">
        <v>14</v>
      </c>
      <c r="S313" s="59"/>
      <c r="T313" s="59" t="s">
        <v>15</v>
      </c>
      <c r="U313" s="59" t="s">
        <v>16</v>
      </c>
      <c r="V313" s="59" t="s">
        <v>17</v>
      </c>
      <c r="W313" s="59" t="s">
        <v>18</v>
      </c>
      <c r="X313" s="59" t="s">
        <v>19</v>
      </c>
      <c r="Y313" s="59" t="s">
        <v>20</v>
      </c>
      <c r="Z313" s="59" t="s">
        <v>21</v>
      </c>
      <c r="AA313" s="59" t="s">
        <v>22</v>
      </c>
      <c r="AB313" s="59" t="s">
        <v>23</v>
      </c>
      <c r="AC313" s="59" t="s">
        <v>24</v>
      </c>
      <c r="AD313" s="59" t="s">
        <v>25</v>
      </c>
      <c r="AE313" s="59" t="s">
        <v>26</v>
      </c>
    </row>
    <row r="314" spans="1:31" ht="31.5" x14ac:dyDescent="0.25">
      <c r="A314" s="191"/>
      <c r="B314" s="193"/>
      <c r="C314" s="85" t="s">
        <v>27</v>
      </c>
      <c r="D314" s="91" t="s">
        <v>334</v>
      </c>
      <c r="E314" s="61">
        <v>1</v>
      </c>
      <c r="F314" s="61">
        <v>2</v>
      </c>
      <c r="G314" s="61"/>
      <c r="H314" s="61"/>
      <c r="I314" s="61"/>
      <c r="J314" s="61"/>
      <c r="K314" s="61"/>
      <c r="L314" s="61"/>
      <c r="M314" s="61"/>
      <c r="N314" s="61"/>
      <c r="O314" s="61"/>
      <c r="P314" s="61"/>
      <c r="Q314" s="61"/>
      <c r="R314" s="61">
        <v>5</v>
      </c>
      <c r="S314" s="61"/>
      <c r="T314" s="61">
        <v>5</v>
      </c>
      <c r="U314" s="61">
        <v>1</v>
      </c>
      <c r="V314" s="61" t="s">
        <v>29</v>
      </c>
      <c r="W314" s="61" t="s">
        <v>29</v>
      </c>
      <c r="X314" s="61" t="s">
        <v>29</v>
      </c>
      <c r="Y314" s="61" t="s">
        <v>29</v>
      </c>
      <c r="Z314" s="61" t="s">
        <v>29</v>
      </c>
      <c r="AA314" s="61" t="s">
        <v>29</v>
      </c>
      <c r="AB314" s="61" t="s">
        <v>29</v>
      </c>
      <c r="AC314" s="61" t="s">
        <v>29</v>
      </c>
      <c r="AD314" s="61" t="s">
        <v>29</v>
      </c>
      <c r="AE314" s="61" t="s">
        <v>29</v>
      </c>
    </row>
    <row r="315" spans="1:31" ht="15.75" x14ac:dyDescent="0.25">
      <c r="A315" s="191"/>
      <c r="B315" s="186"/>
      <c r="C315" s="85" t="s">
        <v>31</v>
      </c>
      <c r="D315" s="91" t="s">
        <v>335</v>
      </c>
      <c r="E315" s="61">
        <v>1</v>
      </c>
      <c r="F315" s="61"/>
      <c r="G315" s="61"/>
      <c r="H315" s="61"/>
      <c r="I315" s="61"/>
      <c r="J315" s="61"/>
      <c r="K315" s="61"/>
      <c r="L315" s="61"/>
      <c r="M315" s="61">
        <v>2</v>
      </c>
      <c r="N315" s="61"/>
      <c r="O315" s="61"/>
      <c r="P315" s="61"/>
      <c r="Q315" s="61"/>
      <c r="R315" s="61">
        <v>5</v>
      </c>
      <c r="S315" s="61"/>
      <c r="T315" s="61">
        <v>5</v>
      </c>
      <c r="U315" s="61" t="s">
        <v>29</v>
      </c>
      <c r="V315" s="61" t="s">
        <v>29</v>
      </c>
      <c r="W315" s="61" t="s">
        <v>29</v>
      </c>
      <c r="X315" s="61" t="s">
        <v>29</v>
      </c>
      <c r="Y315" s="61" t="s">
        <v>29</v>
      </c>
      <c r="Z315" s="61" t="s">
        <v>29</v>
      </c>
      <c r="AA315" s="61" t="s">
        <v>29</v>
      </c>
      <c r="AB315" s="61">
        <v>1</v>
      </c>
      <c r="AC315" s="61" t="s">
        <v>29</v>
      </c>
      <c r="AD315" s="61" t="s">
        <v>29</v>
      </c>
      <c r="AE315" s="61" t="s">
        <v>29</v>
      </c>
    </row>
    <row r="316" spans="1:31" ht="15.75" x14ac:dyDescent="0.25">
      <c r="A316" s="191"/>
      <c r="B316" s="186"/>
      <c r="C316" s="85" t="s">
        <v>33</v>
      </c>
      <c r="D316" s="91" t="s">
        <v>336</v>
      </c>
      <c r="E316" s="61">
        <v>1</v>
      </c>
      <c r="F316" s="61"/>
      <c r="G316" s="61"/>
      <c r="H316" s="61"/>
      <c r="I316" s="61"/>
      <c r="J316" s="61"/>
      <c r="K316" s="61"/>
      <c r="L316" s="61"/>
      <c r="M316" s="61"/>
      <c r="N316" s="61"/>
      <c r="O316" s="61"/>
      <c r="P316" s="61"/>
      <c r="Q316" s="61"/>
      <c r="R316" s="61">
        <v>5</v>
      </c>
      <c r="S316" s="61"/>
      <c r="T316" s="61">
        <v>5</v>
      </c>
      <c r="U316" s="61" t="s">
        <v>29</v>
      </c>
      <c r="V316" s="61" t="s">
        <v>29</v>
      </c>
      <c r="W316" s="61" t="s">
        <v>29</v>
      </c>
      <c r="X316" s="61" t="s">
        <v>29</v>
      </c>
      <c r="Y316" s="61" t="s">
        <v>29</v>
      </c>
      <c r="Z316" s="61" t="s">
        <v>29</v>
      </c>
      <c r="AA316" s="61" t="s">
        <v>29</v>
      </c>
      <c r="AB316" s="61" t="s">
        <v>29</v>
      </c>
      <c r="AC316" s="61" t="s">
        <v>29</v>
      </c>
      <c r="AD316" s="61" t="s">
        <v>29</v>
      </c>
      <c r="AE316" s="61" t="s">
        <v>29</v>
      </c>
    </row>
    <row r="317" spans="1:31" ht="15.75" x14ac:dyDescent="0.25">
      <c r="A317" s="191"/>
      <c r="B317" s="186"/>
      <c r="C317" s="85" t="s">
        <v>35</v>
      </c>
      <c r="D317" s="91" t="s">
        <v>337</v>
      </c>
      <c r="E317" s="61"/>
      <c r="F317" s="61"/>
      <c r="G317" s="61">
        <v>2</v>
      </c>
      <c r="H317" s="61"/>
      <c r="I317" s="61"/>
      <c r="J317" s="61"/>
      <c r="K317" s="61"/>
      <c r="L317" s="61">
        <v>1</v>
      </c>
      <c r="M317" s="61"/>
      <c r="N317" s="61"/>
      <c r="O317" s="61"/>
      <c r="P317" s="61"/>
      <c r="Q317" s="61"/>
      <c r="R317" s="61">
        <v>5</v>
      </c>
      <c r="S317" s="61"/>
      <c r="T317" s="61" t="s">
        <v>29</v>
      </c>
      <c r="U317" s="61" t="s">
        <v>29</v>
      </c>
      <c r="V317" s="61">
        <v>1</v>
      </c>
      <c r="W317" s="61" t="s">
        <v>29</v>
      </c>
      <c r="X317" s="61" t="s">
        <v>29</v>
      </c>
      <c r="Y317" s="61" t="s">
        <v>29</v>
      </c>
      <c r="Z317" s="61" t="s">
        <v>29</v>
      </c>
      <c r="AA317" s="61">
        <v>5</v>
      </c>
      <c r="AB317" s="61" t="s">
        <v>29</v>
      </c>
      <c r="AC317" s="61" t="s">
        <v>29</v>
      </c>
      <c r="AD317" s="61" t="s">
        <v>29</v>
      </c>
      <c r="AE317" s="61" t="s">
        <v>29</v>
      </c>
    </row>
    <row r="318" spans="1:31" ht="15.75" x14ac:dyDescent="0.25">
      <c r="A318" s="191"/>
      <c r="B318" s="187"/>
      <c r="C318" s="85" t="s">
        <v>37</v>
      </c>
      <c r="D318" s="91" t="s">
        <v>338</v>
      </c>
      <c r="E318" s="61">
        <v>1</v>
      </c>
      <c r="F318" s="61"/>
      <c r="G318" s="61"/>
      <c r="H318" s="61"/>
      <c r="I318" s="61"/>
      <c r="J318" s="61">
        <v>1</v>
      </c>
      <c r="K318" s="61"/>
      <c r="L318" s="61"/>
      <c r="M318" s="61"/>
      <c r="N318" s="61"/>
      <c r="O318" s="61"/>
      <c r="P318" s="61"/>
      <c r="Q318" s="61"/>
      <c r="R318" s="61">
        <v>5</v>
      </c>
      <c r="S318" s="61"/>
      <c r="T318" s="61">
        <v>5</v>
      </c>
      <c r="U318" s="61" t="s">
        <v>29</v>
      </c>
      <c r="V318" s="61" t="s">
        <v>29</v>
      </c>
      <c r="W318" s="61" t="s">
        <v>29</v>
      </c>
      <c r="X318" s="61" t="s">
        <v>29</v>
      </c>
      <c r="Y318" s="61">
        <v>5</v>
      </c>
      <c r="Z318" s="61" t="s">
        <v>29</v>
      </c>
      <c r="AA318" s="61" t="s">
        <v>29</v>
      </c>
      <c r="AB318" s="61" t="s">
        <v>29</v>
      </c>
      <c r="AC318" s="61" t="s">
        <v>29</v>
      </c>
      <c r="AD318" s="61" t="s">
        <v>29</v>
      </c>
      <c r="AE318" s="61" t="s">
        <v>29</v>
      </c>
    </row>
    <row r="319" spans="1:31" ht="15.75" x14ac:dyDescent="0.25">
      <c r="A319" s="191"/>
      <c r="B319" s="108"/>
      <c r="C319" s="59" t="s">
        <v>285</v>
      </c>
      <c r="D319" s="59" t="s">
        <v>339</v>
      </c>
      <c r="E319" s="61" t="s">
        <v>2</v>
      </c>
      <c r="F319" s="61" t="s">
        <v>3</v>
      </c>
      <c r="G319" s="61" t="s">
        <v>4</v>
      </c>
      <c r="H319" s="61" t="s">
        <v>5</v>
      </c>
      <c r="I319" s="61" t="s">
        <v>6</v>
      </c>
      <c r="J319" s="61" t="s">
        <v>7</v>
      </c>
      <c r="K319" s="61" t="s">
        <v>8</v>
      </c>
      <c r="L319" s="61" t="s">
        <v>9</v>
      </c>
      <c r="M319" s="61" t="s">
        <v>10</v>
      </c>
      <c r="N319" s="61" t="s">
        <v>11</v>
      </c>
      <c r="O319" s="61" t="s">
        <v>12</v>
      </c>
      <c r="P319" s="61" t="s">
        <v>13</v>
      </c>
      <c r="Q319" s="61"/>
      <c r="R319" s="61" t="s">
        <v>14</v>
      </c>
      <c r="S319" s="61"/>
      <c r="T319" s="61" t="s">
        <v>15</v>
      </c>
      <c r="U319" s="61" t="s">
        <v>16</v>
      </c>
      <c r="V319" s="61" t="s">
        <v>17</v>
      </c>
      <c r="W319" s="61" t="s">
        <v>18</v>
      </c>
      <c r="X319" s="61" t="s">
        <v>19</v>
      </c>
      <c r="Y319" s="61" t="s">
        <v>20</v>
      </c>
      <c r="Z319" s="61" t="s">
        <v>21</v>
      </c>
      <c r="AA319" s="61" t="s">
        <v>22</v>
      </c>
      <c r="AB319" s="61" t="s">
        <v>23</v>
      </c>
      <c r="AC319" s="61" t="s">
        <v>24</v>
      </c>
      <c r="AD319" s="61" t="s">
        <v>25</v>
      </c>
      <c r="AE319" s="61" t="s">
        <v>26</v>
      </c>
    </row>
    <row r="320" spans="1:31" ht="15.75" x14ac:dyDescent="0.25">
      <c r="A320" s="191"/>
      <c r="B320" s="185"/>
      <c r="C320" s="85" t="s">
        <v>27</v>
      </c>
      <c r="D320" s="94" t="s">
        <v>340</v>
      </c>
      <c r="E320" s="61">
        <v>1</v>
      </c>
      <c r="F320" s="61">
        <v>2</v>
      </c>
      <c r="G320" s="61">
        <v>1</v>
      </c>
      <c r="H320" s="61">
        <v>3</v>
      </c>
      <c r="I320" s="61"/>
      <c r="J320" s="61"/>
      <c r="K320" s="61"/>
      <c r="L320" s="61"/>
      <c r="M320" s="61"/>
      <c r="N320" s="61"/>
      <c r="O320" s="61"/>
      <c r="P320" s="61"/>
      <c r="Q320" s="61"/>
      <c r="R320" s="61">
        <v>5</v>
      </c>
      <c r="S320" s="61"/>
      <c r="T320" s="61">
        <v>5</v>
      </c>
      <c r="U320" s="61">
        <v>1</v>
      </c>
      <c r="V320" s="61">
        <v>5</v>
      </c>
      <c r="W320" s="61">
        <v>15</v>
      </c>
      <c r="X320" s="61" t="s">
        <v>29</v>
      </c>
      <c r="Y320" s="61" t="s">
        <v>29</v>
      </c>
      <c r="Z320" s="61" t="s">
        <v>29</v>
      </c>
      <c r="AA320" s="61" t="s">
        <v>29</v>
      </c>
      <c r="AB320" s="61" t="s">
        <v>29</v>
      </c>
      <c r="AC320" s="61" t="s">
        <v>29</v>
      </c>
      <c r="AD320" s="61" t="s">
        <v>29</v>
      </c>
      <c r="AE320" s="61" t="s">
        <v>29</v>
      </c>
    </row>
    <row r="321" spans="1:31" ht="15.75" x14ac:dyDescent="0.25">
      <c r="A321" s="191"/>
      <c r="B321" s="186"/>
      <c r="C321" s="85" t="s">
        <v>31</v>
      </c>
      <c r="D321" s="94" t="s">
        <v>341</v>
      </c>
      <c r="E321" s="61"/>
      <c r="F321" s="61">
        <v>3</v>
      </c>
      <c r="G321" s="61"/>
      <c r="H321" s="61">
        <v>1</v>
      </c>
      <c r="I321" s="61"/>
      <c r="J321" s="61"/>
      <c r="K321" s="61"/>
      <c r="L321" s="61"/>
      <c r="M321" s="61"/>
      <c r="N321" s="61"/>
      <c r="O321" s="61">
        <v>2</v>
      </c>
      <c r="P321" s="61"/>
      <c r="Q321" s="61"/>
      <c r="R321" s="61">
        <v>5</v>
      </c>
      <c r="S321" s="61"/>
      <c r="T321" s="61" t="s">
        <v>29</v>
      </c>
      <c r="U321" s="61">
        <v>15</v>
      </c>
      <c r="V321" s="61" t="s">
        <v>29</v>
      </c>
      <c r="W321" s="61">
        <v>5</v>
      </c>
      <c r="X321" s="61" t="s">
        <v>29</v>
      </c>
      <c r="Y321" s="61" t="s">
        <v>29</v>
      </c>
      <c r="Z321" s="61" t="s">
        <v>29</v>
      </c>
      <c r="AA321" s="61" t="s">
        <v>29</v>
      </c>
      <c r="AB321" s="61" t="s">
        <v>29</v>
      </c>
      <c r="AC321" s="61" t="s">
        <v>29</v>
      </c>
      <c r="AD321" s="61">
        <v>1</v>
      </c>
      <c r="AE321" s="61" t="s">
        <v>29</v>
      </c>
    </row>
    <row r="322" spans="1:31" ht="15.75" x14ac:dyDescent="0.25">
      <c r="A322" s="192"/>
      <c r="B322" s="187"/>
      <c r="C322" s="85" t="s">
        <v>33</v>
      </c>
      <c r="D322" s="94" t="s">
        <v>342</v>
      </c>
      <c r="E322" s="61">
        <v>2</v>
      </c>
      <c r="F322" s="61"/>
      <c r="G322" s="61">
        <v>3</v>
      </c>
      <c r="H322" s="61"/>
      <c r="I322" s="61"/>
      <c r="J322" s="61"/>
      <c r="K322" s="61"/>
      <c r="L322" s="61"/>
      <c r="M322" s="61"/>
      <c r="N322" s="61"/>
      <c r="O322" s="61"/>
      <c r="P322" s="61"/>
      <c r="Q322" s="61"/>
      <c r="R322" s="61">
        <v>5</v>
      </c>
      <c r="S322" s="61"/>
      <c r="T322" s="61">
        <v>1</v>
      </c>
      <c r="U322" s="61" t="s">
        <v>29</v>
      </c>
      <c r="V322" s="61">
        <v>15</v>
      </c>
      <c r="W322" s="61" t="s">
        <v>29</v>
      </c>
      <c r="X322" s="61" t="s">
        <v>29</v>
      </c>
      <c r="Y322" s="61" t="s">
        <v>29</v>
      </c>
      <c r="Z322" s="61" t="s">
        <v>29</v>
      </c>
      <c r="AA322" s="61" t="s">
        <v>29</v>
      </c>
      <c r="AB322" s="61" t="s">
        <v>29</v>
      </c>
      <c r="AC322" s="61" t="s">
        <v>29</v>
      </c>
      <c r="AD322" s="61" t="s">
        <v>29</v>
      </c>
      <c r="AE322" s="61" t="s">
        <v>29</v>
      </c>
    </row>
    <row r="323" spans="1:31" s="54" customFormat="1" ht="15.75" x14ac:dyDescent="0.25">
      <c r="A323" s="52"/>
      <c r="B323" s="109"/>
      <c r="C323" s="199"/>
      <c r="D323" s="199"/>
      <c r="E323" s="199"/>
      <c r="F323" s="199"/>
      <c r="G323" s="199"/>
      <c r="H323" s="199"/>
      <c r="I323" s="199"/>
      <c r="J323" s="199"/>
      <c r="K323" s="199"/>
      <c r="L323" s="199"/>
      <c r="M323" s="199"/>
      <c r="N323" s="199"/>
      <c r="O323" s="199"/>
      <c r="P323" s="199"/>
      <c r="Q323" s="199"/>
      <c r="R323" s="199"/>
      <c r="S323" s="199"/>
      <c r="T323" s="199"/>
      <c r="U323" s="199"/>
      <c r="V323" s="199"/>
      <c r="W323" s="199"/>
      <c r="X323" s="199"/>
      <c r="Y323" s="199"/>
      <c r="Z323" s="199"/>
      <c r="AA323" s="199"/>
      <c r="AB323" s="199"/>
      <c r="AC323" s="199"/>
      <c r="AD323" s="199"/>
      <c r="AE323" s="199"/>
    </row>
    <row r="324" spans="1:31" ht="15.75" x14ac:dyDescent="0.25">
      <c r="A324" s="11"/>
      <c r="B324" s="108"/>
      <c r="C324" s="59" t="s">
        <v>343</v>
      </c>
      <c r="D324" s="59" t="s">
        <v>344</v>
      </c>
      <c r="E324" s="59" t="s">
        <v>2</v>
      </c>
      <c r="F324" s="59" t="s">
        <v>3</v>
      </c>
      <c r="G324" s="59" t="s">
        <v>4</v>
      </c>
      <c r="H324" s="59" t="s">
        <v>5</v>
      </c>
      <c r="I324" s="59" t="s">
        <v>6</v>
      </c>
      <c r="J324" s="59" t="s">
        <v>7</v>
      </c>
      <c r="K324" s="59" t="s">
        <v>8</v>
      </c>
      <c r="L324" s="59" t="s">
        <v>9</v>
      </c>
      <c r="M324" s="59" t="s">
        <v>10</v>
      </c>
      <c r="N324" s="59" t="s">
        <v>11</v>
      </c>
      <c r="O324" s="59" t="s">
        <v>12</v>
      </c>
      <c r="P324" s="59" t="s">
        <v>13</v>
      </c>
      <c r="Q324" s="59"/>
      <c r="R324" s="59" t="s">
        <v>14</v>
      </c>
      <c r="S324" s="59"/>
      <c r="T324" s="59" t="s">
        <v>15</v>
      </c>
      <c r="U324" s="59" t="s">
        <v>16</v>
      </c>
      <c r="V324" s="59" t="s">
        <v>17</v>
      </c>
      <c r="W324" s="59" t="s">
        <v>18</v>
      </c>
      <c r="X324" s="59" t="s">
        <v>19</v>
      </c>
      <c r="Y324" s="59" t="s">
        <v>20</v>
      </c>
      <c r="Z324" s="59" t="s">
        <v>21</v>
      </c>
      <c r="AA324" s="59" t="s">
        <v>22</v>
      </c>
      <c r="AB324" s="59" t="s">
        <v>23</v>
      </c>
      <c r="AC324" s="59" t="s">
        <v>24</v>
      </c>
      <c r="AD324" s="59" t="s">
        <v>25</v>
      </c>
      <c r="AE324" s="59" t="s">
        <v>26</v>
      </c>
    </row>
    <row r="325" spans="1:31" ht="15.75" x14ac:dyDescent="0.25">
      <c r="A325" s="190"/>
      <c r="B325" s="185"/>
      <c r="C325" s="85" t="s">
        <v>27</v>
      </c>
      <c r="D325" s="94" t="s">
        <v>345</v>
      </c>
      <c r="E325" s="61">
        <v>2</v>
      </c>
      <c r="F325" s="61"/>
      <c r="G325" s="61"/>
      <c r="H325" s="61"/>
      <c r="I325" s="61"/>
      <c r="J325" s="61"/>
      <c r="K325" s="61"/>
      <c r="L325" s="61"/>
      <c r="M325" s="61"/>
      <c r="N325" s="61"/>
      <c r="O325" s="61"/>
      <c r="P325" s="61"/>
      <c r="Q325" s="61"/>
      <c r="R325" s="61">
        <v>1</v>
      </c>
      <c r="S325" s="61"/>
      <c r="T325" s="61">
        <v>2</v>
      </c>
      <c r="U325" s="61" t="s">
        <v>29</v>
      </c>
      <c r="V325" s="61" t="s">
        <v>29</v>
      </c>
      <c r="W325" s="61" t="s">
        <v>29</v>
      </c>
      <c r="X325" s="61" t="s">
        <v>29</v>
      </c>
      <c r="Y325" s="61" t="s">
        <v>29</v>
      </c>
      <c r="Z325" s="61" t="s">
        <v>29</v>
      </c>
      <c r="AA325" s="61" t="s">
        <v>29</v>
      </c>
      <c r="AB325" s="61" t="s">
        <v>29</v>
      </c>
      <c r="AC325" s="61" t="s">
        <v>29</v>
      </c>
      <c r="AD325" s="61" t="s">
        <v>29</v>
      </c>
      <c r="AE325" s="61" t="s">
        <v>29</v>
      </c>
    </row>
    <row r="326" spans="1:31" ht="15.75" x14ac:dyDescent="0.25">
      <c r="A326" s="191"/>
      <c r="B326" s="186"/>
      <c r="C326" s="85" t="s">
        <v>31</v>
      </c>
      <c r="D326" s="94" t="s">
        <v>346</v>
      </c>
      <c r="E326" s="61"/>
      <c r="F326" s="61">
        <v>2</v>
      </c>
      <c r="G326" s="61"/>
      <c r="H326" s="61"/>
      <c r="I326" s="61"/>
      <c r="J326" s="61"/>
      <c r="K326" s="61"/>
      <c r="L326" s="61"/>
      <c r="M326" s="61"/>
      <c r="N326" s="61"/>
      <c r="O326" s="61"/>
      <c r="P326" s="61"/>
      <c r="Q326" s="61"/>
      <c r="R326" s="61">
        <v>1</v>
      </c>
      <c r="S326" s="61"/>
      <c r="T326" s="61" t="s">
        <v>29</v>
      </c>
      <c r="U326" s="61">
        <v>2</v>
      </c>
      <c r="V326" s="61" t="s">
        <v>29</v>
      </c>
      <c r="W326" s="61" t="s">
        <v>29</v>
      </c>
      <c r="X326" s="61" t="s">
        <v>29</v>
      </c>
      <c r="Y326" s="61" t="s">
        <v>29</v>
      </c>
      <c r="Z326" s="61" t="s">
        <v>29</v>
      </c>
      <c r="AA326" s="61" t="s">
        <v>29</v>
      </c>
      <c r="AB326" s="61" t="s">
        <v>29</v>
      </c>
      <c r="AC326" s="61" t="s">
        <v>29</v>
      </c>
      <c r="AD326" s="61" t="s">
        <v>29</v>
      </c>
      <c r="AE326" s="61" t="s">
        <v>29</v>
      </c>
    </row>
    <row r="327" spans="1:31" ht="15.75" x14ac:dyDescent="0.25">
      <c r="A327" s="191"/>
      <c r="B327" s="186"/>
      <c r="C327" s="85" t="s">
        <v>33</v>
      </c>
      <c r="D327" s="94" t="s">
        <v>347</v>
      </c>
      <c r="E327" s="61">
        <v>2</v>
      </c>
      <c r="F327" s="61"/>
      <c r="G327" s="61"/>
      <c r="H327" s="61"/>
      <c r="I327" s="61"/>
      <c r="J327" s="61"/>
      <c r="K327" s="61"/>
      <c r="L327" s="61"/>
      <c r="M327" s="61"/>
      <c r="N327" s="61"/>
      <c r="O327" s="61"/>
      <c r="P327" s="61"/>
      <c r="Q327" s="61"/>
      <c r="R327" s="61">
        <v>1</v>
      </c>
      <c r="S327" s="61"/>
      <c r="T327" s="61">
        <v>2</v>
      </c>
      <c r="U327" s="61" t="s">
        <v>29</v>
      </c>
      <c r="V327" s="61" t="s">
        <v>29</v>
      </c>
      <c r="W327" s="61" t="s">
        <v>29</v>
      </c>
      <c r="X327" s="61" t="s">
        <v>29</v>
      </c>
      <c r="Y327" s="61" t="s">
        <v>29</v>
      </c>
      <c r="Z327" s="61" t="s">
        <v>29</v>
      </c>
      <c r="AA327" s="61" t="s">
        <v>29</v>
      </c>
      <c r="AB327" s="61" t="s">
        <v>29</v>
      </c>
      <c r="AC327" s="61" t="s">
        <v>29</v>
      </c>
      <c r="AD327" s="61" t="s">
        <v>29</v>
      </c>
      <c r="AE327" s="61" t="s">
        <v>29</v>
      </c>
    </row>
    <row r="328" spans="1:31" ht="15.75" x14ac:dyDescent="0.25">
      <c r="A328" s="191"/>
      <c r="B328" s="186"/>
      <c r="C328" s="85" t="s">
        <v>35</v>
      </c>
      <c r="D328" s="94" t="s">
        <v>348</v>
      </c>
      <c r="E328" s="61">
        <v>3</v>
      </c>
      <c r="F328" s="61"/>
      <c r="G328" s="61"/>
      <c r="H328" s="61"/>
      <c r="I328" s="61"/>
      <c r="J328" s="61"/>
      <c r="K328" s="61"/>
      <c r="L328" s="61"/>
      <c r="M328" s="61"/>
      <c r="N328" s="61"/>
      <c r="O328" s="61"/>
      <c r="P328" s="61"/>
      <c r="Q328" s="61"/>
      <c r="R328" s="61">
        <v>1</v>
      </c>
      <c r="S328" s="61"/>
      <c r="T328" s="61">
        <v>3</v>
      </c>
      <c r="U328" s="61" t="s">
        <v>29</v>
      </c>
      <c r="V328" s="61" t="s">
        <v>29</v>
      </c>
      <c r="W328" s="61" t="s">
        <v>29</v>
      </c>
      <c r="X328" s="61" t="s">
        <v>29</v>
      </c>
      <c r="Y328" s="61" t="s">
        <v>29</v>
      </c>
      <c r="Z328" s="61" t="s">
        <v>29</v>
      </c>
      <c r="AA328" s="61" t="s">
        <v>29</v>
      </c>
      <c r="AB328" s="61" t="s">
        <v>29</v>
      </c>
      <c r="AC328" s="61" t="s">
        <v>29</v>
      </c>
      <c r="AD328" s="61" t="s">
        <v>29</v>
      </c>
      <c r="AE328" s="61" t="s">
        <v>29</v>
      </c>
    </row>
    <row r="329" spans="1:31" ht="15.75" x14ac:dyDescent="0.25">
      <c r="A329" s="191"/>
      <c r="B329" s="186"/>
      <c r="C329" s="85" t="s">
        <v>37</v>
      </c>
      <c r="D329" s="94" t="s">
        <v>349</v>
      </c>
      <c r="E329" s="61"/>
      <c r="F329" s="61"/>
      <c r="G329" s="61"/>
      <c r="H329" s="61"/>
      <c r="I329" s="61">
        <v>2</v>
      </c>
      <c r="J329" s="61"/>
      <c r="K329" s="61"/>
      <c r="L329" s="61"/>
      <c r="M329" s="61"/>
      <c r="N329" s="61"/>
      <c r="O329" s="61"/>
      <c r="P329" s="61"/>
      <c r="Q329" s="61"/>
      <c r="R329" s="61">
        <v>1</v>
      </c>
      <c r="S329" s="61"/>
      <c r="T329" s="61" t="s">
        <v>29</v>
      </c>
      <c r="U329" s="61" t="s">
        <v>29</v>
      </c>
      <c r="V329" s="61" t="s">
        <v>29</v>
      </c>
      <c r="W329" s="61" t="s">
        <v>29</v>
      </c>
      <c r="X329" s="61">
        <v>2</v>
      </c>
      <c r="Y329" s="61" t="s">
        <v>29</v>
      </c>
      <c r="Z329" s="61" t="s">
        <v>29</v>
      </c>
      <c r="AA329" s="61" t="s">
        <v>29</v>
      </c>
      <c r="AB329" s="61" t="s">
        <v>29</v>
      </c>
      <c r="AC329" s="61" t="s">
        <v>29</v>
      </c>
      <c r="AD329" s="61" t="s">
        <v>29</v>
      </c>
      <c r="AE329" s="61" t="s">
        <v>29</v>
      </c>
    </row>
    <row r="330" spans="1:31" ht="15.75" x14ac:dyDescent="0.25">
      <c r="A330" s="191"/>
      <c r="B330" s="187"/>
      <c r="C330" s="85" t="s">
        <v>39</v>
      </c>
      <c r="D330" s="94" t="s">
        <v>350</v>
      </c>
      <c r="E330" s="61"/>
      <c r="F330" s="61"/>
      <c r="G330" s="61"/>
      <c r="H330" s="61"/>
      <c r="I330" s="61">
        <v>3</v>
      </c>
      <c r="J330" s="61"/>
      <c r="K330" s="61"/>
      <c r="L330" s="61"/>
      <c r="M330" s="61"/>
      <c r="N330" s="61"/>
      <c r="O330" s="61"/>
      <c r="P330" s="61"/>
      <c r="Q330" s="61"/>
      <c r="R330" s="61">
        <v>1</v>
      </c>
      <c r="S330" s="61"/>
      <c r="T330" s="61" t="s">
        <v>29</v>
      </c>
      <c r="U330" s="61" t="s">
        <v>29</v>
      </c>
      <c r="V330" s="61" t="s">
        <v>29</v>
      </c>
      <c r="W330" s="61" t="s">
        <v>29</v>
      </c>
      <c r="X330" s="61">
        <v>3</v>
      </c>
      <c r="Y330" s="61" t="s">
        <v>29</v>
      </c>
      <c r="Z330" s="61" t="s">
        <v>29</v>
      </c>
      <c r="AA330" s="61" t="s">
        <v>29</v>
      </c>
      <c r="AB330" s="61" t="s">
        <v>29</v>
      </c>
      <c r="AC330" s="61" t="s">
        <v>29</v>
      </c>
      <c r="AD330" s="61" t="s">
        <v>29</v>
      </c>
      <c r="AE330" s="61" t="s">
        <v>29</v>
      </c>
    </row>
    <row r="331" spans="1:31" ht="15.75" x14ac:dyDescent="0.25">
      <c r="A331" s="191"/>
      <c r="B331" s="108"/>
      <c r="C331" s="59" t="s">
        <v>343</v>
      </c>
      <c r="D331" s="59" t="s">
        <v>351</v>
      </c>
      <c r="E331" s="59" t="s">
        <v>2</v>
      </c>
      <c r="F331" s="59" t="s">
        <v>3</v>
      </c>
      <c r="G331" s="59" t="s">
        <v>4</v>
      </c>
      <c r="H331" s="59" t="s">
        <v>5</v>
      </c>
      <c r="I331" s="59" t="s">
        <v>6</v>
      </c>
      <c r="J331" s="59" t="s">
        <v>7</v>
      </c>
      <c r="K331" s="59" t="s">
        <v>8</v>
      </c>
      <c r="L331" s="59" t="s">
        <v>9</v>
      </c>
      <c r="M331" s="59" t="s">
        <v>10</v>
      </c>
      <c r="N331" s="59" t="s">
        <v>11</v>
      </c>
      <c r="O331" s="59" t="s">
        <v>12</v>
      </c>
      <c r="P331" s="59" t="s">
        <v>13</v>
      </c>
      <c r="Q331" s="59"/>
      <c r="R331" s="59" t="s">
        <v>14</v>
      </c>
      <c r="S331" s="59"/>
      <c r="T331" s="59" t="s">
        <v>15</v>
      </c>
      <c r="U331" s="59" t="s">
        <v>16</v>
      </c>
      <c r="V331" s="59" t="s">
        <v>17</v>
      </c>
      <c r="W331" s="59" t="s">
        <v>18</v>
      </c>
      <c r="X331" s="59" t="s">
        <v>19</v>
      </c>
      <c r="Y331" s="59" t="s">
        <v>20</v>
      </c>
      <c r="Z331" s="59" t="s">
        <v>21</v>
      </c>
      <c r="AA331" s="59" t="s">
        <v>22</v>
      </c>
      <c r="AB331" s="59" t="s">
        <v>23</v>
      </c>
      <c r="AC331" s="59" t="s">
        <v>24</v>
      </c>
      <c r="AD331" s="59" t="s">
        <v>25</v>
      </c>
      <c r="AE331" s="59" t="s">
        <v>26</v>
      </c>
    </row>
    <row r="332" spans="1:31" ht="15.75" x14ac:dyDescent="0.25">
      <c r="A332" s="191"/>
      <c r="B332" s="185"/>
      <c r="C332" s="85" t="s">
        <v>27</v>
      </c>
      <c r="D332" s="116" t="s">
        <v>352</v>
      </c>
      <c r="E332" s="61"/>
      <c r="F332" s="61"/>
      <c r="G332" s="61">
        <v>3</v>
      </c>
      <c r="H332" s="61"/>
      <c r="I332" s="61"/>
      <c r="J332" s="61"/>
      <c r="K332" s="61"/>
      <c r="L332" s="61"/>
      <c r="M332" s="61"/>
      <c r="N332" s="61"/>
      <c r="O332" s="61"/>
      <c r="P332" s="61"/>
      <c r="Q332" s="61"/>
      <c r="R332" s="61">
        <v>1.8</v>
      </c>
      <c r="S332" s="61"/>
      <c r="T332" s="61" t="s">
        <v>29</v>
      </c>
      <c r="U332" s="61" t="s">
        <v>29</v>
      </c>
      <c r="V332" s="61" t="s">
        <v>29</v>
      </c>
      <c r="W332" s="61" t="s">
        <v>29</v>
      </c>
      <c r="X332" s="61" t="s">
        <v>29</v>
      </c>
      <c r="Y332" s="61" t="s">
        <v>29</v>
      </c>
      <c r="Z332" s="61" t="s">
        <v>29</v>
      </c>
      <c r="AA332" s="61" t="s">
        <v>29</v>
      </c>
      <c r="AB332" s="61" t="s">
        <v>29</v>
      </c>
      <c r="AC332" s="61" t="s">
        <v>29</v>
      </c>
      <c r="AD332" s="61" t="s">
        <v>29</v>
      </c>
      <c r="AE332" s="61" t="s">
        <v>29</v>
      </c>
    </row>
    <row r="333" spans="1:31" ht="15.75" x14ac:dyDescent="0.25">
      <c r="A333" s="191"/>
      <c r="B333" s="186"/>
      <c r="C333" s="85" t="s">
        <v>31</v>
      </c>
      <c r="D333" s="116" t="s">
        <v>353</v>
      </c>
      <c r="E333" s="61"/>
      <c r="F333" s="61"/>
      <c r="G333" s="61"/>
      <c r="H333" s="61"/>
      <c r="I333" s="61"/>
      <c r="J333" s="61"/>
      <c r="K333" s="61">
        <v>3</v>
      </c>
      <c r="L333" s="61"/>
      <c r="M333" s="61"/>
      <c r="N333" s="61"/>
      <c r="O333" s="61"/>
      <c r="P333" s="61"/>
      <c r="Q333" s="61"/>
      <c r="R333" s="61">
        <v>1.8</v>
      </c>
      <c r="S333" s="61"/>
      <c r="T333" s="61" t="s">
        <v>29</v>
      </c>
      <c r="U333" s="61" t="s">
        <v>29</v>
      </c>
      <c r="V333" s="61" t="s">
        <v>29</v>
      </c>
      <c r="W333" s="61" t="s">
        <v>29</v>
      </c>
      <c r="X333" s="61" t="s">
        <v>29</v>
      </c>
      <c r="Y333" s="61" t="s">
        <v>29</v>
      </c>
      <c r="Z333" s="61" t="s">
        <v>29</v>
      </c>
      <c r="AA333" s="61" t="s">
        <v>29</v>
      </c>
      <c r="AB333" s="61" t="s">
        <v>29</v>
      </c>
      <c r="AC333" s="61" t="s">
        <v>29</v>
      </c>
      <c r="AD333" s="61" t="s">
        <v>29</v>
      </c>
      <c r="AE333" s="61" t="s">
        <v>29</v>
      </c>
    </row>
    <row r="334" spans="1:31" ht="15.75" x14ac:dyDescent="0.25">
      <c r="A334" s="191"/>
      <c r="B334" s="186"/>
      <c r="C334" s="85" t="s">
        <v>33</v>
      </c>
      <c r="D334" s="116" t="s">
        <v>354</v>
      </c>
      <c r="E334" s="61"/>
      <c r="F334" s="61"/>
      <c r="G334" s="61"/>
      <c r="H334" s="61"/>
      <c r="I334" s="61"/>
      <c r="J334" s="61"/>
      <c r="K334" s="61">
        <v>3</v>
      </c>
      <c r="L334" s="61"/>
      <c r="M334" s="61"/>
      <c r="N334" s="61"/>
      <c r="O334" s="61"/>
      <c r="P334" s="61"/>
      <c r="Q334" s="61"/>
      <c r="R334" s="61">
        <v>1.8</v>
      </c>
      <c r="S334" s="61"/>
      <c r="T334" s="61" t="s">
        <v>29</v>
      </c>
      <c r="U334" s="61" t="s">
        <v>29</v>
      </c>
      <c r="V334" s="61" t="s">
        <v>29</v>
      </c>
      <c r="W334" s="61" t="s">
        <v>29</v>
      </c>
      <c r="X334" s="61" t="s">
        <v>29</v>
      </c>
      <c r="Y334" s="61" t="s">
        <v>29</v>
      </c>
      <c r="Z334" s="61">
        <v>5.4</v>
      </c>
      <c r="AA334" s="61" t="s">
        <v>29</v>
      </c>
      <c r="AB334" s="61" t="s">
        <v>29</v>
      </c>
      <c r="AC334" s="61" t="s">
        <v>29</v>
      </c>
      <c r="AD334" s="61" t="s">
        <v>29</v>
      </c>
      <c r="AE334" s="61" t="s">
        <v>29</v>
      </c>
    </row>
    <row r="335" spans="1:31" ht="15.75" x14ac:dyDescent="0.25">
      <c r="A335" s="191"/>
      <c r="B335" s="186"/>
      <c r="C335" s="85" t="s">
        <v>35</v>
      </c>
      <c r="D335" s="116" t="s">
        <v>355</v>
      </c>
      <c r="E335" s="61"/>
      <c r="F335" s="61"/>
      <c r="G335" s="61"/>
      <c r="H335" s="61">
        <v>3</v>
      </c>
      <c r="I335" s="61"/>
      <c r="J335" s="61"/>
      <c r="K335" s="61"/>
      <c r="L335" s="61"/>
      <c r="M335" s="61"/>
      <c r="N335" s="61"/>
      <c r="O335" s="61"/>
      <c r="P335" s="61"/>
      <c r="Q335" s="61"/>
      <c r="R335" s="61">
        <v>1.8</v>
      </c>
      <c r="S335" s="61"/>
      <c r="T335" s="61" t="s">
        <v>29</v>
      </c>
      <c r="U335" s="61" t="s">
        <v>29</v>
      </c>
      <c r="V335" s="61" t="s">
        <v>29</v>
      </c>
      <c r="W335" s="61">
        <v>5.4</v>
      </c>
      <c r="X335" s="61" t="s">
        <v>29</v>
      </c>
      <c r="Y335" s="61" t="s">
        <v>29</v>
      </c>
      <c r="Z335" s="61" t="s">
        <v>29</v>
      </c>
      <c r="AA335" s="61" t="s">
        <v>29</v>
      </c>
      <c r="AB335" s="61" t="s">
        <v>29</v>
      </c>
      <c r="AC335" s="61" t="s">
        <v>29</v>
      </c>
      <c r="AD335" s="61" t="s">
        <v>29</v>
      </c>
      <c r="AE335" s="61" t="s">
        <v>29</v>
      </c>
    </row>
    <row r="336" spans="1:31" ht="15.75" x14ac:dyDescent="0.25">
      <c r="A336" s="191"/>
      <c r="B336" s="186"/>
      <c r="C336" s="85" t="s">
        <v>37</v>
      </c>
      <c r="D336" s="116" t="s">
        <v>356</v>
      </c>
      <c r="E336" s="61"/>
      <c r="F336" s="61"/>
      <c r="G336" s="61">
        <v>3</v>
      </c>
      <c r="H336" s="61"/>
      <c r="I336" s="61"/>
      <c r="J336" s="61"/>
      <c r="K336" s="61"/>
      <c r="L336" s="61"/>
      <c r="M336" s="61"/>
      <c r="N336" s="61"/>
      <c r="O336" s="61"/>
      <c r="P336" s="61"/>
      <c r="Q336" s="61"/>
      <c r="R336" s="61">
        <v>1.8</v>
      </c>
      <c r="S336" s="61"/>
      <c r="T336" s="61" t="s">
        <v>29</v>
      </c>
      <c r="U336" s="61" t="s">
        <v>29</v>
      </c>
      <c r="V336" s="61" t="s">
        <v>29</v>
      </c>
      <c r="W336" s="61" t="s">
        <v>29</v>
      </c>
      <c r="X336" s="61" t="s">
        <v>29</v>
      </c>
      <c r="Y336" s="61" t="s">
        <v>29</v>
      </c>
      <c r="Z336" s="61" t="s">
        <v>29</v>
      </c>
      <c r="AA336" s="61" t="s">
        <v>29</v>
      </c>
      <c r="AB336" s="61" t="s">
        <v>29</v>
      </c>
      <c r="AC336" s="61" t="s">
        <v>29</v>
      </c>
      <c r="AD336" s="61" t="s">
        <v>29</v>
      </c>
      <c r="AE336" s="61" t="s">
        <v>29</v>
      </c>
    </row>
    <row r="337" spans="1:31" ht="15.75" x14ac:dyDescent="0.25">
      <c r="A337" s="191"/>
      <c r="B337" s="187"/>
      <c r="C337" s="85" t="s">
        <v>39</v>
      </c>
      <c r="D337" s="116" t="s">
        <v>357</v>
      </c>
      <c r="E337" s="61"/>
      <c r="F337" s="61"/>
      <c r="G337" s="61"/>
      <c r="H337" s="61"/>
      <c r="I337" s="61"/>
      <c r="J337" s="61"/>
      <c r="K337" s="61">
        <v>3</v>
      </c>
      <c r="L337" s="61"/>
      <c r="M337" s="61"/>
      <c r="N337" s="61"/>
      <c r="O337" s="61"/>
      <c r="P337" s="61"/>
      <c r="Q337" s="61"/>
      <c r="R337" s="61">
        <v>1.8</v>
      </c>
      <c r="S337" s="61"/>
      <c r="T337" s="61" t="s">
        <v>29</v>
      </c>
      <c r="U337" s="61" t="s">
        <v>29</v>
      </c>
      <c r="V337" s="61" t="s">
        <v>29</v>
      </c>
      <c r="W337" s="61" t="s">
        <v>29</v>
      </c>
      <c r="X337" s="61" t="s">
        <v>29</v>
      </c>
      <c r="Y337" s="61" t="s">
        <v>29</v>
      </c>
      <c r="Z337" s="61" t="s">
        <v>29</v>
      </c>
      <c r="AA337" s="61" t="s">
        <v>29</v>
      </c>
      <c r="AB337" s="61" t="s">
        <v>29</v>
      </c>
      <c r="AC337" s="61" t="s">
        <v>29</v>
      </c>
      <c r="AD337" s="61" t="s">
        <v>29</v>
      </c>
      <c r="AE337" s="61" t="s">
        <v>29</v>
      </c>
    </row>
    <row r="338" spans="1:31" ht="15.75" x14ac:dyDescent="0.25">
      <c r="A338" s="191"/>
      <c r="B338" s="108"/>
      <c r="C338" s="59" t="s">
        <v>343</v>
      </c>
      <c r="D338" s="59" t="s">
        <v>358</v>
      </c>
      <c r="E338" s="59" t="s">
        <v>2</v>
      </c>
      <c r="F338" s="59" t="s">
        <v>3</v>
      </c>
      <c r="G338" s="59" t="s">
        <v>4</v>
      </c>
      <c r="H338" s="59" t="s">
        <v>5</v>
      </c>
      <c r="I338" s="59" t="s">
        <v>6</v>
      </c>
      <c r="J338" s="59" t="s">
        <v>7</v>
      </c>
      <c r="K338" s="59" t="s">
        <v>8</v>
      </c>
      <c r="L338" s="59" t="s">
        <v>9</v>
      </c>
      <c r="M338" s="59" t="s">
        <v>10</v>
      </c>
      <c r="N338" s="59" t="s">
        <v>11</v>
      </c>
      <c r="O338" s="59" t="s">
        <v>12</v>
      </c>
      <c r="P338" s="59" t="s">
        <v>13</v>
      </c>
      <c r="Q338" s="59"/>
      <c r="R338" s="59" t="s">
        <v>14</v>
      </c>
      <c r="S338" s="59"/>
      <c r="T338" s="59" t="s">
        <v>15</v>
      </c>
      <c r="U338" s="59" t="s">
        <v>16</v>
      </c>
      <c r="V338" s="59" t="s">
        <v>17</v>
      </c>
      <c r="W338" s="59" t="s">
        <v>18</v>
      </c>
      <c r="X338" s="59" t="s">
        <v>19</v>
      </c>
      <c r="Y338" s="59" t="s">
        <v>20</v>
      </c>
      <c r="Z338" s="59" t="s">
        <v>21</v>
      </c>
      <c r="AA338" s="59" t="s">
        <v>22</v>
      </c>
      <c r="AB338" s="59" t="s">
        <v>23</v>
      </c>
      <c r="AC338" s="59" t="s">
        <v>24</v>
      </c>
      <c r="AD338" s="59" t="s">
        <v>25</v>
      </c>
      <c r="AE338" s="59" t="s">
        <v>26</v>
      </c>
    </row>
    <row r="339" spans="1:31" ht="15.75" x14ac:dyDescent="0.25">
      <c r="A339" s="191"/>
      <c r="B339" s="185"/>
      <c r="C339" s="85" t="s">
        <v>27</v>
      </c>
      <c r="D339" s="119" t="s">
        <v>359</v>
      </c>
      <c r="E339" s="61">
        <v>3</v>
      </c>
      <c r="F339" s="61">
        <v>2</v>
      </c>
      <c r="G339" s="61">
        <v>2</v>
      </c>
      <c r="H339" s="61">
        <v>2</v>
      </c>
      <c r="I339" s="61">
        <v>2</v>
      </c>
      <c r="J339" s="61"/>
      <c r="K339" s="61"/>
      <c r="L339" s="61"/>
      <c r="M339" s="61"/>
      <c r="N339" s="61">
        <v>2</v>
      </c>
      <c r="O339" s="61"/>
      <c r="P339" s="61"/>
      <c r="Q339" s="61"/>
      <c r="R339" s="61">
        <v>2.6</v>
      </c>
      <c r="S339" s="61"/>
      <c r="T339" s="61">
        <v>7.8</v>
      </c>
      <c r="U339" s="61">
        <v>5.2</v>
      </c>
      <c r="V339" s="61">
        <v>5.2</v>
      </c>
      <c r="W339" s="61">
        <v>5.2</v>
      </c>
      <c r="X339" s="61">
        <v>5.2</v>
      </c>
      <c r="Y339" s="61" t="s">
        <v>29</v>
      </c>
      <c r="Z339" s="61" t="s">
        <v>29</v>
      </c>
      <c r="AA339" s="61" t="s">
        <v>29</v>
      </c>
      <c r="AB339" s="61" t="s">
        <v>29</v>
      </c>
      <c r="AC339" s="61">
        <v>5.2</v>
      </c>
      <c r="AD339" s="61" t="s">
        <v>29</v>
      </c>
      <c r="AE339" s="61" t="s">
        <v>29</v>
      </c>
    </row>
    <row r="340" spans="1:31" ht="15.75" x14ac:dyDescent="0.25">
      <c r="A340" s="191"/>
      <c r="B340" s="186"/>
      <c r="C340" s="85" t="s">
        <v>31</v>
      </c>
      <c r="D340" s="119" t="s">
        <v>360</v>
      </c>
      <c r="E340" s="61">
        <v>3</v>
      </c>
      <c r="F340" s="61">
        <v>3</v>
      </c>
      <c r="G340" s="61">
        <v>2</v>
      </c>
      <c r="H340" s="61">
        <v>3</v>
      </c>
      <c r="I340" s="61">
        <v>3</v>
      </c>
      <c r="J340" s="61"/>
      <c r="K340" s="61"/>
      <c r="L340" s="61"/>
      <c r="M340" s="61">
        <v>2</v>
      </c>
      <c r="N340" s="61"/>
      <c r="O340" s="61"/>
      <c r="P340" s="61"/>
      <c r="Q340" s="61"/>
      <c r="R340" s="61">
        <v>2.6</v>
      </c>
      <c r="S340" s="61"/>
      <c r="T340" s="61">
        <v>7.8</v>
      </c>
      <c r="U340" s="61">
        <v>7.8</v>
      </c>
      <c r="V340" s="61">
        <v>5.2</v>
      </c>
      <c r="W340" s="61">
        <v>7.8</v>
      </c>
      <c r="X340" s="61">
        <v>7.8</v>
      </c>
      <c r="Y340" s="61" t="s">
        <v>29</v>
      </c>
      <c r="Z340" s="61" t="s">
        <v>29</v>
      </c>
      <c r="AA340" s="61" t="s">
        <v>29</v>
      </c>
      <c r="AB340" s="61">
        <v>5.2</v>
      </c>
      <c r="AC340" s="61" t="s">
        <v>29</v>
      </c>
      <c r="AD340" s="61" t="s">
        <v>29</v>
      </c>
      <c r="AE340" s="61" t="s">
        <v>29</v>
      </c>
    </row>
    <row r="341" spans="1:31" ht="15.75" x14ac:dyDescent="0.25">
      <c r="A341" s="191"/>
      <c r="B341" s="186"/>
      <c r="C341" s="85" t="s">
        <v>33</v>
      </c>
      <c r="D341" s="114" t="s">
        <v>361</v>
      </c>
      <c r="E341" s="61">
        <v>2</v>
      </c>
      <c r="F341" s="61">
        <v>3</v>
      </c>
      <c r="G341" s="61">
        <v>3</v>
      </c>
      <c r="H341" s="61">
        <v>3</v>
      </c>
      <c r="I341" s="61">
        <v>2</v>
      </c>
      <c r="J341" s="61"/>
      <c r="K341" s="61"/>
      <c r="L341" s="61"/>
      <c r="M341" s="61">
        <v>2</v>
      </c>
      <c r="N341" s="61">
        <v>2</v>
      </c>
      <c r="O341" s="61"/>
      <c r="P341" s="61"/>
      <c r="Q341" s="61"/>
      <c r="R341" s="61">
        <v>2.6</v>
      </c>
      <c r="S341" s="61"/>
      <c r="T341" s="61">
        <v>5.2</v>
      </c>
      <c r="U341" s="61">
        <v>7.8</v>
      </c>
      <c r="V341" s="61">
        <v>7.8</v>
      </c>
      <c r="W341" s="61">
        <v>7.8</v>
      </c>
      <c r="X341" s="61">
        <v>5.2</v>
      </c>
      <c r="Y341" s="61" t="s">
        <v>29</v>
      </c>
      <c r="Z341" s="61" t="s">
        <v>29</v>
      </c>
      <c r="AA341" s="61" t="s">
        <v>29</v>
      </c>
      <c r="AB341" s="61">
        <v>5.2</v>
      </c>
      <c r="AC341" s="61">
        <v>5.2</v>
      </c>
      <c r="AD341" s="61" t="s">
        <v>29</v>
      </c>
      <c r="AE341" s="61" t="s">
        <v>29</v>
      </c>
    </row>
    <row r="342" spans="1:31" ht="15.75" x14ac:dyDescent="0.25">
      <c r="A342" s="191"/>
      <c r="B342" s="186"/>
      <c r="C342" s="85" t="s">
        <v>35</v>
      </c>
      <c r="D342" s="119" t="s">
        <v>361</v>
      </c>
      <c r="E342" s="61">
        <v>3</v>
      </c>
      <c r="F342" s="61">
        <v>3</v>
      </c>
      <c r="G342" s="61">
        <v>3</v>
      </c>
      <c r="H342" s="61">
        <v>2</v>
      </c>
      <c r="I342" s="61">
        <v>2</v>
      </c>
      <c r="J342" s="61"/>
      <c r="K342" s="61"/>
      <c r="L342" s="61"/>
      <c r="M342" s="61">
        <v>2</v>
      </c>
      <c r="N342" s="61">
        <v>2</v>
      </c>
      <c r="O342" s="61"/>
      <c r="P342" s="61"/>
      <c r="Q342" s="61"/>
      <c r="R342" s="61">
        <v>2.6</v>
      </c>
      <c r="S342" s="61"/>
      <c r="T342" s="61">
        <v>7.8</v>
      </c>
      <c r="U342" s="61">
        <v>7.8</v>
      </c>
      <c r="V342" s="61">
        <v>7.8</v>
      </c>
      <c r="W342" s="61">
        <v>5.2</v>
      </c>
      <c r="X342" s="61">
        <v>5.2</v>
      </c>
      <c r="Y342" s="61" t="s">
        <v>29</v>
      </c>
      <c r="Z342" s="61" t="s">
        <v>29</v>
      </c>
      <c r="AA342" s="61" t="s">
        <v>29</v>
      </c>
      <c r="AB342" s="61">
        <v>5.2</v>
      </c>
      <c r="AC342" s="61">
        <v>5.2</v>
      </c>
      <c r="AD342" s="61" t="s">
        <v>29</v>
      </c>
      <c r="AE342" s="61" t="s">
        <v>29</v>
      </c>
    </row>
    <row r="343" spans="1:31" ht="31.5" x14ac:dyDescent="0.25">
      <c r="A343" s="191"/>
      <c r="B343" s="186"/>
      <c r="C343" s="85" t="s">
        <v>37</v>
      </c>
      <c r="D343" s="119" t="s">
        <v>362</v>
      </c>
      <c r="E343" s="61">
        <v>3</v>
      </c>
      <c r="F343" s="61">
        <v>3</v>
      </c>
      <c r="G343" s="61">
        <v>3</v>
      </c>
      <c r="H343" s="61">
        <v>3</v>
      </c>
      <c r="I343" s="61">
        <v>3</v>
      </c>
      <c r="J343" s="61"/>
      <c r="K343" s="61"/>
      <c r="L343" s="61"/>
      <c r="M343" s="61">
        <v>3</v>
      </c>
      <c r="N343" s="61"/>
      <c r="O343" s="61">
        <v>2</v>
      </c>
      <c r="P343" s="61"/>
      <c r="Q343" s="61"/>
      <c r="R343" s="61">
        <v>2.6</v>
      </c>
      <c r="S343" s="61"/>
      <c r="T343" s="61">
        <v>7.8</v>
      </c>
      <c r="U343" s="61">
        <v>7.8</v>
      </c>
      <c r="V343" s="61">
        <v>7.8</v>
      </c>
      <c r="W343" s="61">
        <v>7.8</v>
      </c>
      <c r="X343" s="61">
        <v>7.8</v>
      </c>
      <c r="Y343" s="61" t="s">
        <v>29</v>
      </c>
      <c r="Z343" s="61" t="s">
        <v>29</v>
      </c>
      <c r="AA343" s="61" t="s">
        <v>29</v>
      </c>
      <c r="AB343" s="61">
        <v>7.8</v>
      </c>
      <c r="AC343" s="61" t="s">
        <v>29</v>
      </c>
      <c r="AD343" s="61">
        <v>5.2</v>
      </c>
      <c r="AE343" s="61" t="s">
        <v>29</v>
      </c>
    </row>
    <row r="344" spans="1:31" ht="15.75" x14ac:dyDescent="0.25">
      <c r="A344" s="191"/>
      <c r="B344" s="187"/>
      <c r="C344" s="85" t="s">
        <v>39</v>
      </c>
      <c r="D344" s="114" t="s">
        <v>363</v>
      </c>
      <c r="E344" s="61">
        <v>2</v>
      </c>
      <c r="F344" s="61">
        <v>2</v>
      </c>
      <c r="G344" s="61">
        <v>2</v>
      </c>
      <c r="H344" s="61">
        <v>2</v>
      </c>
      <c r="I344" s="61">
        <v>2</v>
      </c>
      <c r="J344" s="61"/>
      <c r="K344" s="61"/>
      <c r="L344" s="61"/>
      <c r="M344" s="61">
        <v>2</v>
      </c>
      <c r="N344" s="61">
        <v>2</v>
      </c>
      <c r="O344" s="61">
        <v>2</v>
      </c>
      <c r="P344" s="61"/>
      <c r="Q344" s="61"/>
      <c r="R344" s="61">
        <v>2.6</v>
      </c>
      <c r="S344" s="61"/>
      <c r="T344" s="61">
        <v>5.2</v>
      </c>
      <c r="U344" s="61">
        <v>5.2</v>
      </c>
      <c r="V344" s="61">
        <v>5.2</v>
      </c>
      <c r="W344" s="61">
        <v>5.2</v>
      </c>
      <c r="X344" s="61">
        <v>5.2</v>
      </c>
      <c r="Y344" s="61" t="s">
        <v>29</v>
      </c>
      <c r="Z344" s="61" t="s">
        <v>29</v>
      </c>
      <c r="AA344" s="61" t="s">
        <v>29</v>
      </c>
      <c r="AB344" s="61">
        <v>5.2</v>
      </c>
      <c r="AC344" s="61">
        <v>5.2</v>
      </c>
      <c r="AD344" s="61">
        <v>5.2</v>
      </c>
      <c r="AE344" s="61" t="s">
        <v>29</v>
      </c>
    </row>
    <row r="345" spans="1:31" ht="15.75" x14ac:dyDescent="0.25">
      <c r="A345" s="191"/>
      <c r="B345" s="108"/>
      <c r="C345" s="59" t="s">
        <v>343</v>
      </c>
      <c r="D345" s="59" t="s">
        <v>364</v>
      </c>
      <c r="E345" s="59" t="s">
        <v>2</v>
      </c>
      <c r="F345" s="59" t="s">
        <v>3</v>
      </c>
      <c r="G345" s="59" t="s">
        <v>4</v>
      </c>
      <c r="H345" s="59" t="s">
        <v>5</v>
      </c>
      <c r="I345" s="59" t="s">
        <v>6</v>
      </c>
      <c r="J345" s="59" t="s">
        <v>7</v>
      </c>
      <c r="K345" s="59" t="s">
        <v>8</v>
      </c>
      <c r="L345" s="59" t="s">
        <v>9</v>
      </c>
      <c r="M345" s="59" t="s">
        <v>10</v>
      </c>
      <c r="N345" s="59" t="s">
        <v>11</v>
      </c>
      <c r="O345" s="59" t="s">
        <v>12</v>
      </c>
      <c r="P345" s="59" t="s">
        <v>13</v>
      </c>
      <c r="Q345" s="59"/>
      <c r="R345" s="59" t="s">
        <v>14</v>
      </c>
      <c r="S345" s="59"/>
      <c r="T345" s="59" t="s">
        <v>15</v>
      </c>
      <c r="U345" s="59" t="s">
        <v>16</v>
      </c>
      <c r="V345" s="59" t="s">
        <v>17</v>
      </c>
      <c r="W345" s="59" t="s">
        <v>18</v>
      </c>
      <c r="X345" s="59" t="s">
        <v>19</v>
      </c>
      <c r="Y345" s="59" t="s">
        <v>20</v>
      </c>
      <c r="Z345" s="59" t="s">
        <v>21</v>
      </c>
      <c r="AA345" s="59" t="s">
        <v>22</v>
      </c>
      <c r="AB345" s="59" t="s">
        <v>23</v>
      </c>
      <c r="AC345" s="59" t="s">
        <v>24</v>
      </c>
      <c r="AD345" s="59" t="s">
        <v>25</v>
      </c>
      <c r="AE345" s="59" t="s">
        <v>26</v>
      </c>
    </row>
    <row r="346" spans="1:31" ht="15.75" x14ac:dyDescent="0.25">
      <c r="A346" s="191"/>
      <c r="B346" s="185"/>
      <c r="C346" s="85" t="s">
        <v>27</v>
      </c>
      <c r="D346" s="120" t="s">
        <v>365</v>
      </c>
      <c r="E346" s="95"/>
      <c r="F346" s="95"/>
      <c r="G346" s="95">
        <v>1</v>
      </c>
      <c r="H346" s="95"/>
      <c r="I346" s="95">
        <v>3</v>
      </c>
      <c r="J346" s="95"/>
      <c r="K346" s="95"/>
      <c r="L346" s="95"/>
      <c r="M346" s="95"/>
      <c r="N346" s="95"/>
      <c r="O346" s="95"/>
      <c r="P346" s="95"/>
      <c r="Q346" s="96"/>
      <c r="R346" s="89">
        <v>3.2</v>
      </c>
      <c r="S346" s="90"/>
      <c r="T346" s="89" t="s">
        <v>29</v>
      </c>
      <c r="U346" s="89" t="s">
        <v>29</v>
      </c>
      <c r="V346" s="89">
        <v>3.2</v>
      </c>
      <c r="W346" s="89" t="s">
        <v>29</v>
      </c>
      <c r="X346" s="89">
        <v>9.6</v>
      </c>
      <c r="Y346" s="89" t="s">
        <v>29</v>
      </c>
      <c r="Z346" s="89" t="s">
        <v>29</v>
      </c>
      <c r="AA346" s="89" t="s">
        <v>29</v>
      </c>
      <c r="AB346" s="89" t="s">
        <v>29</v>
      </c>
      <c r="AC346" s="89" t="s">
        <v>29</v>
      </c>
      <c r="AD346" s="89" t="s">
        <v>29</v>
      </c>
      <c r="AE346" s="89" t="s">
        <v>29</v>
      </c>
    </row>
    <row r="347" spans="1:31" ht="15.75" x14ac:dyDescent="0.25">
      <c r="A347" s="191"/>
      <c r="B347" s="186"/>
      <c r="C347" s="85" t="s">
        <v>31</v>
      </c>
      <c r="D347" s="120" t="s">
        <v>366</v>
      </c>
      <c r="E347" s="95"/>
      <c r="F347" s="95"/>
      <c r="G347" s="95">
        <v>3</v>
      </c>
      <c r="H347" s="95"/>
      <c r="I347" s="95">
        <v>2</v>
      </c>
      <c r="J347" s="95"/>
      <c r="K347" s="95"/>
      <c r="L347" s="95"/>
      <c r="M347" s="95"/>
      <c r="N347" s="95"/>
      <c r="O347" s="95"/>
      <c r="P347" s="95"/>
      <c r="Q347" s="96"/>
      <c r="R347" s="89">
        <v>3.2</v>
      </c>
      <c r="S347" s="90"/>
      <c r="T347" s="89" t="s">
        <v>29</v>
      </c>
      <c r="U347" s="89" t="s">
        <v>29</v>
      </c>
      <c r="V347" s="89">
        <v>9.6</v>
      </c>
      <c r="W347" s="89" t="s">
        <v>29</v>
      </c>
      <c r="X347" s="89">
        <v>6.4</v>
      </c>
      <c r="Y347" s="89" t="s">
        <v>29</v>
      </c>
      <c r="Z347" s="89" t="s">
        <v>29</v>
      </c>
      <c r="AA347" s="89" t="s">
        <v>29</v>
      </c>
      <c r="AB347" s="89" t="s">
        <v>29</v>
      </c>
      <c r="AC347" s="89" t="s">
        <v>29</v>
      </c>
      <c r="AD347" s="89" t="s">
        <v>29</v>
      </c>
      <c r="AE347" s="89" t="s">
        <v>29</v>
      </c>
    </row>
    <row r="348" spans="1:31" ht="15.75" x14ac:dyDescent="0.25">
      <c r="A348" s="191"/>
      <c r="B348" s="186"/>
      <c r="C348" s="85" t="s">
        <v>33</v>
      </c>
      <c r="D348" s="117" t="s">
        <v>367</v>
      </c>
      <c r="E348" s="95"/>
      <c r="F348" s="95"/>
      <c r="G348" s="95">
        <v>3</v>
      </c>
      <c r="H348" s="95"/>
      <c r="I348" s="95"/>
      <c r="J348" s="95"/>
      <c r="K348" s="95"/>
      <c r="L348" s="95"/>
      <c r="M348" s="95"/>
      <c r="N348" s="95"/>
      <c r="O348" s="95"/>
      <c r="P348" s="95"/>
      <c r="Q348" s="96"/>
      <c r="R348" s="89">
        <v>3.2</v>
      </c>
      <c r="S348" s="90"/>
      <c r="T348" s="89" t="s">
        <v>29</v>
      </c>
      <c r="U348" s="89" t="s">
        <v>29</v>
      </c>
      <c r="V348" s="89">
        <v>9.6</v>
      </c>
      <c r="W348" s="89" t="s">
        <v>29</v>
      </c>
      <c r="X348" s="89" t="s">
        <v>29</v>
      </c>
      <c r="Y348" s="89" t="s">
        <v>29</v>
      </c>
      <c r="Z348" s="89" t="s">
        <v>29</v>
      </c>
      <c r="AA348" s="89" t="s">
        <v>29</v>
      </c>
      <c r="AB348" s="89" t="s">
        <v>29</v>
      </c>
      <c r="AC348" s="89" t="s">
        <v>29</v>
      </c>
      <c r="AD348" s="89" t="s">
        <v>29</v>
      </c>
      <c r="AE348" s="89" t="s">
        <v>29</v>
      </c>
    </row>
    <row r="349" spans="1:31" ht="31.5" x14ac:dyDescent="0.25">
      <c r="A349" s="191"/>
      <c r="B349" s="186"/>
      <c r="C349" s="85" t="s">
        <v>35</v>
      </c>
      <c r="D349" s="117" t="s">
        <v>368</v>
      </c>
      <c r="E349" s="95"/>
      <c r="F349" s="95"/>
      <c r="G349" s="95"/>
      <c r="H349" s="95"/>
      <c r="I349" s="95">
        <v>3</v>
      </c>
      <c r="J349" s="95"/>
      <c r="K349" s="95"/>
      <c r="L349" s="95"/>
      <c r="M349" s="95"/>
      <c r="N349" s="95"/>
      <c r="O349" s="95"/>
      <c r="P349" s="95"/>
      <c r="Q349" s="96"/>
      <c r="R349" s="89">
        <v>3.2</v>
      </c>
      <c r="S349" s="90"/>
      <c r="T349" s="89" t="s">
        <v>29</v>
      </c>
      <c r="U349" s="89" t="s">
        <v>29</v>
      </c>
      <c r="V349" s="89" t="s">
        <v>29</v>
      </c>
      <c r="W349" s="89" t="s">
        <v>29</v>
      </c>
      <c r="X349" s="89">
        <v>9.6</v>
      </c>
      <c r="Y349" s="89" t="s">
        <v>29</v>
      </c>
      <c r="Z349" s="89" t="s">
        <v>29</v>
      </c>
      <c r="AA349" s="89" t="s">
        <v>29</v>
      </c>
      <c r="AB349" s="89" t="s">
        <v>29</v>
      </c>
      <c r="AC349" s="89" t="s">
        <v>29</v>
      </c>
      <c r="AD349" s="89" t="s">
        <v>29</v>
      </c>
      <c r="AE349" s="89" t="s">
        <v>29</v>
      </c>
    </row>
    <row r="350" spans="1:31" ht="31.5" x14ac:dyDescent="0.25">
      <c r="A350" s="191"/>
      <c r="B350" s="186"/>
      <c r="C350" s="85" t="s">
        <v>37</v>
      </c>
      <c r="D350" s="117" t="s">
        <v>369</v>
      </c>
      <c r="E350" s="95"/>
      <c r="F350" s="95"/>
      <c r="G350" s="95"/>
      <c r="H350" s="95"/>
      <c r="I350" s="95"/>
      <c r="J350" s="95"/>
      <c r="K350" s="95"/>
      <c r="L350" s="95"/>
      <c r="M350" s="95"/>
      <c r="N350" s="95"/>
      <c r="O350" s="95">
        <v>3</v>
      </c>
      <c r="P350" s="95"/>
      <c r="Q350" s="96"/>
      <c r="R350" s="89">
        <v>3.2</v>
      </c>
      <c r="S350" s="90"/>
      <c r="T350" s="89" t="s">
        <v>29</v>
      </c>
      <c r="U350" s="89" t="s">
        <v>29</v>
      </c>
      <c r="V350" s="89" t="s">
        <v>29</v>
      </c>
      <c r="W350" s="89" t="s">
        <v>29</v>
      </c>
      <c r="X350" s="89" t="s">
        <v>29</v>
      </c>
      <c r="Y350" s="89" t="s">
        <v>29</v>
      </c>
      <c r="Z350" s="89" t="s">
        <v>29</v>
      </c>
      <c r="AA350" s="89" t="s">
        <v>29</v>
      </c>
      <c r="AB350" s="89" t="s">
        <v>29</v>
      </c>
      <c r="AC350" s="89" t="s">
        <v>29</v>
      </c>
      <c r="AD350" s="89">
        <v>9.6</v>
      </c>
      <c r="AE350" s="89" t="s">
        <v>29</v>
      </c>
    </row>
    <row r="351" spans="1:31" ht="31.5" x14ac:dyDescent="0.25">
      <c r="A351" s="191"/>
      <c r="B351" s="187"/>
      <c r="C351" s="85" t="s">
        <v>39</v>
      </c>
      <c r="D351" s="120" t="s">
        <v>370</v>
      </c>
      <c r="E351" s="115"/>
      <c r="F351" s="115"/>
      <c r="G351" s="115"/>
      <c r="H351" s="115"/>
      <c r="I351" s="115"/>
      <c r="J351" s="115"/>
      <c r="K351" s="115"/>
      <c r="L351" s="115"/>
      <c r="M351" s="115"/>
      <c r="N351" s="115"/>
      <c r="O351" s="115">
        <v>3</v>
      </c>
      <c r="P351" s="115"/>
      <c r="Q351" s="97"/>
      <c r="R351" s="89">
        <v>3.2</v>
      </c>
      <c r="S351" s="90"/>
      <c r="T351" s="89" t="s">
        <v>29</v>
      </c>
      <c r="U351" s="89" t="s">
        <v>29</v>
      </c>
      <c r="V351" s="89" t="s">
        <v>29</v>
      </c>
      <c r="W351" s="89" t="s">
        <v>29</v>
      </c>
      <c r="X351" s="89" t="s">
        <v>29</v>
      </c>
      <c r="Y351" s="89" t="s">
        <v>29</v>
      </c>
      <c r="Z351" s="89" t="s">
        <v>29</v>
      </c>
      <c r="AA351" s="89" t="s">
        <v>29</v>
      </c>
      <c r="AB351" s="89" t="s">
        <v>29</v>
      </c>
      <c r="AC351" s="89" t="s">
        <v>29</v>
      </c>
      <c r="AD351" s="89">
        <v>9.6</v>
      </c>
      <c r="AE351" s="89" t="s">
        <v>29</v>
      </c>
    </row>
    <row r="352" spans="1:31" ht="15.75" x14ac:dyDescent="0.25">
      <c r="A352" s="191"/>
      <c r="B352" s="108"/>
      <c r="C352" s="59" t="s">
        <v>343</v>
      </c>
      <c r="D352" s="59" t="s">
        <v>371</v>
      </c>
      <c r="E352" s="59" t="s">
        <v>2</v>
      </c>
      <c r="F352" s="59" t="s">
        <v>3</v>
      </c>
      <c r="G352" s="59" t="s">
        <v>4</v>
      </c>
      <c r="H352" s="59" t="s">
        <v>5</v>
      </c>
      <c r="I352" s="59" t="s">
        <v>6</v>
      </c>
      <c r="J352" s="59" t="s">
        <v>7</v>
      </c>
      <c r="K352" s="59" t="s">
        <v>8</v>
      </c>
      <c r="L352" s="59" t="s">
        <v>9</v>
      </c>
      <c r="M352" s="59" t="s">
        <v>10</v>
      </c>
      <c r="N352" s="59" t="s">
        <v>11</v>
      </c>
      <c r="O352" s="59" t="s">
        <v>12</v>
      </c>
      <c r="P352" s="59" t="s">
        <v>13</v>
      </c>
      <c r="Q352" s="59"/>
      <c r="R352" s="59" t="s">
        <v>14</v>
      </c>
      <c r="S352" s="59"/>
      <c r="T352" s="59" t="s">
        <v>15</v>
      </c>
      <c r="U352" s="59" t="s">
        <v>16</v>
      </c>
      <c r="V352" s="59" t="s">
        <v>17</v>
      </c>
      <c r="W352" s="59" t="s">
        <v>18</v>
      </c>
      <c r="X352" s="59" t="s">
        <v>19</v>
      </c>
      <c r="Y352" s="59" t="s">
        <v>20</v>
      </c>
      <c r="Z352" s="59" t="s">
        <v>21</v>
      </c>
      <c r="AA352" s="59" t="s">
        <v>22</v>
      </c>
      <c r="AB352" s="59" t="s">
        <v>23</v>
      </c>
      <c r="AC352" s="59" t="s">
        <v>24</v>
      </c>
      <c r="AD352" s="59" t="s">
        <v>25</v>
      </c>
      <c r="AE352" s="59" t="s">
        <v>26</v>
      </c>
    </row>
    <row r="353" spans="1:31" ht="15.75" x14ac:dyDescent="0.25">
      <c r="A353" s="191"/>
      <c r="B353" s="185"/>
      <c r="C353" s="85" t="s">
        <v>27</v>
      </c>
      <c r="D353" s="121" t="s">
        <v>372</v>
      </c>
      <c r="E353" s="61">
        <v>3</v>
      </c>
      <c r="F353" s="61"/>
      <c r="G353" s="61"/>
      <c r="H353" s="61">
        <v>1</v>
      </c>
      <c r="I353" s="61">
        <v>1</v>
      </c>
      <c r="J353" s="61"/>
      <c r="K353" s="61"/>
      <c r="L353" s="61"/>
      <c r="M353" s="61"/>
      <c r="N353" s="61"/>
      <c r="O353" s="61"/>
      <c r="P353" s="61"/>
      <c r="Q353" s="61"/>
      <c r="R353" s="61">
        <v>4.2</v>
      </c>
      <c r="S353" s="61"/>
      <c r="T353" s="61">
        <v>12.6</v>
      </c>
      <c r="U353" s="61" t="s">
        <v>29</v>
      </c>
      <c r="V353" s="61" t="s">
        <v>29</v>
      </c>
      <c r="W353" s="61">
        <v>4.2</v>
      </c>
      <c r="X353" s="61">
        <v>4.2</v>
      </c>
      <c r="Y353" s="61" t="s">
        <v>29</v>
      </c>
      <c r="Z353" s="61" t="s">
        <v>29</v>
      </c>
      <c r="AA353" s="61" t="s">
        <v>29</v>
      </c>
      <c r="AB353" s="61" t="s">
        <v>29</v>
      </c>
      <c r="AC353" s="61" t="s">
        <v>29</v>
      </c>
      <c r="AD353" s="61" t="s">
        <v>29</v>
      </c>
      <c r="AE353" s="61" t="s">
        <v>29</v>
      </c>
    </row>
    <row r="354" spans="1:31" ht="15.75" x14ac:dyDescent="0.25">
      <c r="A354" s="191"/>
      <c r="B354" s="186"/>
      <c r="C354" s="85" t="s">
        <v>31</v>
      </c>
      <c r="D354" s="121" t="s">
        <v>373</v>
      </c>
      <c r="E354" s="61">
        <v>3</v>
      </c>
      <c r="F354" s="61"/>
      <c r="G354" s="61"/>
      <c r="H354" s="61">
        <v>1</v>
      </c>
      <c r="I354" s="61">
        <v>1</v>
      </c>
      <c r="J354" s="61"/>
      <c r="K354" s="61"/>
      <c r="L354" s="61"/>
      <c r="M354" s="61"/>
      <c r="N354" s="61"/>
      <c r="O354" s="61"/>
      <c r="P354" s="61"/>
      <c r="Q354" s="61"/>
      <c r="R354" s="61">
        <v>4.2</v>
      </c>
      <c r="S354" s="61"/>
      <c r="T354" s="61">
        <v>12.6</v>
      </c>
      <c r="U354" s="61" t="s">
        <v>29</v>
      </c>
      <c r="V354" s="61" t="s">
        <v>29</v>
      </c>
      <c r="W354" s="61">
        <v>4.2</v>
      </c>
      <c r="X354" s="61">
        <v>4.2</v>
      </c>
      <c r="Y354" s="61" t="s">
        <v>29</v>
      </c>
      <c r="Z354" s="61" t="s">
        <v>29</v>
      </c>
      <c r="AA354" s="61" t="s">
        <v>29</v>
      </c>
      <c r="AB354" s="61" t="s">
        <v>29</v>
      </c>
      <c r="AC354" s="61" t="s">
        <v>29</v>
      </c>
      <c r="AD354" s="61" t="s">
        <v>29</v>
      </c>
      <c r="AE354" s="61" t="s">
        <v>29</v>
      </c>
    </row>
    <row r="355" spans="1:31" ht="15.75" x14ac:dyDescent="0.25">
      <c r="A355" s="191"/>
      <c r="B355" s="186"/>
      <c r="C355" s="85" t="s">
        <v>33</v>
      </c>
      <c r="D355" s="121" t="s">
        <v>374</v>
      </c>
      <c r="E355" s="61">
        <v>2</v>
      </c>
      <c r="F355" s="61"/>
      <c r="G355" s="61"/>
      <c r="H355" s="61">
        <v>3</v>
      </c>
      <c r="I355" s="61">
        <v>2</v>
      </c>
      <c r="J355" s="61"/>
      <c r="K355" s="61"/>
      <c r="L355" s="61"/>
      <c r="M355" s="61"/>
      <c r="N355" s="61"/>
      <c r="O355" s="61"/>
      <c r="P355" s="61"/>
      <c r="Q355" s="61"/>
      <c r="R355" s="61">
        <v>4.2</v>
      </c>
      <c r="S355" s="61"/>
      <c r="T355" s="61">
        <v>8.4</v>
      </c>
      <c r="U355" s="61" t="s">
        <v>29</v>
      </c>
      <c r="V355" s="61" t="s">
        <v>29</v>
      </c>
      <c r="W355" s="61">
        <v>13</v>
      </c>
      <c r="X355" s="61">
        <v>8.4</v>
      </c>
      <c r="Y355" s="61" t="s">
        <v>29</v>
      </c>
      <c r="Z355" s="61" t="s">
        <v>29</v>
      </c>
      <c r="AA355" s="61" t="s">
        <v>29</v>
      </c>
      <c r="AB355" s="61" t="s">
        <v>29</v>
      </c>
      <c r="AC355" s="61" t="s">
        <v>29</v>
      </c>
      <c r="AD355" s="61" t="s">
        <v>29</v>
      </c>
      <c r="AE355" s="61" t="s">
        <v>29</v>
      </c>
    </row>
    <row r="356" spans="1:31" ht="15.75" x14ac:dyDescent="0.25">
      <c r="A356" s="191"/>
      <c r="B356" s="186"/>
      <c r="C356" s="85" t="s">
        <v>35</v>
      </c>
      <c r="D356" s="121" t="s">
        <v>375</v>
      </c>
      <c r="E356" s="61">
        <v>2</v>
      </c>
      <c r="F356" s="61"/>
      <c r="G356" s="61"/>
      <c r="H356" s="61">
        <v>3</v>
      </c>
      <c r="I356" s="61">
        <v>2</v>
      </c>
      <c r="J356" s="61"/>
      <c r="K356" s="61"/>
      <c r="L356" s="61"/>
      <c r="M356" s="61"/>
      <c r="N356" s="61"/>
      <c r="O356" s="61"/>
      <c r="P356" s="61"/>
      <c r="Q356" s="61"/>
      <c r="R356" s="61">
        <v>4.2</v>
      </c>
      <c r="S356" s="61"/>
      <c r="T356" s="61">
        <v>8.4</v>
      </c>
      <c r="U356" s="61" t="s">
        <v>29</v>
      </c>
      <c r="V356" s="61" t="s">
        <v>29</v>
      </c>
      <c r="W356" s="61">
        <v>13</v>
      </c>
      <c r="X356" s="61">
        <v>8.4</v>
      </c>
      <c r="Y356" s="61" t="s">
        <v>29</v>
      </c>
      <c r="Z356" s="61" t="s">
        <v>29</v>
      </c>
      <c r="AA356" s="61" t="s">
        <v>29</v>
      </c>
      <c r="AB356" s="61" t="s">
        <v>29</v>
      </c>
      <c r="AC356" s="61" t="s">
        <v>29</v>
      </c>
      <c r="AD356" s="61" t="s">
        <v>29</v>
      </c>
      <c r="AE356" s="61" t="s">
        <v>29</v>
      </c>
    </row>
    <row r="357" spans="1:31" ht="15.75" x14ac:dyDescent="0.25">
      <c r="A357" s="191"/>
      <c r="B357" s="186"/>
      <c r="C357" s="98" t="s">
        <v>37</v>
      </c>
      <c r="D357" s="121" t="s">
        <v>376</v>
      </c>
      <c r="E357" s="61">
        <v>2</v>
      </c>
      <c r="F357" s="61"/>
      <c r="G357" s="61"/>
      <c r="H357" s="61">
        <v>2</v>
      </c>
      <c r="I357" s="61">
        <v>3</v>
      </c>
      <c r="J357" s="61"/>
      <c r="K357" s="61"/>
      <c r="L357" s="61"/>
      <c r="M357" s="61"/>
      <c r="N357" s="61"/>
      <c r="O357" s="61"/>
      <c r="P357" s="61"/>
      <c r="Q357" s="61"/>
      <c r="R357" s="61">
        <v>4.2</v>
      </c>
      <c r="S357" s="61"/>
      <c r="T357" s="61">
        <v>8.4</v>
      </c>
      <c r="U357" s="61" t="s">
        <v>29</v>
      </c>
      <c r="V357" s="61" t="s">
        <v>29</v>
      </c>
      <c r="W357" s="61">
        <v>8.4</v>
      </c>
      <c r="X357" s="61">
        <v>13</v>
      </c>
      <c r="Y357" s="61" t="s">
        <v>29</v>
      </c>
      <c r="Z357" s="61" t="s">
        <v>29</v>
      </c>
      <c r="AA357" s="61" t="s">
        <v>29</v>
      </c>
      <c r="AB357" s="61" t="s">
        <v>29</v>
      </c>
      <c r="AC357" s="61" t="s">
        <v>29</v>
      </c>
      <c r="AD357" s="61" t="s">
        <v>29</v>
      </c>
      <c r="AE357" s="61" t="s">
        <v>29</v>
      </c>
    </row>
    <row r="358" spans="1:31" ht="15.75" x14ac:dyDescent="0.25">
      <c r="A358" s="191"/>
      <c r="B358" s="187"/>
      <c r="C358" s="85" t="s">
        <v>39</v>
      </c>
      <c r="D358" s="121" t="s">
        <v>377</v>
      </c>
      <c r="E358" s="61">
        <v>2</v>
      </c>
      <c r="F358" s="61"/>
      <c r="G358" s="61"/>
      <c r="H358" s="61">
        <v>2</v>
      </c>
      <c r="I358" s="61">
        <v>3</v>
      </c>
      <c r="J358" s="61"/>
      <c r="K358" s="61"/>
      <c r="L358" s="61"/>
      <c r="M358" s="61"/>
      <c r="N358" s="61"/>
      <c r="O358" s="61"/>
      <c r="P358" s="61"/>
      <c r="Q358" s="61"/>
      <c r="R358" s="61">
        <v>4.2</v>
      </c>
      <c r="S358" s="61"/>
      <c r="T358" s="61">
        <v>8.4</v>
      </c>
      <c r="U358" s="61" t="s">
        <v>29</v>
      </c>
      <c r="V358" s="61" t="s">
        <v>29</v>
      </c>
      <c r="W358" s="61">
        <v>8.4</v>
      </c>
      <c r="X358" s="61">
        <v>13</v>
      </c>
      <c r="Y358" s="61" t="s">
        <v>29</v>
      </c>
      <c r="Z358" s="61" t="s">
        <v>29</v>
      </c>
      <c r="AA358" s="61" t="s">
        <v>29</v>
      </c>
      <c r="AB358" s="61" t="s">
        <v>29</v>
      </c>
      <c r="AC358" s="61" t="s">
        <v>29</v>
      </c>
      <c r="AD358" s="61" t="s">
        <v>29</v>
      </c>
      <c r="AE358" s="61" t="s">
        <v>29</v>
      </c>
    </row>
    <row r="359" spans="1:31" ht="15.75" x14ac:dyDescent="0.25">
      <c r="A359" s="191"/>
      <c r="B359" s="108"/>
      <c r="C359" s="59" t="s">
        <v>343</v>
      </c>
      <c r="D359" s="59" t="s">
        <v>378</v>
      </c>
      <c r="E359" s="59" t="s">
        <v>2</v>
      </c>
      <c r="F359" s="59" t="s">
        <v>3</v>
      </c>
      <c r="G359" s="59" t="s">
        <v>4</v>
      </c>
      <c r="H359" s="59" t="s">
        <v>5</v>
      </c>
      <c r="I359" s="59" t="s">
        <v>6</v>
      </c>
      <c r="J359" s="59" t="s">
        <v>7</v>
      </c>
      <c r="K359" s="59" t="s">
        <v>8</v>
      </c>
      <c r="L359" s="59" t="s">
        <v>9</v>
      </c>
      <c r="M359" s="59" t="s">
        <v>10</v>
      </c>
      <c r="N359" s="59" t="s">
        <v>11</v>
      </c>
      <c r="O359" s="59" t="s">
        <v>12</v>
      </c>
      <c r="P359" s="59" t="s">
        <v>13</v>
      </c>
      <c r="Q359" s="59"/>
      <c r="R359" s="59" t="s">
        <v>14</v>
      </c>
      <c r="S359" s="59"/>
      <c r="T359" s="59" t="s">
        <v>15</v>
      </c>
      <c r="U359" s="59" t="s">
        <v>16</v>
      </c>
      <c r="V359" s="59" t="s">
        <v>17</v>
      </c>
      <c r="W359" s="59" t="s">
        <v>18</v>
      </c>
      <c r="X359" s="59" t="s">
        <v>19</v>
      </c>
      <c r="Y359" s="59" t="s">
        <v>20</v>
      </c>
      <c r="Z359" s="59" t="s">
        <v>21</v>
      </c>
      <c r="AA359" s="59" t="s">
        <v>22</v>
      </c>
      <c r="AB359" s="59" t="s">
        <v>23</v>
      </c>
      <c r="AC359" s="59" t="s">
        <v>24</v>
      </c>
      <c r="AD359" s="59" t="s">
        <v>25</v>
      </c>
      <c r="AE359" s="59" t="s">
        <v>26</v>
      </c>
    </row>
    <row r="360" spans="1:31" ht="15.75" x14ac:dyDescent="0.25">
      <c r="A360" s="191"/>
      <c r="B360" s="185"/>
      <c r="C360" s="85" t="s">
        <v>27</v>
      </c>
      <c r="D360" s="91" t="s">
        <v>379</v>
      </c>
      <c r="E360" s="61"/>
      <c r="F360" s="61">
        <v>2</v>
      </c>
      <c r="G360" s="61">
        <v>3</v>
      </c>
      <c r="H360" s="61"/>
      <c r="I360" s="61"/>
      <c r="J360" s="61"/>
      <c r="K360" s="61"/>
      <c r="L360" s="61"/>
      <c r="M360" s="61"/>
      <c r="N360" s="61"/>
      <c r="O360" s="61">
        <v>2</v>
      </c>
      <c r="P360" s="61"/>
      <c r="Q360" s="61"/>
      <c r="R360" s="61">
        <v>5</v>
      </c>
      <c r="S360" s="61"/>
      <c r="T360" s="61" t="s">
        <v>29</v>
      </c>
      <c r="U360" s="61">
        <v>1</v>
      </c>
      <c r="V360" s="61">
        <v>15</v>
      </c>
      <c r="W360" s="61" t="s">
        <v>29</v>
      </c>
      <c r="X360" s="61" t="s">
        <v>29</v>
      </c>
      <c r="Y360" s="61" t="s">
        <v>29</v>
      </c>
      <c r="Z360" s="61" t="s">
        <v>29</v>
      </c>
      <c r="AA360" s="61" t="s">
        <v>29</v>
      </c>
      <c r="AB360" s="61" t="s">
        <v>29</v>
      </c>
      <c r="AC360" s="61" t="s">
        <v>29</v>
      </c>
      <c r="AD360" s="61">
        <v>1</v>
      </c>
      <c r="AE360" s="61" t="s">
        <v>29</v>
      </c>
    </row>
    <row r="361" spans="1:31" ht="15.75" x14ac:dyDescent="0.25">
      <c r="A361" s="191"/>
      <c r="B361" s="186"/>
      <c r="C361" s="85" t="s">
        <v>31</v>
      </c>
      <c r="D361" s="91" t="s">
        <v>380</v>
      </c>
      <c r="E361" s="61"/>
      <c r="F361" s="61">
        <v>1</v>
      </c>
      <c r="G361" s="61">
        <v>2</v>
      </c>
      <c r="H361" s="61"/>
      <c r="I361" s="61"/>
      <c r="J361" s="61"/>
      <c r="K361" s="61"/>
      <c r="L361" s="61"/>
      <c r="M361" s="61"/>
      <c r="N361" s="61"/>
      <c r="O361" s="61">
        <v>3</v>
      </c>
      <c r="P361" s="61"/>
      <c r="Q361" s="61"/>
      <c r="R361" s="61">
        <v>5</v>
      </c>
      <c r="S361" s="61"/>
      <c r="T361" s="61" t="s">
        <v>29</v>
      </c>
      <c r="U361" s="61">
        <v>5</v>
      </c>
      <c r="V361" s="61">
        <v>1</v>
      </c>
      <c r="W361" s="61" t="s">
        <v>29</v>
      </c>
      <c r="X361" s="61" t="s">
        <v>29</v>
      </c>
      <c r="Y361" s="61" t="s">
        <v>29</v>
      </c>
      <c r="Z361" s="61" t="s">
        <v>29</v>
      </c>
      <c r="AA361" s="61" t="s">
        <v>29</v>
      </c>
      <c r="AB361" s="61" t="s">
        <v>29</v>
      </c>
      <c r="AC361" s="61" t="s">
        <v>29</v>
      </c>
      <c r="AD361" s="61">
        <v>15</v>
      </c>
      <c r="AE361" s="61" t="s">
        <v>29</v>
      </c>
    </row>
    <row r="362" spans="1:31" ht="15.75" x14ac:dyDescent="0.25">
      <c r="A362" s="191"/>
      <c r="B362" s="186"/>
      <c r="C362" s="85" t="s">
        <v>33</v>
      </c>
      <c r="D362" s="91" t="s">
        <v>381</v>
      </c>
      <c r="E362" s="61">
        <v>1</v>
      </c>
      <c r="F362" s="61"/>
      <c r="G362" s="61">
        <v>3</v>
      </c>
      <c r="H362" s="61"/>
      <c r="I362" s="61"/>
      <c r="J362" s="61"/>
      <c r="K362" s="61"/>
      <c r="L362" s="61"/>
      <c r="M362" s="61"/>
      <c r="N362" s="61"/>
      <c r="O362" s="61"/>
      <c r="P362" s="61"/>
      <c r="Q362" s="61"/>
      <c r="R362" s="61">
        <v>5</v>
      </c>
      <c r="S362" s="61"/>
      <c r="T362" s="61">
        <v>5</v>
      </c>
      <c r="U362" s="61" t="s">
        <v>29</v>
      </c>
      <c r="V362" s="61">
        <v>15</v>
      </c>
      <c r="W362" s="61" t="s">
        <v>29</v>
      </c>
      <c r="X362" s="61" t="s">
        <v>29</v>
      </c>
      <c r="Y362" s="61" t="s">
        <v>29</v>
      </c>
      <c r="Z362" s="61" t="s">
        <v>29</v>
      </c>
      <c r="AA362" s="61" t="s">
        <v>29</v>
      </c>
      <c r="AB362" s="61" t="s">
        <v>29</v>
      </c>
      <c r="AC362" s="61" t="s">
        <v>29</v>
      </c>
      <c r="AD362" s="61" t="s">
        <v>29</v>
      </c>
      <c r="AE362" s="61" t="s">
        <v>29</v>
      </c>
    </row>
    <row r="363" spans="1:31" ht="15.75" x14ac:dyDescent="0.25">
      <c r="A363" s="191"/>
      <c r="B363" s="186"/>
      <c r="C363" s="85" t="s">
        <v>35</v>
      </c>
      <c r="D363" s="91" t="s">
        <v>382</v>
      </c>
      <c r="E363" s="61"/>
      <c r="F363" s="61">
        <v>2</v>
      </c>
      <c r="G363" s="61"/>
      <c r="H363" s="61"/>
      <c r="I363" s="61"/>
      <c r="J363" s="61"/>
      <c r="K363" s="61"/>
      <c r="L363" s="61"/>
      <c r="M363" s="61"/>
      <c r="N363" s="61"/>
      <c r="O363" s="61">
        <v>2</v>
      </c>
      <c r="P363" s="61"/>
      <c r="Q363" s="61"/>
      <c r="R363" s="61">
        <v>5</v>
      </c>
      <c r="S363" s="61"/>
      <c r="T363" s="61" t="s">
        <v>29</v>
      </c>
      <c r="U363" s="61">
        <v>1</v>
      </c>
      <c r="V363" s="61" t="s">
        <v>29</v>
      </c>
      <c r="W363" s="61" t="s">
        <v>29</v>
      </c>
      <c r="X363" s="61" t="s">
        <v>29</v>
      </c>
      <c r="Y363" s="61" t="s">
        <v>29</v>
      </c>
      <c r="Z363" s="61" t="s">
        <v>29</v>
      </c>
      <c r="AA363" s="61" t="s">
        <v>29</v>
      </c>
      <c r="AB363" s="61" t="s">
        <v>29</v>
      </c>
      <c r="AC363" s="61" t="s">
        <v>29</v>
      </c>
      <c r="AD363" s="61">
        <v>1</v>
      </c>
      <c r="AE363" s="61" t="s">
        <v>29</v>
      </c>
    </row>
    <row r="364" spans="1:31" ht="15.75" x14ac:dyDescent="0.25">
      <c r="A364" s="191"/>
      <c r="B364" s="186"/>
      <c r="C364" s="85" t="s">
        <v>37</v>
      </c>
      <c r="D364" s="91" t="s">
        <v>383</v>
      </c>
      <c r="E364" s="61">
        <v>2</v>
      </c>
      <c r="F364" s="61"/>
      <c r="G364" s="61">
        <v>2</v>
      </c>
      <c r="H364" s="61"/>
      <c r="I364" s="61"/>
      <c r="J364" s="61"/>
      <c r="K364" s="61"/>
      <c r="L364" s="61"/>
      <c r="M364" s="61"/>
      <c r="N364" s="61"/>
      <c r="O364" s="61"/>
      <c r="P364" s="61"/>
      <c r="Q364" s="61"/>
      <c r="R364" s="61">
        <v>5</v>
      </c>
      <c r="S364" s="61"/>
      <c r="T364" s="61">
        <v>1</v>
      </c>
      <c r="U364" s="61" t="s">
        <v>29</v>
      </c>
      <c r="V364" s="61">
        <v>1</v>
      </c>
      <c r="W364" s="61" t="s">
        <v>29</v>
      </c>
      <c r="X364" s="61" t="s">
        <v>29</v>
      </c>
      <c r="Y364" s="61" t="s">
        <v>29</v>
      </c>
      <c r="Z364" s="61" t="s">
        <v>29</v>
      </c>
      <c r="AA364" s="61" t="s">
        <v>29</v>
      </c>
      <c r="AB364" s="61" t="s">
        <v>29</v>
      </c>
      <c r="AC364" s="61" t="s">
        <v>29</v>
      </c>
      <c r="AD364" s="61" t="s">
        <v>29</v>
      </c>
      <c r="AE364" s="61" t="s">
        <v>29</v>
      </c>
    </row>
    <row r="365" spans="1:31" ht="31.5" x14ac:dyDescent="0.25">
      <c r="A365" s="191"/>
      <c r="B365" s="187"/>
      <c r="C365" s="85" t="s">
        <v>39</v>
      </c>
      <c r="D365" s="91" t="s">
        <v>384</v>
      </c>
      <c r="E365" s="61"/>
      <c r="F365" s="61">
        <v>3</v>
      </c>
      <c r="G365" s="61"/>
      <c r="H365" s="61"/>
      <c r="I365" s="61"/>
      <c r="J365" s="61"/>
      <c r="K365" s="61"/>
      <c r="L365" s="61"/>
      <c r="M365" s="61"/>
      <c r="N365" s="61"/>
      <c r="O365" s="61"/>
      <c r="P365" s="61"/>
      <c r="Q365" s="61"/>
      <c r="R365" s="61">
        <v>5</v>
      </c>
      <c r="S365" s="61"/>
      <c r="T365" s="61" t="s">
        <v>29</v>
      </c>
      <c r="U365" s="61">
        <v>15</v>
      </c>
      <c r="V365" s="61" t="s">
        <v>29</v>
      </c>
      <c r="W365" s="61" t="s">
        <v>29</v>
      </c>
      <c r="X365" s="61" t="s">
        <v>29</v>
      </c>
      <c r="Y365" s="61" t="s">
        <v>29</v>
      </c>
      <c r="Z365" s="61" t="s">
        <v>29</v>
      </c>
      <c r="AA365" s="61" t="s">
        <v>29</v>
      </c>
      <c r="AB365" s="61" t="s">
        <v>29</v>
      </c>
      <c r="AC365" s="61" t="s">
        <v>29</v>
      </c>
      <c r="AD365" s="61" t="s">
        <v>29</v>
      </c>
      <c r="AE365" s="61" t="s">
        <v>29</v>
      </c>
    </row>
    <row r="366" spans="1:31" ht="15.75" x14ac:dyDescent="0.25">
      <c r="A366" s="191"/>
      <c r="B366" s="108"/>
      <c r="C366" s="59" t="s">
        <v>343</v>
      </c>
      <c r="D366" s="59" t="s">
        <v>385</v>
      </c>
      <c r="E366" s="59" t="s">
        <v>2</v>
      </c>
      <c r="F366" s="59" t="s">
        <v>3</v>
      </c>
      <c r="G366" s="59" t="s">
        <v>4</v>
      </c>
      <c r="H366" s="59" t="s">
        <v>5</v>
      </c>
      <c r="I366" s="59" t="s">
        <v>6</v>
      </c>
      <c r="J366" s="59" t="s">
        <v>7</v>
      </c>
      <c r="K366" s="59" t="s">
        <v>8</v>
      </c>
      <c r="L366" s="59" t="s">
        <v>9</v>
      </c>
      <c r="M366" s="59" t="s">
        <v>10</v>
      </c>
      <c r="N366" s="59" t="s">
        <v>11</v>
      </c>
      <c r="O366" s="59" t="s">
        <v>12</v>
      </c>
      <c r="P366" s="59" t="s">
        <v>13</v>
      </c>
      <c r="Q366" s="59"/>
      <c r="R366" s="59" t="s">
        <v>14</v>
      </c>
      <c r="S366" s="59"/>
      <c r="T366" s="59" t="s">
        <v>15</v>
      </c>
      <c r="U366" s="59" t="s">
        <v>16</v>
      </c>
      <c r="V366" s="59" t="s">
        <v>17</v>
      </c>
      <c r="W366" s="59" t="s">
        <v>18</v>
      </c>
      <c r="X366" s="59" t="s">
        <v>19</v>
      </c>
      <c r="Y366" s="59" t="s">
        <v>20</v>
      </c>
      <c r="Z366" s="59" t="s">
        <v>21</v>
      </c>
      <c r="AA366" s="59" t="s">
        <v>22</v>
      </c>
      <c r="AB366" s="59" t="s">
        <v>23</v>
      </c>
      <c r="AC366" s="59" t="s">
        <v>24</v>
      </c>
      <c r="AD366" s="59" t="s">
        <v>25</v>
      </c>
      <c r="AE366" s="59" t="s">
        <v>26</v>
      </c>
    </row>
    <row r="367" spans="1:31" ht="15.75" x14ac:dyDescent="0.25">
      <c r="A367" s="191"/>
      <c r="B367" s="185"/>
      <c r="C367" s="85" t="s">
        <v>27</v>
      </c>
      <c r="D367" s="122" t="s">
        <v>386</v>
      </c>
      <c r="E367" s="61">
        <v>1</v>
      </c>
      <c r="F367" s="61">
        <v>2</v>
      </c>
      <c r="G367" s="61">
        <v>2</v>
      </c>
      <c r="H367" s="61"/>
      <c r="I367" s="61"/>
      <c r="J367" s="61"/>
      <c r="K367" s="61"/>
      <c r="L367" s="61"/>
      <c r="M367" s="61"/>
      <c r="N367" s="61"/>
      <c r="O367" s="61">
        <v>2</v>
      </c>
      <c r="P367" s="61"/>
      <c r="Q367" s="61"/>
      <c r="R367" s="61">
        <v>5</v>
      </c>
      <c r="S367" s="61"/>
      <c r="T367" s="61">
        <v>5</v>
      </c>
      <c r="U367" s="61">
        <v>1</v>
      </c>
      <c r="V367" s="61">
        <v>1</v>
      </c>
      <c r="W367" s="61" t="s">
        <v>29</v>
      </c>
      <c r="X367" s="61" t="s">
        <v>29</v>
      </c>
      <c r="Y367" s="61" t="s">
        <v>29</v>
      </c>
      <c r="Z367" s="61" t="s">
        <v>29</v>
      </c>
      <c r="AA367" s="61" t="s">
        <v>29</v>
      </c>
      <c r="AB367" s="61" t="s">
        <v>29</v>
      </c>
      <c r="AC367" s="61" t="s">
        <v>29</v>
      </c>
      <c r="AD367" s="61">
        <v>1</v>
      </c>
      <c r="AE367" s="61" t="s">
        <v>29</v>
      </c>
    </row>
    <row r="368" spans="1:31" ht="15.75" x14ac:dyDescent="0.25">
      <c r="A368" s="191"/>
      <c r="B368" s="186"/>
      <c r="C368" s="85" t="s">
        <v>31</v>
      </c>
      <c r="D368" s="122" t="s">
        <v>387</v>
      </c>
      <c r="E368" s="61"/>
      <c r="F368" s="61">
        <v>1</v>
      </c>
      <c r="G368" s="61"/>
      <c r="H368" s="61"/>
      <c r="I368" s="61"/>
      <c r="J368" s="61">
        <v>2</v>
      </c>
      <c r="K368" s="61"/>
      <c r="L368" s="61"/>
      <c r="M368" s="61"/>
      <c r="N368" s="61"/>
      <c r="O368" s="61"/>
      <c r="P368" s="61">
        <v>2</v>
      </c>
      <c r="Q368" s="61"/>
      <c r="R368" s="61">
        <v>5</v>
      </c>
      <c r="S368" s="61"/>
      <c r="T368" s="61" t="s">
        <v>29</v>
      </c>
      <c r="U368" s="61">
        <v>5</v>
      </c>
      <c r="V368" s="61" t="s">
        <v>29</v>
      </c>
      <c r="W368" s="61" t="s">
        <v>29</v>
      </c>
      <c r="X368" s="61" t="s">
        <v>29</v>
      </c>
      <c r="Y368" s="61">
        <v>1</v>
      </c>
      <c r="Z368" s="61" t="s">
        <v>29</v>
      </c>
      <c r="AA368" s="61" t="s">
        <v>29</v>
      </c>
      <c r="AB368" s="61" t="s">
        <v>29</v>
      </c>
      <c r="AC368" s="61" t="s">
        <v>29</v>
      </c>
      <c r="AD368" s="61" t="s">
        <v>29</v>
      </c>
      <c r="AE368" s="61">
        <v>1</v>
      </c>
    </row>
    <row r="369" spans="1:31" ht="15.75" x14ac:dyDescent="0.25">
      <c r="A369" s="191"/>
      <c r="B369" s="187"/>
      <c r="C369" s="85" t="s">
        <v>33</v>
      </c>
      <c r="D369" s="122" t="s">
        <v>388</v>
      </c>
      <c r="E369" s="61"/>
      <c r="F369" s="61">
        <v>1</v>
      </c>
      <c r="G369" s="61"/>
      <c r="H369" s="61"/>
      <c r="I369" s="61">
        <v>2</v>
      </c>
      <c r="J369" s="61"/>
      <c r="K369" s="61"/>
      <c r="L369" s="61">
        <v>2</v>
      </c>
      <c r="M369" s="61"/>
      <c r="N369" s="61"/>
      <c r="O369" s="61"/>
      <c r="P369" s="61">
        <v>2</v>
      </c>
      <c r="Q369" s="61"/>
      <c r="R369" s="61">
        <v>5</v>
      </c>
      <c r="S369" s="61"/>
      <c r="T369" s="61" t="s">
        <v>29</v>
      </c>
      <c r="U369" s="61">
        <v>5</v>
      </c>
      <c r="V369" s="61" t="s">
        <v>29</v>
      </c>
      <c r="W369" s="61" t="s">
        <v>29</v>
      </c>
      <c r="X369" s="61">
        <v>1</v>
      </c>
      <c r="Y369" s="61" t="s">
        <v>29</v>
      </c>
      <c r="Z369" s="61" t="s">
        <v>29</v>
      </c>
      <c r="AA369" s="61">
        <v>1</v>
      </c>
      <c r="AB369" s="61" t="s">
        <v>29</v>
      </c>
      <c r="AC369" s="61" t="s">
        <v>29</v>
      </c>
      <c r="AD369" s="61" t="s">
        <v>29</v>
      </c>
      <c r="AE369" s="61">
        <v>1</v>
      </c>
    </row>
    <row r="370" spans="1:31" ht="15.75" x14ac:dyDescent="0.25">
      <c r="A370" s="191"/>
      <c r="B370" s="108"/>
      <c r="C370" s="59" t="s">
        <v>343</v>
      </c>
      <c r="D370" s="59" t="s">
        <v>389</v>
      </c>
      <c r="E370" s="59" t="s">
        <v>2</v>
      </c>
      <c r="F370" s="59" t="s">
        <v>3</v>
      </c>
      <c r="G370" s="59" t="s">
        <v>4</v>
      </c>
      <c r="H370" s="59" t="s">
        <v>5</v>
      </c>
      <c r="I370" s="59" t="s">
        <v>6</v>
      </c>
      <c r="J370" s="59" t="s">
        <v>7</v>
      </c>
      <c r="K370" s="59" t="s">
        <v>8</v>
      </c>
      <c r="L370" s="59" t="s">
        <v>9</v>
      </c>
      <c r="M370" s="59" t="s">
        <v>10</v>
      </c>
      <c r="N370" s="59" t="s">
        <v>11</v>
      </c>
      <c r="O370" s="59" t="s">
        <v>12</v>
      </c>
      <c r="P370" s="59" t="s">
        <v>13</v>
      </c>
      <c r="Q370" s="59"/>
      <c r="R370" s="59">
        <v>5</v>
      </c>
      <c r="S370" s="59"/>
      <c r="T370" s="59" t="s">
        <v>15</v>
      </c>
      <c r="U370" s="59" t="s">
        <v>16</v>
      </c>
      <c r="V370" s="59" t="s">
        <v>17</v>
      </c>
      <c r="W370" s="59" t="s">
        <v>18</v>
      </c>
      <c r="X370" s="59" t="s">
        <v>19</v>
      </c>
      <c r="Y370" s="59" t="s">
        <v>20</v>
      </c>
      <c r="Z370" s="59" t="s">
        <v>21</v>
      </c>
      <c r="AA370" s="59" t="s">
        <v>22</v>
      </c>
      <c r="AB370" s="59" t="s">
        <v>23</v>
      </c>
      <c r="AC370" s="59" t="s">
        <v>24</v>
      </c>
      <c r="AD370" s="59" t="s">
        <v>25</v>
      </c>
      <c r="AE370" s="59" t="s">
        <v>26</v>
      </c>
    </row>
    <row r="371" spans="1:31" ht="15.75" x14ac:dyDescent="0.25">
      <c r="A371" s="191"/>
      <c r="B371" s="185"/>
      <c r="C371" s="85" t="s">
        <v>27</v>
      </c>
      <c r="D371" s="99" t="s">
        <v>390</v>
      </c>
      <c r="E371" s="61"/>
      <c r="F371" s="61"/>
      <c r="G371" s="61">
        <v>1</v>
      </c>
      <c r="H371" s="61">
        <v>1</v>
      </c>
      <c r="I371" s="61">
        <v>3</v>
      </c>
      <c r="J371" s="61"/>
      <c r="K371" s="61"/>
      <c r="L371" s="61"/>
      <c r="M371" s="61"/>
      <c r="N371" s="61"/>
      <c r="O371" s="61"/>
      <c r="P371" s="61"/>
      <c r="Q371" s="61"/>
      <c r="R371" s="61">
        <v>5</v>
      </c>
      <c r="S371" s="61"/>
      <c r="T371" s="61" t="s">
        <v>29</v>
      </c>
      <c r="U371" s="61" t="s">
        <v>29</v>
      </c>
      <c r="V371" s="61">
        <v>5</v>
      </c>
      <c r="W371" s="61">
        <v>5</v>
      </c>
      <c r="X371" s="61">
        <v>15</v>
      </c>
      <c r="Y371" s="61" t="s">
        <v>29</v>
      </c>
      <c r="Z371" s="61" t="s">
        <v>29</v>
      </c>
      <c r="AA371" s="61" t="s">
        <v>29</v>
      </c>
      <c r="AB371" s="61" t="s">
        <v>29</v>
      </c>
      <c r="AC371" s="61" t="s">
        <v>29</v>
      </c>
      <c r="AD371" s="61" t="s">
        <v>29</v>
      </c>
      <c r="AE371" s="61" t="s">
        <v>29</v>
      </c>
    </row>
    <row r="372" spans="1:31" ht="15.75" x14ac:dyDescent="0.25">
      <c r="A372" s="191"/>
      <c r="B372" s="186"/>
      <c r="C372" s="85" t="s">
        <v>31</v>
      </c>
      <c r="D372" s="99" t="s">
        <v>391</v>
      </c>
      <c r="E372" s="61"/>
      <c r="F372" s="61"/>
      <c r="G372" s="61">
        <v>2</v>
      </c>
      <c r="H372" s="61">
        <v>2</v>
      </c>
      <c r="I372" s="61">
        <v>3</v>
      </c>
      <c r="J372" s="61"/>
      <c r="K372" s="61"/>
      <c r="L372" s="61"/>
      <c r="M372" s="61"/>
      <c r="N372" s="61"/>
      <c r="O372" s="61"/>
      <c r="P372" s="61"/>
      <c r="Q372" s="61"/>
      <c r="R372" s="61">
        <v>5</v>
      </c>
      <c r="S372" s="61"/>
      <c r="T372" s="61" t="s">
        <v>29</v>
      </c>
      <c r="U372" s="61" t="s">
        <v>29</v>
      </c>
      <c r="V372" s="61">
        <v>1</v>
      </c>
      <c r="W372" s="61">
        <v>1</v>
      </c>
      <c r="X372" s="61">
        <v>15</v>
      </c>
      <c r="Y372" s="61" t="s">
        <v>29</v>
      </c>
      <c r="Z372" s="61" t="s">
        <v>29</v>
      </c>
      <c r="AA372" s="61" t="s">
        <v>29</v>
      </c>
      <c r="AB372" s="61" t="s">
        <v>29</v>
      </c>
      <c r="AC372" s="61" t="s">
        <v>29</v>
      </c>
      <c r="AD372" s="61" t="s">
        <v>29</v>
      </c>
      <c r="AE372" s="61" t="s">
        <v>29</v>
      </c>
    </row>
    <row r="373" spans="1:31" ht="15.75" x14ac:dyDescent="0.25">
      <c r="A373" s="191"/>
      <c r="B373" s="187"/>
      <c r="C373" s="85" t="s">
        <v>33</v>
      </c>
      <c r="D373" s="99" t="s">
        <v>392</v>
      </c>
      <c r="E373" s="61"/>
      <c r="F373" s="61"/>
      <c r="G373" s="61">
        <v>2</v>
      </c>
      <c r="H373" s="61">
        <v>2</v>
      </c>
      <c r="I373" s="61">
        <v>3</v>
      </c>
      <c r="J373" s="61"/>
      <c r="K373" s="61"/>
      <c r="L373" s="61"/>
      <c r="M373" s="61"/>
      <c r="N373" s="61"/>
      <c r="O373" s="61"/>
      <c r="P373" s="61"/>
      <c r="Q373" s="61"/>
      <c r="R373" s="61">
        <v>5</v>
      </c>
      <c r="S373" s="61"/>
      <c r="T373" s="61" t="s">
        <v>29</v>
      </c>
      <c r="U373" s="61" t="s">
        <v>29</v>
      </c>
      <c r="V373" s="61">
        <v>1</v>
      </c>
      <c r="W373" s="61">
        <v>1</v>
      </c>
      <c r="X373" s="61">
        <v>15</v>
      </c>
      <c r="Y373" s="61" t="s">
        <v>29</v>
      </c>
      <c r="Z373" s="61" t="s">
        <v>29</v>
      </c>
      <c r="AA373" s="61" t="s">
        <v>29</v>
      </c>
      <c r="AB373" s="61" t="s">
        <v>29</v>
      </c>
      <c r="AC373" s="61" t="s">
        <v>29</v>
      </c>
      <c r="AD373" s="61" t="s">
        <v>29</v>
      </c>
      <c r="AE373" s="61" t="s">
        <v>29</v>
      </c>
    </row>
    <row r="374" spans="1:31" ht="15.75" x14ac:dyDescent="0.25">
      <c r="A374" s="191"/>
      <c r="B374" s="108"/>
      <c r="C374" s="59" t="s">
        <v>343</v>
      </c>
      <c r="D374" s="59" t="s">
        <v>393</v>
      </c>
      <c r="E374" s="59" t="s">
        <v>2</v>
      </c>
      <c r="F374" s="59" t="s">
        <v>3</v>
      </c>
      <c r="G374" s="59" t="s">
        <v>4</v>
      </c>
      <c r="H374" s="59" t="s">
        <v>5</v>
      </c>
      <c r="I374" s="59" t="s">
        <v>6</v>
      </c>
      <c r="J374" s="59" t="s">
        <v>7</v>
      </c>
      <c r="K374" s="59" t="s">
        <v>8</v>
      </c>
      <c r="L374" s="59" t="s">
        <v>9</v>
      </c>
      <c r="M374" s="59" t="s">
        <v>10</v>
      </c>
      <c r="N374" s="59" t="s">
        <v>11</v>
      </c>
      <c r="O374" s="59" t="s">
        <v>12</v>
      </c>
      <c r="P374" s="59" t="s">
        <v>13</v>
      </c>
      <c r="Q374" s="59"/>
      <c r="R374" s="59" t="s">
        <v>14</v>
      </c>
      <c r="S374" s="59"/>
      <c r="T374" s="59" t="s">
        <v>15</v>
      </c>
      <c r="U374" s="59" t="s">
        <v>16</v>
      </c>
      <c r="V374" s="59" t="s">
        <v>17</v>
      </c>
      <c r="W374" s="59" t="s">
        <v>18</v>
      </c>
      <c r="X374" s="59" t="s">
        <v>19</v>
      </c>
      <c r="Y374" s="59" t="s">
        <v>20</v>
      </c>
      <c r="Z374" s="59" t="s">
        <v>21</v>
      </c>
      <c r="AA374" s="59" t="s">
        <v>22</v>
      </c>
      <c r="AB374" s="59" t="s">
        <v>23</v>
      </c>
      <c r="AC374" s="59" t="s">
        <v>24</v>
      </c>
      <c r="AD374" s="59" t="s">
        <v>25</v>
      </c>
      <c r="AE374" s="59" t="s">
        <v>26</v>
      </c>
    </row>
    <row r="375" spans="1:31" ht="15.75" x14ac:dyDescent="0.25">
      <c r="A375" s="191"/>
      <c r="B375" s="185"/>
      <c r="C375" s="85" t="s">
        <v>27</v>
      </c>
      <c r="D375" s="91" t="s">
        <v>394</v>
      </c>
      <c r="E375" s="61"/>
      <c r="F375" s="61">
        <v>3</v>
      </c>
      <c r="G375" s="61"/>
      <c r="H375" s="61">
        <v>1</v>
      </c>
      <c r="I375" s="61">
        <v>1</v>
      </c>
      <c r="J375" s="61"/>
      <c r="K375" s="61"/>
      <c r="L375" s="61"/>
      <c r="M375" s="61"/>
      <c r="N375" s="61"/>
      <c r="O375" s="61"/>
      <c r="P375" s="61"/>
      <c r="Q375" s="61"/>
      <c r="R375" s="61">
        <v>5</v>
      </c>
      <c r="S375" s="61"/>
      <c r="T375" s="61" t="s">
        <v>29</v>
      </c>
      <c r="U375" s="61">
        <v>15</v>
      </c>
      <c r="V375" s="61" t="s">
        <v>29</v>
      </c>
      <c r="W375" s="61">
        <v>5</v>
      </c>
      <c r="X375" s="61">
        <v>5</v>
      </c>
      <c r="Y375" s="61" t="s">
        <v>29</v>
      </c>
      <c r="Z375" s="61" t="s">
        <v>29</v>
      </c>
      <c r="AA375" s="61" t="s">
        <v>29</v>
      </c>
      <c r="AB375" s="61" t="s">
        <v>29</v>
      </c>
      <c r="AC375" s="61" t="s">
        <v>29</v>
      </c>
      <c r="AD375" s="61" t="s">
        <v>29</v>
      </c>
      <c r="AE375" s="61" t="s">
        <v>29</v>
      </c>
    </row>
    <row r="376" spans="1:31" ht="15.75" x14ac:dyDescent="0.25">
      <c r="A376" s="191"/>
      <c r="B376" s="186"/>
      <c r="C376" s="85" t="s">
        <v>31</v>
      </c>
      <c r="D376" s="91" t="s">
        <v>395</v>
      </c>
      <c r="E376" s="61"/>
      <c r="F376" s="61">
        <v>3</v>
      </c>
      <c r="G376" s="61"/>
      <c r="H376" s="61">
        <v>1</v>
      </c>
      <c r="I376" s="61">
        <v>1</v>
      </c>
      <c r="J376" s="61"/>
      <c r="K376" s="61"/>
      <c r="L376" s="61"/>
      <c r="M376" s="61"/>
      <c r="N376" s="61"/>
      <c r="O376" s="61"/>
      <c r="P376" s="61"/>
      <c r="Q376" s="61"/>
      <c r="R376" s="61">
        <v>5</v>
      </c>
      <c r="S376" s="61"/>
      <c r="T376" s="61" t="s">
        <v>29</v>
      </c>
      <c r="U376" s="61">
        <v>15</v>
      </c>
      <c r="V376" s="61" t="s">
        <v>29</v>
      </c>
      <c r="W376" s="61">
        <v>5</v>
      </c>
      <c r="X376" s="61">
        <v>5</v>
      </c>
      <c r="Y376" s="61" t="s">
        <v>29</v>
      </c>
      <c r="Z376" s="61" t="s">
        <v>29</v>
      </c>
      <c r="AA376" s="61" t="s">
        <v>29</v>
      </c>
      <c r="AB376" s="61" t="s">
        <v>29</v>
      </c>
      <c r="AC376" s="61" t="s">
        <v>29</v>
      </c>
      <c r="AD376" s="61" t="s">
        <v>29</v>
      </c>
      <c r="AE376" s="61" t="s">
        <v>29</v>
      </c>
    </row>
    <row r="377" spans="1:31" ht="15.75" x14ac:dyDescent="0.25">
      <c r="A377" s="191"/>
      <c r="B377" s="186"/>
      <c r="C377" s="85" t="s">
        <v>33</v>
      </c>
      <c r="D377" s="91" t="s">
        <v>396</v>
      </c>
      <c r="E377" s="61"/>
      <c r="F377" s="61">
        <v>2</v>
      </c>
      <c r="G377" s="61"/>
      <c r="H377" s="61">
        <v>3</v>
      </c>
      <c r="I377" s="61">
        <v>2</v>
      </c>
      <c r="J377" s="61"/>
      <c r="K377" s="61"/>
      <c r="L377" s="61"/>
      <c r="M377" s="61"/>
      <c r="N377" s="61"/>
      <c r="O377" s="61"/>
      <c r="P377" s="61"/>
      <c r="Q377" s="61"/>
      <c r="R377" s="61">
        <v>5</v>
      </c>
      <c r="S377" s="61"/>
      <c r="T377" s="61" t="s">
        <v>29</v>
      </c>
      <c r="U377" s="61">
        <v>1</v>
      </c>
      <c r="V377" s="61" t="s">
        <v>29</v>
      </c>
      <c r="W377" s="61">
        <v>15</v>
      </c>
      <c r="X377" s="61">
        <v>1</v>
      </c>
      <c r="Y377" s="61" t="s">
        <v>29</v>
      </c>
      <c r="Z377" s="61" t="s">
        <v>29</v>
      </c>
      <c r="AA377" s="61" t="s">
        <v>29</v>
      </c>
      <c r="AB377" s="61" t="s">
        <v>29</v>
      </c>
      <c r="AC377" s="61" t="s">
        <v>29</v>
      </c>
      <c r="AD377" s="61" t="s">
        <v>29</v>
      </c>
      <c r="AE377" s="61" t="s">
        <v>29</v>
      </c>
    </row>
    <row r="378" spans="1:31" ht="15.75" x14ac:dyDescent="0.25">
      <c r="A378" s="191"/>
      <c r="B378" s="186"/>
      <c r="C378" s="85" t="s">
        <v>35</v>
      </c>
      <c r="D378" s="91" t="s">
        <v>397</v>
      </c>
      <c r="E378" s="61"/>
      <c r="F378" s="61">
        <v>2</v>
      </c>
      <c r="G378" s="61"/>
      <c r="H378" s="61">
        <v>3</v>
      </c>
      <c r="I378" s="61">
        <v>2</v>
      </c>
      <c r="J378" s="61"/>
      <c r="K378" s="61"/>
      <c r="L378" s="61"/>
      <c r="M378" s="61"/>
      <c r="N378" s="61"/>
      <c r="O378" s="61"/>
      <c r="P378" s="61"/>
      <c r="Q378" s="61"/>
      <c r="R378" s="61">
        <v>5</v>
      </c>
      <c r="S378" s="61"/>
      <c r="T378" s="61" t="s">
        <v>29</v>
      </c>
      <c r="U378" s="61">
        <v>1</v>
      </c>
      <c r="V378" s="61" t="s">
        <v>29</v>
      </c>
      <c r="W378" s="61">
        <v>15</v>
      </c>
      <c r="X378" s="61">
        <v>1</v>
      </c>
      <c r="Y378" s="61" t="s">
        <v>29</v>
      </c>
      <c r="Z378" s="61" t="s">
        <v>29</v>
      </c>
      <c r="AA378" s="61" t="s">
        <v>29</v>
      </c>
      <c r="AB378" s="61" t="s">
        <v>29</v>
      </c>
      <c r="AC378" s="61" t="s">
        <v>29</v>
      </c>
      <c r="AD378" s="61" t="s">
        <v>29</v>
      </c>
      <c r="AE378" s="61" t="s">
        <v>29</v>
      </c>
    </row>
    <row r="379" spans="1:31" ht="15.75" x14ac:dyDescent="0.25">
      <c r="A379" s="191"/>
      <c r="B379" s="186"/>
      <c r="C379" s="85" t="s">
        <v>37</v>
      </c>
      <c r="D379" s="91" t="s">
        <v>398</v>
      </c>
      <c r="E379" s="61"/>
      <c r="F379" s="61">
        <v>2</v>
      </c>
      <c r="G379" s="61"/>
      <c r="H379" s="61">
        <v>2</v>
      </c>
      <c r="I379" s="61">
        <v>3</v>
      </c>
      <c r="J379" s="61"/>
      <c r="K379" s="61"/>
      <c r="L379" s="61"/>
      <c r="M379" s="61"/>
      <c r="N379" s="61"/>
      <c r="O379" s="61"/>
      <c r="P379" s="61"/>
      <c r="Q379" s="61"/>
      <c r="R379" s="61">
        <v>5</v>
      </c>
      <c r="S379" s="61"/>
      <c r="T379" s="61" t="s">
        <v>29</v>
      </c>
      <c r="U379" s="61">
        <v>1</v>
      </c>
      <c r="V379" s="61" t="s">
        <v>29</v>
      </c>
      <c r="W379" s="61">
        <v>1</v>
      </c>
      <c r="X379" s="61">
        <v>15</v>
      </c>
      <c r="Y379" s="61" t="s">
        <v>29</v>
      </c>
      <c r="Z379" s="61" t="s">
        <v>29</v>
      </c>
      <c r="AA379" s="61" t="s">
        <v>29</v>
      </c>
      <c r="AB379" s="61" t="s">
        <v>29</v>
      </c>
      <c r="AC379" s="61" t="s">
        <v>29</v>
      </c>
      <c r="AD379" s="61" t="s">
        <v>29</v>
      </c>
      <c r="AE379" s="61" t="s">
        <v>29</v>
      </c>
    </row>
    <row r="380" spans="1:31" ht="15.75" x14ac:dyDescent="0.25">
      <c r="A380" s="192"/>
      <c r="B380" s="187"/>
      <c r="C380" s="92" t="s">
        <v>39</v>
      </c>
      <c r="D380" s="93" t="s">
        <v>399</v>
      </c>
      <c r="E380" s="61"/>
      <c r="F380" s="61">
        <v>2</v>
      </c>
      <c r="G380" s="61"/>
      <c r="H380" s="61">
        <v>2</v>
      </c>
      <c r="I380" s="61">
        <v>3</v>
      </c>
      <c r="J380" s="61"/>
      <c r="K380" s="61"/>
      <c r="L380" s="61"/>
      <c r="M380" s="61"/>
      <c r="N380" s="61"/>
      <c r="O380" s="61"/>
      <c r="P380" s="61"/>
      <c r="Q380" s="61"/>
      <c r="R380" s="61">
        <v>5</v>
      </c>
      <c r="S380" s="61"/>
      <c r="T380" s="61" t="s">
        <v>29</v>
      </c>
      <c r="U380" s="61">
        <v>1</v>
      </c>
      <c r="V380" s="61" t="s">
        <v>29</v>
      </c>
      <c r="W380" s="61">
        <v>1</v>
      </c>
      <c r="X380" s="61">
        <v>15</v>
      </c>
      <c r="Y380" s="61" t="s">
        <v>29</v>
      </c>
      <c r="Z380" s="61" t="s">
        <v>29</v>
      </c>
      <c r="AA380" s="61" t="s">
        <v>29</v>
      </c>
      <c r="AB380" s="61" t="s">
        <v>29</v>
      </c>
      <c r="AC380" s="61" t="s">
        <v>29</v>
      </c>
      <c r="AD380" s="61" t="s">
        <v>29</v>
      </c>
      <c r="AE380" s="61" t="s">
        <v>29</v>
      </c>
    </row>
    <row r="381" spans="1:31" s="54" customFormat="1" ht="15.75" x14ac:dyDescent="0.25">
      <c r="A381" s="53"/>
      <c r="B381" s="109"/>
      <c r="C381" s="199"/>
      <c r="D381" s="199"/>
      <c r="E381" s="199"/>
      <c r="F381" s="199"/>
      <c r="G381" s="199"/>
      <c r="H381" s="199"/>
      <c r="I381" s="199"/>
      <c r="J381" s="199"/>
      <c r="K381" s="199"/>
      <c r="L381" s="199"/>
      <c r="M381" s="199"/>
      <c r="N381" s="199"/>
      <c r="O381" s="199"/>
      <c r="P381" s="199"/>
      <c r="Q381" s="199"/>
      <c r="R381" s="199"/>
      <c r="S381" s="199"/>
      <c r="T381" s="199"/>
      <c r="U381" s="199"/>
      <c r="V381" s="199"/>
      <c r="W381" s="199"/>
      <c r="X381" s="199"/>
      <c r="Y381" s="199"/>
      <c r="Z381" s="199"/>
      <c r="AA381" s="199"/>
      <c r="AB381" s="199"/>
      <c r="AC381" s="199"/>
      <c r="AD381" s="199"/>
      <c r="AE381" s="199"/>
    </row>
    <row r="382" spans="1:31" ht="15.75" x14ac:dyDescent="0.25">
      <c r="A382" s="12"/>
      <c r="B382" s="108"/>
      <c r="C382" s="59" t="s">
        <v>400</v>
      </c>
      <c r="D382" s="59" t="s">
        <v>401</v>
      </c>
      <c r="E382" s="59" t="s">
        <v>2</v>
      </c>
      <c r="F382" s="59" t="s">
        <v>3</v>
      </c>
      <c r="G382" s="59" t="s">
        <v>4</v>
      </c>
      <c r="H382" s="59" t="s">
        <v>5</v>
      </c>
      <c r="I382" s="59" t="s">
        <v>6</v>
      </c>
      <c r="J382" s="59" t="s">
        <v>7</v>
      </c>
      <c r="K382" s="59" t="s">
        <v>8</v>
      </c>
      <c r="L382" s="59" t="s">
        <v>9</v>
      </c>
      <c r="M382" s="59" t="s">
        <v>10</v>
      </c>
      <c r="N382" s="59" t="s">
        <v>11</v>
      </c>
      <c r="O382" s="59" t="s">
        <v>12</v>
      </c>
      <c r="P382" s="59" t="s">
        <v>13</v>
      </c>
      <c r="Q382" s="59"/>
      <c r="R382" s="59" t="s">
        <v>14</v>
      </c>
      <c r="S382" s="59"/>
      <c r="T382" s="59" t="s">
        <v>15</v>
      </c>
      <c r="U382" s="59" t="s">
        <v>16</v>
      </c>
      <c r="V382" s="59" t="s">
        <v>17</v>
      </c>
      <c r="W382" s="59" t="s">
        <v>18</v>
      </c>
      <c r="X382" s="59" t="s">
        <v>19</v>
      </c>
      <c r="Y382" s="59" t="s">
        <v>20</v>
      </c>
      <c r="Z382" s="59" t="s">
        <v>21</v>
      </c>
      <c r="AA382" s="59" t="s">
        <v>22</v>
      </c>
      <c r="AB382" s="59" t="s">
        <v>23</v>
      </c>
      <c r="AC382" s="59" t="s">
        <v>24</v>
      </c>
      <c r="AD382" s="59" t="s">
        <v>25</v>
      </c>
      <c r="AE382" s="59" t="s">
        <v>26</v>
      </c>
    </row>
    <row r="383" spans="1:31" ht="15.75" x14ac:dyDescent="0.25">
      <c r="A383" s="188"/>
      <c r="B383" s="185"/>
      <c r="C383" s="85" t="s">
        <v>27</v>
      </c>
      <c r="D383" s="117" t="s">
        <v>402</v>
      </c>
      <c r="E383" s="61">
        <v>3</v>
      </c>
      <c r="F383" s="61">
        <v>3</v>
      </c>
      <c r="G383" s="61">
        <v>3</v>
      </c>
      <c r="H383" s="61"/>
      <c r="I383" s="61"/>
      <c r="J383" s="61"/>
      <c r="K383" s="61"/>
      <c r="L383" s="61"/>
      <c r="M383" s="61"/>
      <c r="N383" s="61"/>
      <c r="O383" s="61"/>
      <c r="P383" s="61"/>
      <c r="Q383" s="61"/>
      <c r="R383" s="61">
        <v>3.6</v>
      </c>
      <c r="S383" s="61"/>
      <c r="T383" s="61" t="s">
        <v>403</v>
      </c>
      <c r="U383" s="61" t="s">
        <v>403</v>
      </c>
      <c r="V383" s="61">
        <v>11</v>
      </c>
      <c r="W383" s="61" t="s">
        <v>29</v>
      </c>
      <c r="X383" s="61" t="s">
        <v>29</v>
      </c>
      <c r="Y383" s="61" t="s">
        <v>29</v>
      </c>
      <c r="Z383" s="61" t="s">
        <v>29</v>
      </c>
      <c r="AA383" s="61" t="s">
        <v>29</v>
      </c>
      <c r="AB383" s="61" t="s">
        <v>29</v>
      </c>
      <c r="AC383" s="61" t="s">
        <v>29</v>
      </c>
      <c r="AD383" s="61" t="s">
        <v>29</v>
      </c>
      <c r="AE383" s="61" t="s">
        <v>29</v>
      </c>
    </row>
    <row r="384" spans="1:31" ht="15.75" x14ac:dyDescent="0.25">
      <c r="A384" s="189"/>
      <c r="B384" s="186"/>
      <c r="C384" s="85" t="s">
        <v>31</v>
      </c>
      <c r="D384" s="117" t="s">
        <v>404</v>
      </c>
      <c r="E384" s="61">
        <v>2</v>
      </c>
      <c r="F384" s="61"/>
      <c r="G384" s="61">
        <v>3</v>
      </c>
      <c r="H384" s="61"/>
      <c r="I384" s="61"/>
      <c r="J384" s="61"/>
      <c r="K384" s="61"/>
      <c r="L384" s="61"/>
      <c r="M384" s="61"/>
      <c r="N384" s="61"/>
      <c r="O384" s="61"/>
      <c r="P384" s="61"/>
      <c r="Q384" s="61"/>
      <c r="R384" s="61">
        <v>3.6</v>
      </c>
      <c r="S384" s="61"/>
      <c r="T384" s="61">
        <v>7.2</v>
      </c>
      <c r="U384" s="61" t="s">
        <v>29</v>
      </c>
      <c r="V384" s="61">
        <v>11</v>
      </c>
      <c r="W384" s="61" t="s">
        <v>29</v>
      </c>
      <c r="X384" s="61" t="s">
        <v>29</v>
      </c>
      <c r="Y384" s="61" t="s">
        <v>29</v>
      </c>
      <c r="Z384" s="61" t="s">
        <v>29</v>
      </c>
      <c r="AA384" s="61" t="s">
        <v>29</v>
      </c>
      <c r="AB384" s="61" t="s">
        <v>29</v>
      </c>
      <c r="AC384" s="61" t="s">
        <v>29</v>
      </c>
      <c r="AD384" s="61" t="s">
        <v>29</v>
      </c>
      <c r="AE384" s="61" t="s">
        <v>29</v>
      </c>
    </row>
    <row r="385" spans="1:31" ht="15.75" x14ac:dyDescent="0.25">
      <c r="A385" s="189"/>
      <c r="B385" s="186"/>
      <c r="C385" s="85" t="s">
        <v>33</v>
      </c>
      <c r="D385" s="117" t="s">
        <v>405</v>
      </c>
      <c r="E385" s="61"/>
      <c r="F385" s="61"/>
      <c r="G385" s="61"/>
      <c r="H385" s="61">
        <v>2</v>
      </c>
      <c r="I385" s="61"/>
      <c r="J385" s="61"/>
      <c r="K385" s="61"/>
      <c r="L385" s="61"/>
      <c r="M385" s="61"/>
      <c r="N385" s="61"/>
      <c r="O385" s="61"/>
      <c r="P385" s="61"/>
      <c r="Q385" s="61"/>
      <c r="R385" s="61">
        <v>3.6</v>
      </c>
      <c r="S385" s="61"/>
      <c r="T385" s="61" t="s">
        <v>29</v>
      </c>
      <c r="U385" s="61" t="s">
        <v>29</v>
      </c>
      <c r="V385" s="61" t="s">
        <v>29</v>
      </c>
      <c r="W385" s="61">
        <v>7.2</v>
      </c>
      <c r="X385" s="61" t="s">
        <v>29</v>
      </c>
      <c r="Y385" s="61" t="s">
        <v>29</v>
      </c>
      <c r="Z385" s="61" t="s">
        <v>29</v>
      </c>
      <c r="AA385" s="61" t="s">
        <v>29</v>
      </c>
      <c r="AB385" s="61" t="s">
        <v>29</v>
      </c>
      <c r="AC385" s="61" t="s">
        <v>29</v>
      </c>
      <c r="AD385" s="61" t="s">
        <v>29</v>
      </c>
      <c r="AE385" s="61" t="s">
        <v>29</v>
      </c>
    </row>
    <row r="386" spans="1:31" ht="15.75" x14ac:dyDescent="0.25">
      <c r="A386" s="189"/>
      <c r="B386" s="186"/>
      <c r="C386" s="85" t="s">
        <v>35</v>
      </c>
      <c r="D386" s="120" t="s">
        <v>406</v>
      </c>
      <c r="E386" s="61"/>
      <c r="F386" s="61"/>
      <c r="G386" s="61">
        <v>3</v>
      </c>
      <c r="H386" s="61"/>
      <c r="I386" s="61"/>
      <c r="J386" s="61"/>
      <c r="K386" s="61"/>
      <c r="L386" s="61"/>
      <c r="M386" s="61"/>
      <c r="N386" s="61"/>
      <c r="O386" s="61"/>
      <c r="P386" s="61"/>
      <c r="Q386" s="61"/>
      <c r="R386" s="61">
        <v>3.6</v>
      </c>
      <c r="S386" s="61"/>
      <c r="T386" s="61" t="s">
        <v>29</v>
      </c>
      <c r="U386" s="61" t="s">
        <v>29</v>
      </c>
      <c r="V386" s="61">
        <v>11</v>
      </c>
      <c r="W386" s="61" t="s">
        <v>29</v>
      </c>
      <c r="X386" s="61" t="s">
        <v>29</v>
      </c>
      <c r="Y386" s="61" t="s">
        <v>29</v>
      </c>
      <c r="Z386" s="61" t="s">
        <v>29</v>
      </c>
      <c r="AA386" s="61" t="s">
        <v>29</v>
      </c>
      <c r="AB386" s="61" t="s">
        <v>29</v>
      </c>
      <c r="AC386" s="61" t="s">
        <v>29</v>
      </c>
      <c r="AD386" s="61" t="s">
        <v>29</v>
      </c>
      <c r="AE386" s="61" t="s">
        <v>29</v>
      </c>
    </row>
    <row r="387" spans="1:31" ht="15.75" x14ac:dyDescent="0.25">
      <c r="A387" s="189"/>
      <c r="B387" s="186"/>
      <c r="C387" s="85" t="s">
        <v>37</v>
      </c>
      <c r="D387" s="120" t="s">
        <v>407</v>
      </c>
      <c r="E387" s="61"/>
      <c r="F387" s="61">
        <v>2</v>
      </c>
      <c r="G387" s="61"/>
      <c r="H387" s="61"/>
      <c r="I387" s="61"/>
      <c r="J387" s="61"/>
      <c r="K387" s="61"/>
      <c r="L387" s="61"/>
      <c r="M387" s="61"/>
      <c r="N387" s="61"/>
      <c r="O387" s="61"/>
      <c r="P387" s="61"/>
      <c r="Q387" s="61"/>
      <c r="R387" s="61">
        <v>3.6</v>
      </c>
      <c r="S387" s="61"/>
      <c r="T387" s="61" t="s">
        <v>29</v>
      </c>
      <c r="U387" s="61">
        <v>7.2</v>
      </c>
      <c r="V387" s="61" t="s">
        <v>29</v>
      </c>
      <c r="W387" s="61" t="s">
        <v>29</v>
      </c>
      <c r="X387" s="61" t="s">
        <v>29</v>
      </c>
      <c r="Y387" s="61" t="s">
        <v>29</v>
      </c>
      <c r="Z387" s="61" t="s">
        <v>29</v>
      </c>
      <c r="AA387" s="61" t="s">
        <v>29</v>
      </c>
      <c r="AB387" s="61" t="s">
        <v>29</v>
      </c>
      <c r="AC387" s="61" t="s">
        <v>29</v>
      </c>
      <c r="AD387" s="61" t="s">
        <v>29</v>
      </c>
      <c r="AE387" s="61" t="s">
        <v>29</v>
      </c>
    </row>
    <row r="388" spans="1:31" ht="15.75" x14ac:dyDescent="0.25">
      <c r="A388" s="189"/>
      <c r="B388" s="187"/>
      <c r="C388" s="85" t="s">
        <v>39</v>
      </c>
      <c r="D388" s="117" t="s">
        <v>408</v>
      </c>
      <c r="E388" s="61"/>
      <c r="F388" s="61"/>
      <c r="G388" s="61"/>
      <c r="H388" s="61">
        <v>2</v>
      </c>
      <c r="I388" s="61"/>
      <c r="J388" s="61"/>
      <c r="K388" s="61"/>
      <c r="L388" s="61"/>
      <c r="M388" s="61"/>
      <c r="N388" s="61"/>
      <c r="O388" s="61"/>
      <c r="P388" s="61"/>
      <c r="Q388" s="61"/>
      <c r="R388" s="61">
        <v>3.6</v>
      </c>
      <c r="S388" s="61"/>
      <c r="T388" s="61" t="s">
        <v>29</v>
      </c>
      <c r="U388" s="61" t="s">
        <v>29</v>
      </c>
      <c r="V388" s="61" t="s">
        <v>29</v>
      </c>
      <c r="W388" s="61">
        <v>7.2</v>
      </c>
      <c r="X388" s="61" t="s">
        <v>29</v>
      </c>
      <c r="Y388" s="61" t="s">
        <v>29</v>
      </c>
      <c r="Z388" s="61" t="s">
        <v>29</v>
      </c>
      <c r="AA388" s="61" t="s">
        <v>29</v>
      </c>
      <c r="AB388" s="61" t="s">
        <v>29</v>
      </c>
      <c r="AC388" s="61" t="s">
        <v>29</v>
      </c>
      <c r="AD388" s="61" t="s">
        <v>29</v>
      </c>
      <c r="AE388" s="61" t="s">
        <v>29</v>
      </c>
    </row>
    <row r="389" spans="1:31" ht="15.75" x14ac:dyDescent="0.25">
      <c r="A389" s="189"/>
      <c r="B389" s="108"/>
      <c r="C389" s="59" t="s">
        <v>400</v>
      </c>
      <c r="D389" s="59" t="s">
        <v>409</v>
      </c>
      <c r="E389" s="59" t="s">
        <v>2</v>
      </c>
      <c r="F389" s="59" t="s">
        <v>3</v>
      </c>
      <c r="G389" s="59" t="s">
        <v>4</v>
      </c>
      <c r="H389" s="59" t="s">
        <v>5</v>
      </c>
      <c r="I389" s="59" t="s">
        <v>6</v>
      </c>
      <c r="J389" s="59" t="s">
        <v>7</v>
      </c>
      <c r="K389" s="59" t="s">
        <v>8</v>
      </c>
      <c r="L389" s="59" t="s">
        <v>9</v>
      </c>
      <c r="M389" s="59" t="s">
        <v>10</v>
      </c>
      <c r="N389" s="59" t="s">
        <v>11</v>
      </c>
      <c r="O389" s="59" t="s">
        <v>12</v>
      </c>
      <c r="P389" s="59" t="s">
        <v>13</v>
      </c>
      <c r="Q389" s="59"/>
      <c r="R389" s="59" t="s">
        <v>14</v>
      </c>
      <c r="S389" s="59"/>
      <c r="T389" s="59" t="s">
        <v>15</v>
      </c>
      <c r="U389" s="59" t="s">
        <v>16</v>
      </c>
      <c r="V389" s="59" t="s">
        <v>17</v>
      </c>
      <c r="W389" s="59" t="s">
        <v>18</v>
      </c>
      <c r="X389" s="59" t="s">
        <v>19</v>
      </c>
      <c r="Y389" s="59" t="s">
        <v>20</v>
      </c>
      <c r="Z389" s="59" t="s">
        <v>21</v>
      </c>
      <c r="AA389" s="59" t="s">
        <v>22</v>
      </c>
      <c r="AB389" s="59" t="s">
        <v>23</v>
      </c>
      <c r="AC389" s="59" t="s">
        <v>24</v>
      </c>
      <c r="AD389" s="59" t="s">
        <v>25</v>
      </c>
      <c r="AE389" s="59" t="s">
        <v>26</v>
      </c>
    </row>
    <row r="390" spans="1:31" ht="15.75" x14ac:dyDescent="0.25">
      <c r="A390" s="189"/>
      <c r="B390" s="185"/>
      <c r="C390" s="85" t="s">
        <v>27</v>
      </c>
      <c r="D390" s="91" t="s">
        <v>410</v>
      </c>
      <c r="E390" s="61">
        <v>1</v>
      </c>
      <c r="F390" s="61"/>
      <c r="G390" s="61"/>
      <c r="H390" s="61">
        <v>2</v>
      </c>
      <c r="I390" s="61"/>
      <c r="J390" s="61"/>
      <c r="K390" s="61"/>
      <c r="L390" s="61"/>
      <c r="M390" s="61">
        <v>3</v>
      </c>
      <c r="N390" s="61"/>
      <c r="O390" s="61"/>
      <c r="P390" s="61"/>
      <c r="Q390" s="61"/>
      <c r="R390" s="61">
        <v>3.4</v>
      </c>
      <c r="S390" s="61"/>
      <c r="T390" s="61">
        <v>3.4</v>
      </c>
      <c r="U390" s="61" t="s">
        <v>29</v>
      </c>
      <c r="V390" s="61" t="s">
        <v>29</v>
      </c>
      <c r="W390" s="61">
        <v>6.8</v>
      </c>
      <c r="X390" s="61" t="s">
        <v>29</v>
      </c>
      <c r="Y390" s="61" t="s">
        <v>29</v>
      </c>
      <c r="Z390" s="61" t="s">
        <v>29</v>
      </c>
      <c r="AA390" s="61" t="s">
        <v>29</v>
      </c>
      <c r="AB390" s="61">
        <v>1</v>
      </c>
      <c r="AC390" s="61" t="s">
        <v>29</v>
      </c>
      <c r="AD390" s="61" t="s">
        <v>29</v>
      </c>
      <c r="AE390" s="61" t="s">
        <v>29</v>
      </c>
    </row>
    <row r="391" spans="1:31" ht="31.5" x14ac:dyDescent="0.25">
      <c r="A391" s="189"/>
      <c r="B391" s="186"/>
      <c r="C391" s="85" t="s">
        <v>31</v>
      </c>
      <c r="D391" s="91" t="s">
        <v>411</v>
      </c>
      <c r="E391" s="61">
        <v>3</v>
      </c>
      <c r="F391" s="61">
        <v>2</v>
      </c>
      <c r="G391" s="61"/>
      <c r="H391" s="61"/>
      <c r="I391" s="61"/>
      <c r="J391" s="61"/>
      <c r="K391" s="61"/>
      <c r="L391" s="61"/>
      <c r="M391" s="61"/>
      <c r="N391" s="61"/>
      <c r="O391" s="61"/>
      <c r="P391" s="61">
        <v>1</v>
      </c>
      <c r="Q391" s="61"/>
      <c r="R391" s="61">
        <v>3.4</v>
      </c>
      <c r="S391" s="61"/>
      <c r="T391" s="61" t="s">
        <v>30</v>
      </c>
      <c r="U391" s="61">
        <v>6.8</v>
      </c>
      <c r="V391" s="61" t="s">
        <v>29</v>
      </c>
      <c r="W391" s="61" t="s">
        <v>29</v>
      </c>
      <c r="X391" s="61" t="s">
        <v>29</v>
      </c>
      <c r="Y391" s="61" t="s">
        <v>29</v>
      </c>
      <c r="Z391" s="61" t="s">
        <v>29</v>
      </c>
      <c r="AA391" s="61" t="s">
        <v>29</v>
      </c>
      <c r="AB391" s="61" t="s">
        <v>29</v>
      </c>
      <c r="AC391" s="61" t="s">
        <v>29</v>
      </c>
      <c r="AD391" s="61" t="s">
        <v>29</v>
      </c>
      <c r="AE391" s="61">
        <v>3.4</v>
      </c>
    </row>
    <row r="392" spans="1:31" ht="15.75" x14ac:dyDescent="0.25">
      <c r="A392" s="189"/>
      <c r="B392" s="186"/>
      <c r="C392" s="85" t="s">
        <v>33</v>
      </c>
      <c r="D392" s="91" t="s">
        <v>412</v>
      </c>
      <c r="E392" s="61"/>
      <c r="F392" s="61">
        <v>2</v>
      </c>
      <c r="G392" s="61"/>
      <c r="H392" s="61"/>
      <c r="I392" s="61">
        <v>3</v>
      </c>
      <c r="J392" s="61"/>
      <c r="K392" s="61"/>
      <c r="L392" s="61"/>
      <c r="M392" s="61"/>
      <c r="N392" s="61"/>
      <c r="O392" s="61"/>
      <c r="P392" s="61">
        <v>1</v>
      </c>
      <c r="Q392" s="61"/>
      <c r="R392" s="61">
        <v>3.4</v>
      </c>
      <c r="S392" s="61"/>
      <c r="T392" s="61" t="s">
        <v>29</v>
      </c>
      <c r="U392" s="61">
        <v>6.8</v>
      </c>
      <c r="V392" s="61" t="s">
        <v>29</v>
      </c>
      <c r="W392" s="61" t="s">
        <v>29</v>
      </c>
      <c r="X392" s="61">
        <v>1</v>
      </c>
      <c r="Y392" s="61" t="s">
        <v>29</v>
      </c>
      <c r="Z392" s="61" t="s">
        <v>29</v>
      </c>
      <c r="AA392" s="61" t="s">
        <v>29</v>
      </c>
      <c r="AB392" s="61" t="s">
        <v>29</v>
      </c>
      <c r="AC392" s="61" t="s">
        <v>29</v>
      </c>
      <c r="AD392" s="61" t="s">
        <v>29</v>
      </c>
      <c r="AE392" s="61">
        <v>3.4</v>
      </c>
    </row>
    <row r="393" spans="1:31" ht="31.5" x14ac:dyDescent="0.25">
      <c r="A393" s="189"/>
      <c r="B393" s="186"/>
      <c r="C393" s="85" t="s">
        <v>35</v>
      </c>
      <c r="D393" s="91" t="s">
        <v>413</v>
      </c>
      <c r="E393" s="61"/>
      <c r="F393" s="61">
        <v>3</v>
      </c>
      <c r="G393" s="61">
        <v>2</v>
      </c>
      <c r="H393" s="61"/>
      <c r="I393" s="61">
        <v>1</v>
      </c>
      <c r="J393" s="61"/>
      <c r="K393" s="61"/>
      <c r="L393" s="61"/>
      <c r="M393" s="61"/>
      <c r="N393" s="61"/>
      <c r="O393" s="61"/>
      <c r="P393" s="61"/>
      <c r="Q393" s="61"/>
      <c r="R393" s="61">
        <v>3.4</v>
      </c>
      <c r="S393" s="61"/>
      <c r="T393" s="61" t="s">
        <v>29</v>
      </c>
      <c r="U393" s="61" t="s">
        <v>30</v>
      </c>
      <c r="V393" s="61">
        <v>6.8</v>
      </c>
      <c r="W393" s="61" t="s">
        <v>29</v>
      </c>
      <c r="X393" s="61">
        <v>3.4</v>
      </c>
      <c r="Y393" s="61" t="s">
        <v>29</v>
      </c>
      <c r="Z393" s="61" t="s">
        <v>29</v>
      </c>
      <c r="AA393" s="61" t="s">
        <v>29</v>
      </c>
      <c r="AB393" s="61" t="s">
        <v>29</v>
      </c>
      <c r="AC393" s="61" t="s">
        <v>29</v>
      </c>
      <c r="AD393" s="61" t="s">
        <v>29</v>
      </c>
      <c r="AE393" s="61" t="s">
        <v>29</v>
      </c>
    </row>
    <row r="394" spans="1:31" ht="15.75" x14ac:dyDescent="0.25">
      <c r="A394" s="189"/>
      <c r="B394" s="186"/>
      <c r="C394" s="85" t="s">
        <v>37</v>
      </c>
      <c r="D394" s="91" t="s">
        <v>414</v>
      </c>
      <c r="E394" s="61">
        <v>1</v>
      </c>
      <c r="F394" s="61"/>
      <c r="G394" s="61"/>
      <c r="H394" s="61">
        <v>3</v>
      </c>
      <c r="I394" s="61"/>
      <c r="J394" s="61"/>
      <c r="K394" s="61"/>
      <c r="L394" s="61"/>
      <c r="M394" s="61"/>
      <c r="N394" s="61"/>
      <c r="O394" s="61"/>
      <c r="P394" s="61">
        <v>2</v>
      </c>
      <c r="Q394" s="61"/>
      <c r="R394" s="61">
        <v>3.4</v>
      </c>
      <c r="S394" s="61"/>
      <c r="T394" s="61">
        <v>3.4</v>
      </c>
      <c r="U394" s="61" t="s">
        <v>29</v>
      </c>
      <c r="V394" s="61" t="s">
        <v>29</v>
      </c>
      <c r="W394" s="61">
        <v>1</v>
      </c>
      <c r="X394" s="61" t="s">
        <v>29</v>
      </c>
      <c r="Y394" s="61" t="s">
        <v>29</v>
      </c>
      <c r="Z394" s="61" t="s">
        <v>29</v>
      </c>
      <c r="AA394" s="61" t="s">
        <v>29</v>
      </c>
      <c r="AB394" s="61" t="s">
        <v>29</v>
      </c>
      <c r="AC394" s="61" t="s">
        <v>29</v>
      </c>
      <c r="AD394" s="61" t="s">
        <v>29</v>
      </c>
      <c r="AE394" s="61">
        <v>6.8</v>
      </c>
    </row>
    <row r="395" spans="1:31" ht="15.75" x14ac:dyDescent="0.25">
      <c r="A395" s="189"/>
      <c r="B395" s="187"/>
      <c r="C395" s="85" t="s">
        <v>39</v>
      </c>
      <c r="D395" s="91" t="s">
        <v>415</v>
      </c>
      <c r="E395" s="61"/>
      <c r="F395" s="61">
        <v>3</v>
      </c>
      <c r="G395" s="61">
        <v>2</v>
      </c>
      <c r="H395" s="61"/>
      <c r="I395" s="61"/>
      <c r="J395" s="61"/>
      <c r="K395" s="61"/>
      <c r="L395" s="61"/>
      <c r="M395" s="61"/>
      <c r="N395" s="61"/>
      <c r="O395" s="61">
        <v>1</v>
      </c>
      <c r="P395" s="61"/>
      <c r="Q395" s="61"/>
      <c r="R395" s="61">
        <v>3.4</v>
      </c>
      <c r="S395" s="61"/>
      <c r="T395" s="61" t="s">
        <v>29</v>
      </c>
      <c r="U395" s="61" t="s">
        <v>30</v>
      </c>
      <c r="V395" s="61">
        <v>6.8</v>
      </c>
      <c r="W395" s="61" t="s">
        <v>29</v>
      </c>
      <c r="X395" s="61" t="s">
        <v>29</v>
      </c>
      <c r="Y395" s="61" t="s">
        <v>29</v>
      </c>
      <c r="Z395" s="61" t="s">
        <v>29</v>
      </c>
      <c r="AA395" s="61" t="s">
        <v>29</v>
      </c>
      <c r="AB395" s="61" t="s">
        <v>29</v>
      </c>
      <c r="AC395" s="61" t="s">
        <v>29</v>
      </c>
      <c r="AD395" s="61">
        <v>3.4</v>
      </c>
      <c r="AE395" s="61" t="s">
        <v>29</v>
      </c>
    </row>
    <row r="396" spans="1:31" ht="15.75" x14ac:dyDescent="0.25">
      <c r="A396" s="189"/>
      <c r="B396" s="108"/>
      <c r="C396" s="59" t="s">
        <v>400</v>
      </c>
      <c r="D396" s="59" t="s">
        <v>416</v>
      </c>
      <c r="E396" s="59" t="s">
        <v>2</v>
      </c>
      <c r="F396" s="59" t="s">
        <v>3</v>
      </c>
      <c r="G396" s="59" t="s">
        <v>4</v>
      </c>
      <c r="H396" s="59" t="s">
        <v>5</v>
      </c>
      <c r="I396" s="59" t="s">
        <v>6</v>
      </c>
      <c r="J396" s="59" t="s">
        <v>7</v>
      </c>
      <c r="K396" s="59" t="s">
        <v>8</v>
      </c>
      <c r="L396" s="59" t="s">
        <v>9</v>
      </c>
      <c r="M396" s="59" t="s">
        <v>10</v>
      </c>
      <c r="N396" s="59" t="s">
        <v>11</v>
      </c>
      <c r="O396" s="59" t="s">
        <v>12</v>
      </c>
      <c r="P396" s="59" t="s">
        <v>13</v>
      </c>
      <c r="Q396" s="59"/>
      <c r="R396" s="59" t="s">
        <v>14</v>
      </c>
      <c r="S396" s="59"/>
      <c r="T396" s="59" t="s">
        <v>15</v>
      </c>
      <c r="U396" s="59" t="s">
        <v>16</v>
      </c>
      <c r="V396" s="59" t="s">
        <v>17</v>
      </c>
      <c r="W396" s="59" t="s">
        <v>18</v>
      </c>
      <c r="X396" s="59" t="s">
        <v>19</v>
      </c>
      <c r="Y396" s="59" t="s">
        <v>20</v>
      </c>
      <c r="Z396" s="59" t="s">
        <v>21</v>
      </c>
      <c r="AA396" s="59" t="s">
        <v>22</v>
      </c>
      <c r="AB396" s="59" t="s">
        <v>23</v>
      </c>
      <c r="AC396" s="59" t="s">
        <v>24</v>
      </c>
      <c r="AD396" s="59" t="s">
        <v>25</v>
      </c>
      <c r="AE396" s="59" t="s">
        <v>26</v>
      </c>
    </row>
    <row r="397" spans="1:31" ht="15.75" x14ac:dyDescent="0.25">
      <c r="A397" s="189"/>
      <c r="B397" s="185"/>
      <c r="C397" s="85" t="s">
        <v>27</v>
      </c>
      <c r="D397" s="116" t="s">
        <v>417</v>
      </c>
      <c r="E397" s="61"/>
      <c r="F397" s="61">
        <v>3</v>
      </c>
      <c r="G397" s="61">
        <v>1</v>
      </c>
      <c r="H397" s="61"/>
      <c r="I397" s="61"/>
      <c r="J397" s="61"/>
      <c r="K397" s="61"/>
      <c r="L397" s="61"/>
      <c r="M397" s="61"/>
      <c r="N397" s="61"/>
      <c r="O397" s="61">
        <v>1</v>
      </c>
      <c r="P397" s="61"/>
      <c r="Q397" s="61"/>
      <c r="R397" s="61">
        <v>2.6</v>
      </c>
      <c r="S397" s="61"/>
      <c r="T397" s="61" t="s">
        <v>29</v>
      </c>
      <c r="U397" s="61">
        <v>7.8</v>
      </c>
      <c r="V397" s="61">
        <v>2.6</v>
      </c>
      <c r="W397" s="61" t="s">
        <v>29</v>
      </c>
      <c r="X397" s="61" t="s">
        <v>29</v>
      </c>
      <c r="Y397" s="61" t="s">
        <v>29</v>
      </c>
      <c r="Z397" s="61" t="s">
        <v>29</v>
      </c>
      <c r="AA397" s="61" t="s">
        <v>29</v>
      </c>
      <c r="AB397" s="61" t="s">
        <v>29</v>
      </c>
      <c r="AC397" s="61" t="s">
        <v>29</v>
      </c>
      <c r="AD397" s="61">
        <v>2.6</v>
      </c>
      <c r="AE397" s="61" t="s">
        <v>29</v>
      </c>
    </row>
    <row r="398" spans="1:31" ht="15.75" x14ac:dyDescent="0.25">
      <c r="A398" s="189"/>
      <c r="B398" s="186"/>
      <c r="C398" s="85" t="s">
        <v>31</v>
      </c>
      <c r="D398" s="116" t="s">
        <v>418</v>
      </c>
      <c r="E398" s="61"/>
      <c r="F398" s="61">
        <v>1</v>
      </c>
      <c r="G398" s="61">
        <v>1</v>
      </c>
      <c r="H398" s="61"/>
      <c r="I398" s="61"/>
      <c r="J398" s="61"/>
      <c r="K398" s="61"/>
      <c r="L398" s="61"/>
      <c r="M398" s="61"/>
      <c r="N398" s="61"/>
      <c r="O398" s="61">
        <v>1</v>
      </c>
      <c r="P398" s="61"/>
      <c r="Q398" s="61"/>
      <c r="R398" s="61">
        <v>2.6</v>
      </c>
      <c r="S398" s="61"/>
      <c r="T398" s="61" t="s">
        <v>29</v>
      </c>
      <c r="U398" s="61">
        <v>2.6</v>
      </c>
      <c r="V398" s="61">
        <v>2.6</v>
      </c>
      <c r="W398" s="61" t="s">
        <v>29</v>
      </c>
      <c r="X398" s="61" t="s">
        <v>29</v>
      </c>
      <c r="Y398" s="61" t="s">
        <v>29</v>
      </c>
      <c r="Z398" s="61" t="s">
        <v>29</v>
      </c>
      <c r="AA398" s="61" t="s">
        <v>29</v>
      </c>
      <c r="AB398" s="61" t="s">
        <v>29</v>
      </c>
      <c r="AC398" s="61" t="s">
        <v>29</v>
      </c>
      <c r="AD398" s="61">
        <v>2.6</v>
      </c>
      <c r="AE398" s="61" t="s">
        <v>29</v>
      </c>
    </row>
    <row r="399" spans="1:31" ht="15.75" x14ac:dyDescent="0.25">
      <c r="A399" s="189"/>
      <c r="B399" s="186"/>
      <c r="C399" s="85" t="s">
        <v>33</v>
      </c>
      <c r="D399" s="116" t="s">
        <v>419</v>
      </c>
      <c r="E399" s="61"/>
      <c r="F399" s="61">
        <v>1</v>
      </c>
      <c r="G399" s="61">
        <v>3</v>
      </c>
      <c r="H399" s="61"/>
      <c r="I399" s="61"/>
      <c r="J399" s="61"/>
      <c r="K399" s="61"/>
      <c r="L399" s="61"/>
      <c r="M399" s="61"/>
      <c r="N399" s="61"/>
      <c r="O399" s="61">
        <v>1</v>
      </c>
      <c r="P399" s="61"/>
      <c r="Q399" s="61"/>
      <c r="R399" s="61">
        <v>2.6</v>
      </c>
      <c r="S399" s="61"/>
      <c r="T399" s="61" t="s">
        <v>29</v>
      </c>
      <c r="U399" s="61">
        <v>2.6</v>
      </c>
      <c r="V399" s="61">
        <v>7.8</v>
      </c>
      <c r="W399" s="61" t="s">
        <v>29</v>
      </c>
      <c r="X399" s="61" t="s">
        <v>29</v>
      </c>
      <c r="Y399" s="61" t="s">
        <v>29</v>
      </c>
      <c r="Z399" s="61" t="s">
        <v>29</v>
      </c>
      <c r="AA399" s="61" t="s">
        <v>29</v>
      </c>
      <c r="AB399" s="61" t="s">
        <v>29</v>
      </c>
      <c r="AC399" s="61" t="s">
        <v>29</v>
      </c>
      <c r="AD399" s="61">
        <v>2.6</v>
      </c>
      <c r="AE399" s="61" t="s">
        <v>29</v>
      </c>
    </row>
    <row r="400" spans="1:31" ht="15.75" x14ac:dyDescent="0.25">
      <c r="A400" s="189"/>
      <c r="B400" s="186"/>
      <c r="C400" s="85" t="s">
        <v>35</v>
      </c>
      <c r="D400" s="116" t="s">
        <v>420</v>
      </c>
      <c r="E400" s="61"/>
      <c r="F400" s="61">
        <v>1</v>
      </c>
      <c r="G400" s="61">
        <v>1</v>
      </c>
      <c r="H400" s="61"/>
      <c r="I400" s="61"/>
      <c r="J400" s="61"/>
      <c r="K400" s="61"/>
      <c r="L400" s="61"/>
      <c r="M400" s="61"/>
      <c r="N400" s="61"/>
      <c r="O400" s="61">
        <v>1</v>
      </c>
      <c r="P400" s="61"/>
      <c r="Q400" s="61"/>
      <c r="R400" s="61">
        <v>2.6</v>
      </c>
      <c r="S400" s="61"/>
      <c r="T400" s="61" t="s">
        <v>29</v>
      </c>
      <c r="U400" s="61">
        <v>2.6</v>
      </c>
      <c r="V400" s="61">
        <v>2.6</v>
      </c>
      <c r="W400" s="61" t="s">
        <v>29</v>
      </c>
      <c r="X400" s="61" t="s">
        <v>29</v>
      </c>
      <c r="Y400" s="61" t="s">
        <v>29</v>
      </c>
      <c r="Z400" s="61" t="s">
        <v>29</v>
      </c>
      <c r="AA400" s="61" t="s">
        <v>29</v>
      </c>
      <c r="AB400" s="61" t="s">
        <v>29</v>
      </c>
      <c r="AC400" s="61" t="s">
        <v>29</v>
      </c>
      <c r="AD400" s="61">
        <v>2.6</v>
      </c>
      <c r="AE400" s="61" t="s">
        <v>29</v>
      </c>
    </row>
    <row r="401" spans="1:31" ht="15.75" x14ac:dyDescent="0.25">
      <c r="A401" s="189"/>
      <c r="B401" s="186"/>
      <c r="C401" s="85" t="s">
        <v>37</v>
      </c>
      <c r="D401" s="116" t="s">
        <v>421</v>
      </c>
      <c r="E401" s="61"/>
      <c r="F401" s="61">
        <v>3</v>
      </c>
      <c r="G401" s="61">
        <v>1</v>
      </c>
      <c r="H401" s="61"/>
      <c r="I401" s="61"/>
      <c r="J401" s="61"/>
      <c r="K401" s="61"/>
      <c r="L401" s="61"/>
      <c r="M401" s="61"/>
      <c r="N401" s="61"/>
      <c r="O401" s="61">
        <v>1</v>
      </c>
      <c r="P401" s="61"/>
      <c r="Q401" s="61"/>
      <c r="R401" s="61">
        <v>2.6</v>
      </c>
      <c r="S401" s="61"/>
      <c r="T401" s="61" t="s">
        <v>29</v>
      </c>
      <c r="U401" s="61">
        <v>7.8</v>
      </c>
      <c r="V401" s="61">
        <v>2.6</v>
      </c>
      <c r="W401" s="61" t="s">
        <v>29</v>
      </c>
      <c r="X401" s="61" t="s">
        <v>29</v>
      </c>
      <c r="Y401" s="61" t="s">
        <v>29</v>
      </c>
      <c r="Z401" s="61" t="s">
        <v>29</v>
      </c>
      <c r="AA401" s="61" t="s">
        <v>29</v>
      </c>
      <c r="AB401" s="61" t="s">
        <v>29</v>
      </c>
      <c r="AC401" s="61" t="s">
        <v>29</v>
      </c>
      <c r="AD401" s="61">
        <v>2.6</v>
      </c>
      <c r="AE401" s="61" t="s">
        <v>29</v>
      </c>
    </row>
    <row r="402" spans="1:31" ht="15.75" x14ac:dyDescent="0.25">
      <c r="A402" s="189"/>
      <c r="B402" s="187"/>
      <c r="C402" s="85" t="s">
        <v>39</v>
      </c>
      <c r="D402" s="116" t="s">
        <v>422</v>
      </c>
      <c r="E402" s="61"/>
      <c r="F402" s="61">
        <v>1</v>
      </c>
      <c r="G402" s="61">
        <v>2</v>
      </c>
      <c r="H402" s="61"/>
      <c r="I402" s="61"/>
      <c r="J402" s="61"/>
      <c r="K402" s="61"/>
      <c r="L402" s="61"/>
      <c r="M402" s="61"/>
      <c r="N402" s="61"/>
      <c r="O402" s="61">
        <v>1</v>
      </c>
      <c r="P402" s="61"/>
      <c r="Q402" s="61"/>
      <c r="R402" s="61">
        <v>2.6</v>
      </c>
      <c r="S402" s="61"/>
      <c r="T402" s="61" t="s">
        <v>29</v>
      </c>
      <c r="U402" s="61">
        <v>2.6</v>
      </c>
      <c r="V402" s="61">
        <v>5.2</v>
      </c>
      <c r="W402" s="61" t="s">
        <v>29</v>
      </c>
      <c r="X402" s="61" t="s">
        <v>29</v>
      </c>
      <c r="Y402" s="61" t="s">
        <v>29</v>
      </c>
      <c r="Z402" s="61" t="s">
        <v>29</v>
      </c>
      <c r="AA402" s="61" t="s">
        <v>29</v>
      </c>
      <c r="AB402" s="61" t="s">
        <v>29</v>
      </c>
      <c r="AC402" s="61" t="s">
        <v>29</v>
      </c>
      <c r="AD402" s="61">
        <v>2.6</v>
      </c>
      <c r="AE402" s="61" t="s">
        <v>29</v>
      </c>
    </row>
    <row r="403" spans="1:31" ht="15.75" x14ac:dyDescent="0.25">
      <c r="A403" s="189"/>
      <c r="B403" s="108"/>
      <c r="C403" s="59" t="s">
        <v>400</v>
      </c>
      <c r="D403" s="59" t="s">
        <v>423</v>
      </c>
      <c r="E403" s="59" t="s">
        <v>2</v>
      </c>
      <c r="F403" s="59" t="s">
        <v>3</v>
      </c>
      <c r="G403" s="59" t="s">
        <v>4</v>
      </c>
      <c r="H403" s="59" t="s">
        <v>5</v>
      </c>
      <c r="I403" s="59" t="s">
        <v>6</v>
      </c>
      <c r="J403" s="59" t="s">
        <v>7</v>
      </c>
      <c r="K403" s="59" t="s">
        <v>8</v>
      </c>
      <c r="L403" s="59" t="s">
        <v>9</v>
      </c>
      <c r="M403" s="59" t="s">
        <v>10</v>
      </c>
      <c r="N403" s="59" t="s">
        <v>11</v>
      </c>
      <c r="O403" s="59" t="s">
        <v>12</v>
      </c>
      <c r="P403" s="59" t="s">
        <v>13</v>
      </c>
      <c r="Q403" s="59"/>
      <c r="R403" s="59" t="s">
        <v>14</v>
      </c>
      <c r="S403" s="59"/>
      <c r="T403" s="59" t="s">
        <v>15</v>
      </c>
      <c r="U403" s="59" t="s">
        <v>16</v>
      </c>
      <c r="V403" s="59" t="s">
        <v>17</v>
      </c>
      <c r="W403" s="59" t="s">
        <v>18</v>
      </c>
      <c r="X403" s="59" t="s">
        <v>19</v>
      </c>
      <c r="Y403" s="59" t="s">
        <v>20</v>
      </c>
      <c r="Z403" s="59" t="s">
        <v>21</v>
      </c>
      <c r="AA403" s="59" t="s">
        <v>22</v>
      </c>
      <c r="AB403" s="59" t="s">
        <v>23</v>
      </c>
      <c r="AC403" s="59" t="s">
        <v>24</v>
      </c>
      <c r="AD403" s="59" t="s">
        <v>25</v>
      </c>
      <c r="AE403" s="59" t="s">
        <v>26</v>
      </c>
    </row>
    <row r="404" spans="1:31" ht="15.75" x14ac:dyDescent="0.25">
      <c r="A404" s="189"/>
      <c r="B404" s="185"/>
      <c r="C404" s="85" t="s">
        <v>27</v>
      </c>
      <c r="D404" s="116" t="s">
        <v>424</v>
      </c>
      <c r="E404" s="61"/>
      <c r="F404" s="61"/>
      <c r="G404" s="61"/>
      <c r="H404" s="61"/>
      <c r="I404" s="61"/>
      <c r="J404" s="61"/>
      <c r="K404" s="61"/>
      <c r="L404" s="61"/>
      <c r="M404" s="61">
        <v>1</v>
      </c>
      <c r="N404" s="61">
        <v>1</v>
      </c>
      <c r="O404" s="61"/>
      <c r="P404" s="61"/>
      <c r="Q404" s="61"/>
      <c r="R404" s="61">
        <v>4.2</v>
      </c>
      <c r="S404" s="61"/>
      <c r="T404" s="61" t="s">
        <v>29</v>
      </c>
      <c r="U404" s="61" t="s">
        <v>29</v>
      </c>
      <c r="V404" s="61" t="s">
        <v>29</v>
      </c>
      <c r="W404" s="61" t="s">
        <v>29</v>
      </c>
      <c r="X404" s="61" t="s">
        <v>29</v>
      </c>
      <c r="Y404" s="61" t="s">
        <v>29</v>
      </c>
      <c r="Z404" s="61" t="s">
        <v>29</v>
      </c>
      <c r="AA404" s="61" t="s">
        <v>29</v>
      </c>
      <c r="AB404" s="61">
        <v>4.2</v>
      </c>
      <c r="AC404" s="61">
        <v>4.2</v>
      </c>
      <c r="AD404" s="61" t="s">
        <v>29</v>
      </c>
      <c r="AE404" s="61" t="s">
        <v>29</v>
      </c>
    </row>
    <row r="405" spans="1:31" ht="15.75" x14ac:dyDescent="0.25">
      <c r="A405" s="189"/>
      <c r="B405" s="186"/>
      <c r="C405" s="85" t="s">
        <v>31</v>
      </c>
      <c r="D405" s="116" t="s">
        <v>425</v>
      </c>
      <c r="E405" s="61"/>
      <c r="F405" s="61"/>
      <c r="G405" s="61"/>
      <c r="H405" s="61"/>
      <c r="I405" s="61"/>
      <c r="J405" s="61"/>
      <c r="K405" s="61"/>
      <c r="L405" s="61">
        <v>2</v>
      </c>
      <c r="M405" s="61">
        <v>1</v>
      </c>
      <c r="N405" s="61"/>
      <c r="O405" s="61"/>
      <c r="P405" s="61"/>
      <c r="Q405" s="61"/>
      <c r="R405" s="61">
        <v>4.2</v>
      </c>
      <c r="S405" s="61"/>
      <c r="T405" s="61" t="s">
        <v>29</v>
      </c>
      <c r="U405" s="61" t="s">
        <v>29</v>
      </c>
      <c r="V405" s="61" t="s">
        <v>29</v>
      </c>
      <c r="W405" s="61" t="s">
        <v>29</v>
      </c>
      <c r="X405" s="61" t="s">
        <v>29</v>
      </c>
      <c r="Y405" s="61" t="s">
        <v>29</v>
      </c>
      <c r="Z405" s="61" t="s">
        <v>29</v>
      </c>
      <c r="AA405" s="61">
        <v>8.4</v>
      </c>
      <c r="AB405" s="61">
        <v>4.2</v>
      </c>
      <c r="AC405" s="61" t="s">
        <v>29</v>
      </c>
      <c r="AD405" s="61" t="s">
        <v>29</v>
      </c>
      <c r="AE405" s="61" t="s">
        <v>29</v>
      </c>
    </row>
    <row r="406" spans="1:31" ht="15.75" x14ac:dyDescent="0.25">
      <c r="A406" s="189"/>
      <c r="B406" s="186"/>
      <c r="C406" s="85" t="s">
        <v>33</v>
      </c>
      <c r="D406" s="116" t="s">
        <v>426</v>
      </c>
      <c r="E406" s="61"/>
      <c r="F406" s="61"/>
      <c r="G406" s="61"/>
      <c r="H406" s="61"/>
      <c r="I406" s="61"/>
      <c r="J406" s="61"/>
      <c r="K406" s="61"/>
      <c r="L406" s="61">
        <v>1</v>
      </c>
      <c r="M406" s="61">
        <v>3</v>
      </c>
      <c r="N406" s="61">
        <v>1</v>
      </c>
      <c r="O406" s="61"/>
      <c r="P406" s="61"/>
      <c r="Q406" s="61"/>
      <c r="R406" s="61">
        <v>4.2</v>
      </c>
      <c r="S406" s="61"/>
      <c r="T406" s="61" t="s">
        <v>29</v>
      </c>
      <c r="U406" s="61" t="s">
        <v>29</v>
      </c>
      <c r="V406" s="61" t="s">
        <v>29</v>
      </c>
      <c r="W406" s="61" t="s">
        <v>29</v>
      </c>
      <c r="X406" s="61" t="s">
        <v>29</v>
      </c>
      <c r="Y406" s="61" t="s">
        <v>29</v>
      </c>
      <c r="Z406" s="61" t="s">
        <v>29</v>
      </c>
      <c r="AA406" s="61">
        <v>4.2</v>
      </c>
      <c r="AB406" s="61">
        <v>13</v>
      </c>
      <c r="AC406" s="61">
        <v>4.2</v>
      </c>
      <c r="AD406" s="61" t="s">
        <v>29</v>
      </c>
      <c r="AE406" s="61" t="s">
        <v>29</v>
      </c>
    </row>
    <row r="407" spans="1:31" ht="15.75" x14ac:dyDescent="0.25">
      <c r="A407" s="189"/>
      <c r="B407" s="186"/>
      <c r="C407" s="85" t="s">
        <v>35</v>
      </c>
      <c r="D407" s="116" t="s">
        <v>427</v>
      </c>
      <c r="E407" s="61"/>
      <c r="F407" s="61"/>
      <c r="G407" s="61"/>
      <c r="H407" s="61"/>
      <c r="I407" s="61"/>
      <c r="J407" s="61"/>
      <c r="K407" s="61"/>
      <c r="L407" s="61"/>
      <c r="M407" s="61"/>
      <c r="N407" s="61"/>
      <c r="O407" s="61">
        <v>3</v>
      </c>
      <c r="P407" s="61"/>
      <c r="Q407" s="61"/>
      <c r="R407" s="61">
        <v>4.2</v>
      </c>
      <c r="S407" s="61"/>
      <c r="T407" s="61" t="s">
        <v>29</v>
      </c>
      <c r="U407" s="61" t="s">
        <v>29</v>
      </c>
      <c r="V407" s="61" t="s">
        <v>29</v>
      </c>
      <c r="W407" s="61" t="s">
        <v>29</v>
      </c>
      <c r="X407" s="61" t="s">
        <v>29</v>
      </c>
      <c r="Y407" s="61" t="s">
        <v>29</v>
      </c>
      <c r="Z407" s="61" t="s">
        <v>29</v>
      </c>
      <c r="AA407" s="61" t="s">
        <v>29</v>
      </c>
      <c r="AB407" s="61" t="s">
        <v>29</v>
      </c>
      <c r="AC407" s="61" t="s">
        <v>29</v>
      </c>
      <c r="AD407" s="61">
        <v>13</v>
      </c>
      <c r="AE407" s="61" t="s">
        <v>29</v>
      </c>
    </row>
    <row r="408" spans="1:31" ht="15.75" x14ac:dyDescent="0.25">
      <c r="A408" s="189"/>
      <c r="B408" s="186"/>
      <c r="C408" s="85" t="s">
        <v>37</v>
      </c>
      <c r="D408" s="116" t="s">
        <v>428</v>
      </c>
      <c r="E408" s="61"/>
      <c r="F408" s="61"/>
      <c r="G408" s="61"/>
      <c r="H408" s="61"/>
      <c r="I408" s="61"/>
      <c r="J408" s="61"/>
      <c r="K408" s="61"/>
      <c r="L408" s="61"/>
      <c r="M408" s="61">
        <v>3</v>
      </c>
      <c r="N408" s="61">
        <v>1</v>
      </c>
      <c r="O408" s="61"/>
      <c r="P408" s="61"/>
      <c r="Q408" s="61"/>
      <c r="R408" s="61">
        <v>4.2</v>
      </c>
      <c r="S408" s="61"/>
      <c r="T408" s="61" t="s">
        <v>29</v>
      </c>
      <c r="U408" s="61" t="s">
        <v>29</v>
      </c>
      <c r="V408" s="61" t="s">
        <v>29</v>
      </c>
      <c r="W408" s="61" t="s">
        <v>29</v>
      </c>
      <c r="X408" s="61" t="s">
        <v>29</v>
      </c>
      <c r="Y408" s="61" t="s">
        <v>29</v>
      </c>
      <c r="Z408" s="61" t="s">
        <v>29</v>
      </c>
      <c r="AA408" s="61" t="s">
        <v>29</v>
      </c>
      <c r="AB408" s="61">
        <v>13</v>
      </c>
      <c r="AC408" s="61">
        <v>4.2</v>
      </c>
      <c r="AD408" s="61" t="s">
        <v>29</v>
      </c>
      <c r="AE408" s="61" t="s">
        <v>29</v>
      </c>
    </row>
    <row r="409" spans="1:31" ht="15.75" x14ac:dyDescent="0.25">
      <c r="A409" s="189"/>
      <c r="B409" s="187"/>
      <c r="C409" s="85" t="s">
        <v>39</v>
      </c>
      <c r="D409" s="116" t="s">
        <v>429</v>
      </c>
      <c r="E409" s="61"/>
      <c r="F409" s="61"/>
      <c r="G409" s="61"/>
      <c r="H409" s="61"/>
      <c r="I409" s="61"/>
      <c r="J409" s="61"/>
      <c r="K409" s="61"/>
      <c r="L409" s="61">
        <v>3</v>
      </c>
      <c r="M409" s="61"/>
      <c r="N409" s="61">
        <v>2</v>
      </c>
      <c r="O409" s="61"/>
      <c r="P409" s="61"/>
      <c r="Q409" s="61"/>
      <c r="R409" s="61">
        <v>4.2</v>
      </c>
      <c r="S409" s="61"/>
      <c r="T409" s="61" t="s">
        <v>29</v>
      </c>
      <c r="U409" s="61" t="s">
        <v>29</v>
      </c>
      <c r="V409" s="61" t="s">
        <v>29</v>
      </c>
      <c r="W409" s="61" t="s">
        <v>29</v>
      </c>
      <c r="X409" s="61" t="s">
        <v>29</v>
      </c>
      <c r="Y409" s="61" t="s">
        <v>29</v>
      </c>
      <c r="Z409" s="61" t="s">
        <v>29</v>
      </c>
      <c r="AA409" s="61">
        <v>13</v>
      </c>
      <c r="AB409" s="61" t="s">
        <v>29</v>
      </c>
      <c r="AC409" s="61">
        <v>8.4</v>
      </c>
      <c r="AD409" s="61" t="s">
        <v>29</v>
      </c>
      <c r="AE409" s="61" t="s">
        <v>29</v>
      </c>
    </row>
    <row r="410" spans="1:31" ht="15.75" x14ac:dyDescent="0.25">
      <c r="A410" s="189"/>
      <c r="B410" s="108"/>
      <c r="C410" s="59" t="s">
        <v>400</v>
      </c>
      <c r="D410" s="59" t="s">
        <v>430</v>
      </c>
      <c r="E410" s="59" t="s">
        <v>2</v>
      </c>
      <c r="F410" s="59" t="s">
        <v>3</v>
      </c>
      <c r="G410" s="59" t="s">
        <v>4</v>
      </c>
      <c r="H410" s="59" t="s">
        <v>5</v>
      </c>
      <c r="I410" s="59" t="s">
        <v>6</v>
      </c>
      <c r="J410" s="59" t="s">
        <v>7</v>
      </c>
      <c r="K410" s="59" t="s">
        <v>8</v>
      </c>
      <c r="L410" s="59" t="s">
        <v>9</v>
      </c>
      <c r="M410" s="59" t="s">
        <v>10</v>
      </c>
      <c r="N410" s="59" t="s">
        <v>11</v>
      </c>
      <c r="O410" s="59" t="s">
        <v>12</v>
      </c>
      <c r="P410" s="59" t="s">
        <v>13</v>
      </c>
      <c r="Q410" s="59"/>
      <c r="R410" s="59" t="s">
        <v>14</v>
      </c>
      <c r="S410" s="59"/>
      <c r="T410" s="59" t="s">
        <v>15</v>
      </c>
      <c r="U410" s="59" t="s">
        <v>16</v>
      </c>
      <c r="V410" s="59" t="s">
        <v>17</v>
      </c>
      <c r="W410" s="59" t="s">
        <v>18</v>
      </c>
      <c r="X410" s="59" t="s">
        <v>19</v>
      </c>
      <c r="Y410" s="59" t="s">
        <v>20</v>
      </c>
      <c r="Z410" s="59" t="s">
        <v>21</v>
      </c>
      <c r="AA410" s="59" t="s">
        <v>22</v>
      </c>
      <c r="AB410" s="59" t="s">
        <v>23</v>
      </c>
      <c r="AC410" s="59" t="s">
        <v>24</v>
      </c>
      <c r="AD410" s="59" t="s">
        <v>25</v>
      </c>
      <c r="AE410" s="59" t="s">
        <v>26</v>
      </c>
    </row>
    <row r="411" spans="1:31" ht="31.5" x14ac:dyDescent="0.25">
      <c r="A411" s="189"/>
      <c r="B411" s="185"/>
      <c r="C411" s="85" t="s">
        <v>27</v>
      </c>
      <c r="D411" s="114" t="s">
        <v>431</v>
      </c>
      <c r="E411" s="61">
        <v>2</v>
      </c>
      <c r="F411" s="61">
        <v>1</v>
      </c>
      <c r="G411" s="61"/>
      <c r="H411" s="61">
        <v>2</v>
      </c>
      <c r="I411" s="61"/>
      <c r="J411" s="61"/>
      <c r="K411" s="61"/>
      <c r="L411" s="61"/>
      <c r="M411" s="61"/>
      <c r="N411" s="61"/>
      <c r="O411" s="61"/>
      <c r="P411" s="61"/>
      <c r="Q411" s="61"/>
      <c r="R411" s="61">
        <v>5</v>
      </c>
      <c r="S411" s="61"/>
      <c r="T411" s="61">
        <v>1</v>
      </c>
      <c r="U411" s="61">
        <v>5</v>
      </c>
      <c r="V411" s="61" t="s">
        <v>29</v>
      </c>
      <c r="W411" s="61">
        <v>1</v>
      </c>
      <c r="X411" s="61" t="s">
        <v>29</v>
      </c>
      <c r="Y411" s="61" t="s">
        <v>29</v>
      </c>
      <c r="Z411" s="61" t="s">
        <v>29</v>
      </c>
      <c r="AA411" s="61" t="s">
        <v>29</v>
      </c>
      <c r="AB411" s="61" t="s">
        <v>29</v>
      </c>
      <c r="AC411" s="61" t="s">
        <v>29</v>
      </c>
      <c r="AD411" s="61" t="s">
        <v>29</v>
      </c>
      <c r="AE411" s="61" t="s">
        <v>29</v>
      </c>
    </row>
    <row r="412" spans="1:31" ht="31.5" x14ac:dyDescent="0.25">
      <c r="A412" s="189"/>
      <c r="B412" s="186"/>
      <c r="C412" s="85" t="s">
        <v>31</v>
      </c>
      <c r="D412" s="114" t="s">
        <v>432</v>
      </c>
      <c r="E412" s="61">
        <v>1</v>
      </c>
      <c r="F412" s="61">
        <v>2</v>
      </c>
      <c r="G412" s="61">
        <v>1</v>
      </c>
      <c r="H412" s="61">
        <v>3</v>
      </c>
      <c r="I412" s="61"/>
      <c r="J412" s="61"/>
      <c r="K412" s="61"/>
      <c r="L412" s="61"/>
      <c r="M412" s="61"/>
      <c r="N412" s="61"/>
      <c r="O412" s="61"/>
      <c r="P412" s="61"/>
      <c r="Q412" s="61"/>
      <c r="R412" s="61">
        <v>5</v>
      </c>
      <c r="S412" s="61"/>
      <c r="T412" s="61">
        <v>5</v>
      </c>
      <c r="U412" s="61">
        <v>1</v>
      </c>
      <c r="V412" s="61">
        <v>5</v>
      </c>
      <c r="W412" s="61">
        <v>15</v>
      </c>
      <c r="X412" s="61" t="s">
        <v>29</v>
      </c>
      <c r="Y412" s="61" t="s">
        <v>29</v>
      </c>
      <c r="Z412" s="61" t="s">
        <v>29</v>
      </c>
      <c r="AA412" s="61" t="s">
        <v>29</v>
      </c>
      <c r="AB412" s="61" t="s">
        <v>29</v>
      </c>
      <c r="AC412" s="61" t="s">
        <v>29</v>
      </c>
      <c r="AD412" s="61" t="s">
        <v>29</v>
      </c>
      <c r="AE412" s="61" t="s">
        <v>29</v>
      </c>
    </row>
    <row r="413" spans="1:31" ht="15.75" x14ac:dyDescent="0.25">
      <c r="A413" s="189"/>
      <c r="B413" s="186"/>
      <c r="C413" s="85" t="s">
        <v>33</v>
      </c>
      <c r="D413" s="114" t="s">
        <v>433</v>
      </c>
      <c r="E413" s="61"/>
      <c r="F413" s="61"/>
      <c r="G413" s="61"/>
      <c r="H413" s="61">
        <v>1</v>
      </c>
      <c r="I413" s="61"/>
      <c r="J413" s="61"/>
      <c r="K413" s="61"/>
      <c r="L413" s="61"/>
      <c r="M413" s="61"/>
      <c r="N413" s="61"/>
      <c r="O413" s="61">
        <v>2</v>
      </c>
      <c r="P413" s="61"/>
      <c r="Q413" s="61"/>
      <c r="R413" s="61">
        <v>5</v>
      </c>
      <c r="S413" s="61"/>
      <c r="T413" s="61" t="s">
        <v>29</v>
      </c>
      <c r="U413" s="61" t="s">
        <v>29</v>
      </c>
      <c r="V413" s="61" t="s">
        <v>29</v>
      </c>
      <c r="W413" s="61">
        <v>5</v>
      </c>
      <c r="X413" s="61" t="s">
        <v>29</v>
      </c>
      <c r="Y413" s="61" t="s">
        <v>29</v>
      </c>
      <c r="Z413" s="61" t="s">
        <v>29</v>
      </c>
      <c r="AA413" s="61" t="s">
        <v>29</v>
      </c>
      <c r="AB413" s="61" t="s">
        <v>29</v>
      </c>
      <c r="AC413" s="61" t="s">
        <v>29</v>
      </c>
      <c r="AD413" s="61">
        <v>1</v>
      </c>
      <c r="AE413" s="61" t="s">
        <v>29</v>
      </c>
    </row>
    <row r="414" spans="1:31" ht="31.5" x14ac:dyDescent="0.25">
      <c r="A414" s="189"/>
      <c r="B414" s="186"/>
      <c r="C414" s="85" t="s">
        <v>35</v>
      </c>
      <c r="D414" s="114" t="s">
        <v>434</v>
      </c>
      <c r="E414" s="61"/>
      <c r="F414" s="61"/>
      <c r="G414" s="61"/>
      <c r="H414" s="61"/>
      <c r="I414" s="61"/>
      <c r="J414" s="61"/>
      <c r="K414" s="61"/>
      <c r="L414" s="61"/>
      <c r="M414" s="61">
        <v>2</v>
      </c>
      <c r="N414" s="61"/>
      <c r="O414" s="61">
        <v>2</v>
      </c>
      <c r="P414" s="61"/>
      <c r="Q414" s="61"/>
      <c r="R414" s="61">
        <v>5</v>
      </c>
      <c r="S414" s="61"/>
      <c r="T414" s="61" t="s">
        <v>29</v>
      </c>
      <c r="U414" s="61" t="s">
        <v>29</v>
      </c>
      <c r="V414" s="61" t="s">
        <v>29</v>
      </c>
      <c r="W414" s="61" t="s">
        <v>29</v>
      </c>
      <c r="X414" s="61" t="s">
        <v>29</v>
      </c>
      <c r="Y414" s="61" t="s">
        <v>29</v>
      </c>
      <c r="Z414" s="61" t="s">
        <v>29</v>
      </c>
      <c r="AA414" s="61" t="s">
        <v>29</v>
      </c>
      <c r="AB414" s="61">
        <v>1</v>
      </c>
      <c r="AC414" s="61" t="s">
        <v>29</v>
      </c>
      <c r="AD414" s="61">
        <v>1</v>
      </c>
      <c r="AE414" s="61" t="s">
        <v>29</v>
      </c>
    </row>
    <row r="415" spans="1:31" ht="15.75" x14ac:dyDescent="0.25">
      <c r="A415" s="189"/>
      <c r="B415" s="186"/>
      <c r="C415" s="169" t="s">
        <v>37</v>
      </c>
      <c r="D415" s="170" t="s">
        <v>435</v>
      </c>
      <c r="E415" s="61">
        <v>3</v>
      </c>
      <c r="F415" s="61"/>
      <c r="G415" s="61"/>
      <c r="H415" s="61"/>
      <c r="I415" s="61"/>
      <c r="J415" s="61"/>
      <c r="K415" s="61"/>
      <c r="L415" s="61"/>
      <c r="M415" s="61"/>
      <c r="N415" s="61"/>
      <c r="O415" s="61">
        <v>1</v>
      </c>
      <c r="P415" s="61"/>
      <c r="Q415" s="61"/>
      <c r="R415" s="61">
        <v>5</v>
      </c>
      <c r="S415" s="61"/>
      <c r="T415" s="61">
        <v>15</v>
      </c>
      <c r="U415" s="61" t="s">
        <v>29</v>
      </c>
      <c r="V415" s="61" t="s">
        <v>29</v>
      </c>
      <c r="W415" s="61" t="s">
        <v>29</v>
      </c>
      <c r="X415" s="61" t="s">
        <v>29</v>
      </c>
      <c r="Y415" s="61" t="s">
        <v>29</v>
      </c>
      <c r="Z415" s="61" t="s">
        <v>29</v>
      </c>
      <c r="AA415" s="61" t="s">
        <v>29</v>
      </c>
      <c r="AB415" s="61" t="s">
        <v>29</v>
      </c>
      <c r="AC415" s="61" t="s">
        <v>29</v>
      </c>
      <c r="AD415" s="61">
        <v>5</v>
      </c>
      <c r="AE415" s="61" t="s">
        <v>29</v>
      </c>
    </row>
    <row r="416" spans="1:31" ht="15.75" x14ac:dyDescent="0.25">
      <c r="A416" s="184" t="s">
        <v>856</v>
      </c>
      <c r="B416" s="184"/>
      <c r="C416" s="184" t="s">
        <v>856</v>
      </c>
      <c r="D416" s="184"/>
      <c r="E416" s="110">
        <v>338</v>
      </c>
      <c r="F416" s="110">
        <v>379</v>
      </c>
      <c r="G416" s="110">
        <v>293</v>
      </c>
      <c r="H416" s="110">
        <v>209</v>
      </c>
      <c r="I416" s="110">
        <v>199</v>
      </c>
      <c r="J416" s="110">
        <v>47</v>
      </c>
      <c r="K416" s="110">
        <v>90</v>
      </c>
      <c r="L416" s="110">
        <v>49</v>
      </c>
      <c r="M416" s="110">
        <v>127</v>
      </c>
      <c r="N416" s="110">
        <v>103</v>
      </c>
      <c r="O416" s="110">
        <v>227</v>
      </c>
      <c r="P416" s="110">
        <v>197</v>
      </c>
      <c r="Q416" s="6"/>
      <c r="R416" s="9"/>
      <c r="S416" s="2"/>
      <c r="T416" s="10">
        <v>953.99999999999989</v>
      </c>
      <c r="U416" s="10">
        <v>1141.5999999999995</v>
      </c>
      <c r="V416" s="10">
        <v>819</v>
      </c>
      <c r="W416" s="10">
        <v>710.60000000000014</v>
      </c>
      <c r="X416" s="10">
        <v>711</v>
      </c>
      <c r="Y416" s="10">
        <v>126.19999999999999</v>
      </c>
      <c r="Z416" s="10">
        <v>206</v>
      </c>
      <c r="AA416" s="10">
        <v>150.60000000000002</v>
      </c>
      <c r="AB416" s="10">
        <v>445.39999999999992</v>
      </c>
      <c r="AC416" s="10">
        <v>386.19999999999993</v>
      </c>
      <c r="AD416" s="10">
        <v>731.4000000000002</v>
      </c>
      <c r="AE416" s="10">
        <v>714.20000000000039</v>
      </c>
    </row>
    <row r="417" spans="3:31" ht="15" customHeight="1" x14ac:dyDescent="0.25">
      <c r="C417" s="14"/>
      <c r="D417" s="2"/>
      <c r="E417" s="2"/>
      <c r="F417" s="2"/>
      <c r="G417" s="2"/>
      <c r="H417" s="2"/>
      <c r="I417" s="2"/>
      <c r="J417" s="2"/>
      <c r="K417" s="2"/>
      <c r="L417" s="2"/>
      <c r="M417" s="2"/>
      <c r="N417" s="2"/>
      <c r="O417" s="2"/>
      <c r="P417" s="2"/>
      <c r="Q417" s="2"/>
      <c r="R417" s="1"/>
      <c r="S417" s="2"/>
    </row>
    <row r="418" spans="3:31" ht="15" customHeight="1" x14ac:dyDescent="0.25">
      <c r="C418" s="2"/>
      <c r="D418" s="2"/>
      <c r="R418" s="1"/>
      <c r="S418" s="2"/>
      <c r="T418" s="13" t="s">
        <v>2</v>
      </c>
      <c r="U418" s="13" t="s">
        <v>3</v>
      </c>
      <c r="V418" s="13" t="s">
        <v>4</v>
      </c>
      <c r="W418" s="13" t="s">
        <v>5</v>
      </c>
      <c r="X418" s="13" t="s">
        <v>6</v>
      </c>
      <c r="Y418" s="13" t="s">
        <v>7</v>
      </c>
      <c r="Z418" s="13" t="s">
        <v>8</v>
      </c>
      <c r="AA418" s="13" t="s">
        <v>9</v>
      </c>
      <c r="AB418" s="13" t="s">
        <v>10</v>
      </c>
      <c r="AC418" s="13" t="s">
        <v>11</v>
      </c>
      <c r="AD418" s="13" t="s">
        <v>12</v>
      </c>
      <c r="AE418" s="13" t="s">
        <v>13</v>
      </c>
    </row>
    <row r="419" spans="3:31" ht="15" customHeight="1" x14ac:dyDescent="0.25">
      <c r="C419" s="2"/>
      <c r="D419" s="2"/>
      <c r="R419" s="1"/>
      <c r="S419" s="2"/>
      <c r="T419" s="15">
        <f t="shared" ref="T419:AE419" si="0">(T416)/E416</f>
        <v>2.8224852071005913</v>
      </c>
      <c r="U419" s="15">
        <f t="shared" si="0"/>
        <v>3.0121372031662257</v>
      </c>
      <c r="V419" s="15">
        <f t="shared" si="0"/>
        <v>2.795221843003413</v>
      </c>
      <c r="W419" s="13">
        <f t="shared" si="0"/>
        <v>3.4000000000000008</v>
      </c>
      <c r="X419" s="15">
        <f t="shared" si="0"/>
        <v>3.5728643216080402</v>
      </c>
      <c r="Y419" s="15">
        <f t="shared" si="0"/>
        <v>2.6851063829787232</v>
      </c>
      <c r="Z419" s="15">
        <f t="shared" si="0"/>
        <v>2.2888888888888888</v>
      </c>
      <c r="AA419" s="15">
        <f t="shared" si="0"/>
        <v>3.0734693877551025</v>
      </c>
      <c r="AB419" s="15">
        <f t="shared" si="0"/>
        <v>3.5070866141732275</v>
      </c>
      <c r="AC419" s="15">
        <f t="shared" si="0"/>
        <v>3.7495145631067954</v>
      </c>
      <c r="AD419" s="15">
        <f t="shared" si="0"/>
        <v>3.2220264317180627</v>
      </c>
      <c r="AE419" s="15">
        <f t="shared" si="0"/>
        <v>3.6253807106599005</v>
      </c>
    </row>
  </sheetData>
  <mergeCells count="85">
    <mergeCell ref="C57:AE57"/>
    <mergeCell ref="C115:AE115"/>
    <mergeCell ref="C381:AE381"/>
    <mergeCell ref="C323:AE323"/>
    <mergeCell ref="C264:AE264"/>
    <mergeCell ref="C215:AE215"/>
    <mergeCell ref="C163:AE163"/>
    <mergeCell ref="C1:S1"/>
    <mergeCell ref="C2:D2"/>
    <mergeCell ref="E2:AE2"/>
    <mergeCell ref="A4:A56"/>
    <mergeCell ref="B4:B9"/>
    <mergeCell ref="B11:B16"/>
    <mergeCell ref="B18:B22"/>
    <mergeCell ref="B24:B29"/>
    <mergeCell ref="B31:B36"/>
    <mergeCell ref="B38:B43"/>
    <mergeCell ref="B45:B48"/>
    <mergeCell ref="B50:B52"/>
    <mergeCell ref="B54:B56"/>
    <mergeCell ref="B117:B122"/>
    <mergeCell ref="B59:B64"/>
    <mergeCell ref="B66:B71"/>
    <mergeCell ref="B73:B78"/>
    <mergeCell ref="B107:B110"/>
    <mergeCell ref="B112:B114"/>
    <mergeCell ref="B100:B105"/>
    <mergeCell ref="A117:A162"/>
    <mergeCell ref="A59:A114"/>
    <mergeCell ref="B224:B229"/>
    <mergeCell ref="B251:B254"/>
    <mergeCell ref="B256:B259"/>
    <mergeCell ref="B217:B222"/>
    <mergeCell ref="B80:B85"/>
    <mergeCell ref="B87:B91"/>
    <mergeCell ref="B131:B136"/>
    <mergeCell ref="B138:B143"/>
    <mergeCell ref="B124:B129"/>
    <mergeCell ref="B206:B210"/>
    <mergeCell ref="B152:B154"/>
    <mergeCell ref="B156:B158"/>
    <mergeCell ref="B145:B150"/>
    <mergeCell ref="B179:B184"/>
    <mergeCell ref="B160:B162"/>
    <mergeCell ref="B339:B344"/>
    <mergeCell ref="B280:B285"/>
    <mergeCell ref="B287:B292"/>
    <mergeCell ref="B294:B299"/>
    <mergeCell ref="B314:B318"/>
    <mergeCell ref="B266:B271"/>
    <mergeCell ref="B231:B235"/>
    <mergeCell ref="B237:B242"/>
    <mergeCell ref="B244:B249"/>
    <mergeCell ref="A383:A415"/>
    <mergeCell ref="B193:B198"/>
    <mergeCell ref="B200:B204"/>
    <mergeCell ref="B390:B395"/>
    <mergeCell ref="B397:B402"/>
    <mergeCell ref="B404:B409"/>
    <mergeCell ref="B411:B415"/>
    <mergeCell ref="B320:B322"/>
    <mergeCell ref="B301:B306"/>
    <mergeCell ref="B308:B312"/>
    <mergeCell ref="B325:B330"/>
    <mergeCell ref="A325:A380"/>
    <mergeCell ref="A266:A322"/>
    <mergeCell ref="A217:A263"/>
    <mergeCell ref="A165:A214"/>
    <mergeCell ref="B186:B191"/>
    <mergeCell ref="C416:D416"/>
    <mergeCell ref="B212:B214"/>
    <mergeCell ref="B165:B170"/>
    <mergeCell ref="B172:B177"/>
    <mergeCell ref="B93:B98"/>
    <mergeCell ref="B371:B373"/>
    <mergeCell ref="B383:B388"/>
    <mergeCell ref="B375:B380"/>
    <mergeCell ref="B346:B351"/>
    <mergeCell ref="B332:B337"/>
    <mergeCell ref="B353:B358"/>
    <mergeCell ref="B360:B365"/>
    <mergeCell ref="B367:B369"/>
    <mergeCell ref="B273:B278"/>
    <mergeCell ref="B261:B263"/>
    <mergeCell ref="A416:B4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660"/>
  <sheetViews>
    <sheetView zoomScale="80" zoomScaleNormal="80" workbookViewId="0">
      <selection activeCell="A2" sqref="A1:AC2"/>
    </sheetView>
  </sheetViews>
  <sheetFormatPr defaultColWidth="14.42578125" defaultRowHeight="15" customHeight="1" x14ac:dyDescent="0.25"/>
  <cols>
    <col min="1" max="1" width="8.140625" bestFit="1" customWidth="1"/>
    <col min="2" max="2" width="117.140625" customWidth="1"/>
    <col min="3" max="11" width="6" bestFit="1" customWidth="1"/>
    <col min="12" max="12" width="7.28515625" bestFit="1" customWidth="1"/>
    <col min="13" max="13" width="7" customWidth="1"/>
    <col min="14" max="14" width="6.28515625" bestFit="1" customWidth="1"/>
    <col min="15" max="15" width="5.85546875" customWidth="1"/>
    <col min="16" max="16" width="5.140625" bestFit="1" customWidth="1"/>
    <col min="17" max="17" width="12.42578125" bestFit="1" customWidth="1"/>
    <col min="18" max="24" width="10.140625" bestFit="1" customWidth="1"/>
    <col min="25" max="27" width="8.42578125" bestFit="1" customWidth="1"/>
    <col min="28" max="29" width="10.140625" bestFit="1" customWidth="1"/>
  </cols>
  <sheetData>
    <row r="1" spans="1:54" ht="75.75" customHeight="1" x14ac:dyDescent="0.25">
      <c r="A1" s="203"/>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54"/>
      <c r="AE1" s="2"/>
      <c r="AF1" s="2"/>
      <c r="AG1" s="2"/>
      <c r="AH1" s="2"/>
      <c r="AI1" s="2"/>
      <c r="AJ1" s="2"/>
      <c r="AK1" s="2"/>
      <c r="AL1" s="2"/>
      <c r="AM1" s="2"/>
      <c r="AN1" s="2"/>
      <c r="AO1" s="2"/>
      <c r="AP1" s="2"/>
      <c r="AQ1" s="2"/>
      <c r="AR1" s="2"/>
      <c r="AS1" s="2"/>
      <c r="AT1" s="2"/>
      <c r="AU1" s="2"/>
      <c r="AV1" s="2"/>
      <c r="AW1" s="2"/>
      <c r="AX1" s="2"/>
      <c r="AY1" s="2"/>
      <c r="AZ1" s="2"/>
      <c r="BA1" s="2"/>
      <c r="BB1" s="2"/>
    </row>
    <row r="2" spans="1:54" ht="30.75" customHeight="1" x14ac:dyDescent="0.25">
      <c r="A2" s="195" t="s">
        <v>2571</v>
      </c>
      <c r="B2" s="180"/>
      <c r="C2" s="177" t="s">
        <v>2554</v>
      </c>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8"/>
      <c r="AE2" s="2"/>
      <c r="AF2" s="2"/>
      <c r="AG2" s="2"/>
      <c r="AH2" s="2"/>
      <c r="AI2" s="2"/>
      <c r="AJ2" s="2"/>
      <c r="AK2" s="2"/>
      <c r="AL2" s="2"/>
      <c r="AM2" s="2"/>
      <c r="AN2" s="2"/>
      <c r="AO2" s="2"/>
      <c r="AP2" s="2"/>
      <c r="AQ2" s="2"/>
      <c r="AR2" s="2"/>
      <c r="AS2" s="2"/>
      <c r="AT2" s="2"/>
      <c r="AU2" s="2"/>
      <c r="AV2" s="2"/>
      <c r="AW2" s="2"/>
      <c r="AX2" s="2"/>
      <c r="AY2" s="2"/>
      <c r="AZ2" s="2"/>
      <c r="BA2" s="2"/>
      <c r="BB2" s="2"/>
    </row>
    <row r="3" spans="1:54" ht="15.75" x14ac:dyDescent="0.25">
      <c r="A3" s="59" t="s">
        <v>436</v>
      </c>
      <c r="B3" s="59" t="s">
        <v>437</v>
      </c>
      <c r="C3" s="59" t="s">
        <v>2</v>
      </c>
      <c r="D3" s="59" t="s">
        <v>3</v>
      </c>
      <c r="E3" s="59" t="s">
        <v>4</v>
      </c>
      <c r="F3" s="59" t="s">
        <v>5</v>
      </c>
      <c r="G3" s="59" t="s">
        <v>6</v>
      </c>
      <c r="H3" s="59" t="s">
        <v>7</v>
      </c>
      <c r="I3" s="59" t="s">
        <v>8</v>
      </c>
      <c r="J3" s="59" t="s">
        <v>9</v>
      </c>
      <c r="K3" s="59" t="s">
        <v>10</v>
      </c>
      <c r="L3" s="59" t="s">
        <v>11</v>
      </c>
      <c r="M3" s="59" t="s">
        <v>12</v>
      </c>
      <c r="N3" s="59" t="s">
        <v>13</v>
      </c>
      <c r="O3" s="59"/>
      <c r="P3" s="59" t="s">
        <v>14</v>
      </c>
      <c r="Q3" s="59"/>
      <c r="R3" s="59" t="s">
        <v>15</v>
      </c>
      <c r="S3" s="59" t="s">
        <v>16</v>
      </c>
      <c r="T3" s="59" t="s">
        <v>17</v>
      </c>
      <c r="U3" s="59" t="s">
        <v>18</v>
      </c>
      <c r="V3" s="59" t="s">
        <v>19</v>
      </c>
      <c r="W3" s="59" t="s">
        <v>20</v>
      </c>
      <c r="X3" s="59" t="s">
        <v>21</v>
      </c>
      <c r="Y3" s="59" t="s">
        <v>22</v>
      </c>
      <c r="Z3" s="59" t="s">
        <v>23</v>
      </c>
      <c r="AA3" s="59" t="s">
        <v>24</v>
      </c>
      <c r="AB3" s="59" t="s">
        <v>25</v>
      </c>
      <c r="AC3" s="59" t="s">
        <v>26</v>
      </c>
      <c r="AD3" s="16"/>
      <c r="AE3" s="14"/>
      <c r="AF3" s="14"/>
      <c r="AG3" s="14"/>
      <c r="AH3" s="14"/>
      <c r="AI3" s="14"/>
      <c r="AJ3" s="14"/>
      <c r="AK3" s="14"/>
      <c r="AL3" s="14"/>
      <c r="AM3" s="14"/>
      <c r="AN3" s="14"/>
      <c r="AO3" s="14"/>
      <c r="AP3" s="14"/>
      <c r="AQ3" s="14"/>
      <c r="AR3" s="14"/>
      <c r="AS3" s="14"/>
      <c r="AT3" s="14"/>
      <c r="AU3" s="14"/>
      <c r="AV3" s="14"/>
      <c r="AW3" s="14"/>
      <c r="AX3" s="14"/>
      <c r="AY3" s="14"/>
      <c r="AZ3" s="14"/>
      <c r="BA3" s="14"/>
      <c r="BB3" s="14"/>
    </row>
    <row r="4" spans="1:54" ht="15.75" x14ac:dyDescent="0.25">
      <c r="A4" s="124" t="s">
        <v>27</v>
      </c>
      <c r="B4" s="127" t="s">
        <v>438</v>
      </c>
      <c r="C4" s="61">
        <v>2</v>
      </c>
      <c r="D4" s="61">
        <v>2</v>
      </c>
      <c r="E4" s="61"/>
      <c r="F4" s="61">
        <v>3</v>
      </c>
      <c r="G4" s="61"/>
      <c r="H4" s="61"/>
      <c r="I4" s="61"/>
      <c r="J4" s="61"/>
      <c r="K4" s="61"/>
      <c r="L4" s="61"/>
      <c r="M4" s="61"/>
      <c r="N4" s="61"/>
      <c r="O4" s="61"/>
      <c r="P4" s="61">
        <v>3.6</v>
      </c>
      <c r="Q4" s="61"/>
      <c r="R4" s="61">
        <f>PRODUCT(P4,2)</f>
        <v>7.2</v>
      </c>
      <c r="S4" s="61">
        <v>7.2</v>
      </c>
      <c r="T4" s="61"/>
      <c r="U4" s="61">
        <v>10.8</v>
      </c>
      <c r="V4" s="61"/>
      <c r="W4" s="61"/>
      <c r="X4" s="61"/>
      <c r="Y4" s="61"/>
      <c r="Z4" s="61"/>
      <c r="AA4" s="61"/>
      <c r="AB4" s="61"/>
      <c r="AC4" s="61"/>
      <c r="AD4" s="16"/>
      <c r="AE4" s="18"/>
      <c r="AF4" s="18"/>
      <c r="AG4" s="18"/>
      <c r="AH4" s="18"/>
      <c r="AI4" s="18"/>
      <c r="AJ4" s="18"/>
      <c r="AK4" s="18"/>
      <c r="AL4" s="18"/>
      <c r="AM4" s="18"/>
      <c r="AN4" s="18"/>
      <c r="AO4" s="18"/>
      <c r="AP4" s="18"/>
      <c r="AQ4" s="18"/>
      <c r="AR4" s="18"/>
      <c r="AS4" s="18"/>
      <c r="AT4" s="18"/>
      <c r="AU4" s="18"/>
      <c r="AV4" s="18"/>
      <c r="AW4" s="18"/>
      <c r="AX4" s="18"/>
      <c r="AY4" s="18"/>
      <c r="AZ4" s="18"/>
      <c r="BA4" s="18"/>
      <c r="BB4" s="18"/>
    </row>
    <row r="5" spans="1:54" ht="47.25" x14ac:dyDescent="0.25">
      <c r="A5" s="124" t="s">
        <v>31</v>
      </c>
      <c r="B5" s="127" t="s">
        <v>439</v>
      </c>
      <c r="C5" s="61">
        <v>3</v>
      </c>
      <c r="D5" s="61">
        <v>2</v>
      </c>
      <c r="E5" s="61"/>
      <c r="F5" s="61">
        <v>3</v>
      </c>
      <c r="G5" s="61"/>
      <c r="H5" s="61"/>
      <c r="I5" s="61"/>
      <c r="J5" s="61"/>
      <c r="K5" s="61"/>
      <c r="L5" s="61"/>
      <c r="M5" s="61"/>
      <c r="N5" s="61"/>
      <c r="O5" s="61"/>
      <c r="P5" s="61">
        <v>3.6</v>
      </c>
      <c r="Q5" s="61"/>
      <c r="R5" s="61">
        <v>10.8</v>
      </c>
      <c r="S5" s="61">
        <v>7.2</v>
      </c>
      <c r="T5" s="61"/>
      <c r="U5" s="61">
        <v>10.8</v>
      </c>
      <c r="V5" s="61"/>
      <c r="W5" s="61"/>
      <c r="X5" s="61"/>
      <c r="Y5" s="61"/>
      <c r="Z5" s="61"/>
      <c r="AA5" s="61"/>
      <c r="AB5" s="61"/>
      <c r="AC5" s="61"/>
      <c r="AD5" s="16"/>
      <c r="AE5" s="18"/>
      <c r="AF5" s="18"/>
      <c r="AG5" s="18"/>
      <c r="AH5" s="18"/>
      <c r="AI5" s="18"/>
      <c r="AJ5" s="18"/>
      <c r="AK5" s="18"/>
      <c r="AL5" s="18"/>
      <c r="AM5" s="18"/>
      <c r="AN5" s="18"/>
      <c r="AO5" s="18"/>
      <c r="AP5" s="18"/>
      <c r="AQ5" s="18"/>
      <c r="AR5" s="18"/>
      <c r="AS5" s="18"/>
      <c r="AT5" s="18"/>
      <c r="AU5" s="18"/>
      <c r="AV5" s="18"/>
      <c r="AW5" s="18"/>
      <c r="AX5" s="18"/>
      <c r="AY5" s="18"/>
      <c r="AZ5" s="18"/>
      <c r="BA5" s="18"/>
      <c r="BB5" s="18"/>
    </row>
    <row r="6" spans="1:54" ht="47.25" x14ac:dyDescent="0.25">
      <c r="A6" s="124" t="s">
        <v>33</v>
      </c>
      <c r="B6" s="127" t="s">
        <v>440</v>
      </c>
      <c r="C6" s="61">
        <v>3</v>
      </c>
      <c r="D6" s="61">
        <v>2</v>
      </c>
      <c r="E6" s="61"/>
      <c r="F6" s="61">
        <v>3</v>
      </c>
      <c r="G6" s="61"/>
      <c r="H6" s="61"/>
      <c r="I6" s="61"/>
      <c r="J6" s="61"/>
      <c r="K6" s="61"/>
      <c r="L6" s="61"/>
      <c r="M6" s="61"/>
      <c r="N6" s="61"/>
      <c r="O6" s="61"/>
      <c r="P6" s="61">
        <v>3.6</v>
      </c>
      <c r="Q6" s="61"/>
      <c r="R6" s="61">
        <v>10.8</v>
      </c>
      <c r="S6" s="61">
        <v>7.2</v>
      </c>
      <c r="T6" s="61"/>
      <c r="U6" s="61">
        <v>10.8</v>
      </c>
      <c r="V6" s="61"/>
      <c r="W6" s="61"/>
      <c r="X6" s="61"/>
      <c r="Y6" s="61"/>
      <c r="Z6" s="61"/>
      <c r="AA6" s="61"/>
      <c r="AB6" s="61"/>
      <c r="AC6" s="61"/>
      <c r="AD6" s="16"/>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4" ht="47.25" x14ac:dyDescent="0.25">
      <c r="A7" s="124" t="s">
        <v>35</v>
      </c>
      <c r="B7" s="127" t="s">
        <v>441</v>
      </c>
      <c r="C7" s="61">
        <v>3</v>
      </c>
      <c r="D7" s="61">
        <v>2</v>
      </c>
      <c r="E7" s="61"/>
      <c r="F7" s="61">
        <v>3</v>
      </c>
      <c r="G7" s="61"/>
      <c r="H7" s="61"/>
      <c r="I7" s="61"/>
      <c r="J7" s="61"/>
      <c r="K7" s="61"/>
      <c r="L7" s="61"/>
      <c r="M7" s="61"/>
      <c r="N7" s="61"/>
      <c r="O7" s="61"/>
      <c r="P7" s="61">
        <v>3.6</v>
      </c>
      <c r="Q7" s="61"/>
      <c r="R7" s="61">
        <v>10.8</v>
      </c>
      <c r="S7" s="61">
        <v>7.2</v>
      </c>
      <c r="T7" s="61"/>
      <c r="U7" s="61">
        <v>10.8</v>
      </c>
      <c r="V7" s="61"/>
      <c r="W7" s="61"/>
      <c r="X7" s="61"/>
      <c r="Y7" s="61"/>
      <c r="Z7" s="61"/>
      <c r="AA7" s="61"/>
      <c r="AB7" s="61"/>
      <c r="AC7" s="61"/>
      <c r="AD7" s="16"/>
      <c r="AE7" s="18"/>
      <c r="AF7" s="18"/>
      <c r="AG7" s="18"/>
      <c r="AH7" s="18"/>
      <c r="AI7" s="18"/>
      <c r="AJ7" s="18"/>
      <c r="AK7" s="18"/>
      <c r="AL7" s="18"/>
      <c r="AM7" s="18"/>
      <c r="AN7" s="18"/>
      <c r="AO7" s="18"/>
      <c r="AP7" s="18"/>
      <c r="AQ7" s="18"/>
      <c r="AR7" s="18"/>
      <c r="AS7" s="18"/>
      <c r="AT7" s="18"/>
      <c r="AU7" s="18"/>
      <c r="AV7" s="18"/>
      <c r="AW7" s="18"/>
      <c r="AX7" s="18"/>
      <c r="AY7" s="18"/>
      <c r="AZ7" s="18"/>
      <c r="BA7" s="18"/>
      <c r="BB7" s="18"/>
    </row>
    <row r="8" spans="1:54" ht="47.25" x14ac:dyDescent="0.25">
      <c r="A8" s="124" t="s">
        <v>37</v>
      </c>
      <c r="B8" s="127" t="s">
        <v>442</v>
      </c>
      <c r="C8" s="61">
        <v>3</v>
      </c>
      <c r="D8" s="61">
        <v>2</v>
      </c>
      <c r="E8" s="61"/>
      <c r="F8" s="61">
        <v>3</v>
      </c>
      <c r="G8" s="61"/>
      <c r="H8" s="61"/>
      <c r="I8" s="61"/>
      <c r="J8" s="61"/>
      <c r="K8" s="61"/>
      <c r="L8" s="61"/>
      <c r="M8" s="61"/>
      <c r="N8" s="61"/>
      <c r="O8" s="61"/>
      <c r="P8" s="61">
        <v>3.6</v>
      </c>
      <c r="Q8" s="61"/>
      <c r="R8" s="61">
        <v>10.8</v>
      </c>
      <c r="S8" s="61">
        <v>7.2</v>
      </c>
      <c r="T8" s="61"/>
      <c r="U8" s="61">
        <v>10.8</v>
      </c>
      <c r="V8" s="61"/>
      <c r="W8" s="61"/>
      <c r="X8" s="61"/>
      <c r="Y8" s="61"/>
      <c r="Z8" s="61"/>
      <c r="AA8" s="61"/>
      <c r="AB8" s="61"/>
      <c r="AC8" s="61"/>
      <c r="AD8" s="16"/>
      <c r="AE8" s="18"/>
      <c r="AF8" s="18"/>
      <c r="AG8" s="18"/>
      <c r="AH8" s="18"/>
      <c r="AI8" s="18"/>
      <c r="AJ8" s="18"/>
      <c r="AK8" s="18"/>
      <c r="AL8" s="18"/>
      <c r="AM8" s="18"/>
      <c r="AN8" s="18"/>
      <c r="AO8" s="18"/>
      <c r="AP8" s="18"/>
      <c r="AQ8" s="18"/>
      <c r="AR8" s="18"/>
      <c r="AS8" s="18"/>
      <c r="AT8" s="18"/>
      <c r="AU8" s="18"/>
      <c r="AV8" s="18"/>
      <c r="AW8" s="18"/>
      <c r="AX8" s="18"/>
      <c r="AY8" s="18"/>
      <c r="AZ8" s="18"/>
      <c r="BA8" s="18"/>
      <c r="BB8" s="18"/>
    </row>
    <row r="9" spans="1:54" ht="63" x14ac:dyDescent="0.25">
      <c r="A9" s="124" t="s">
        <v>39</v>
      </c>
      <c r="B9" s="127" t="s">
        <v>443</v>
      </c>
      <c r="C9" s="61">
        <v>3</v>
      </c>
      <c r="D9" s="61">
        <v>2</v>
      </c>
      <c r="E9" s="61"/>
      <c r="F9" s="61">
        <v>3</v>
      </c>
      <c r="G9" s="61"/>
      <c r="H9" s="61"/>
      <c r="I9" s="61"/>
      <c r="J9" s="61"/>
      <c r="K9" s="61"/>
      <c r="L9" s="61"/>
      <c r="M9" s="61"/>
      <c r="N9" s="61"/>
      <c r="O9" s="61"/>
      <c r="P9" s="61">
        <v>3.6</v>
      </c>
      <c r="Q9" s="61"/>
      <c r="R9" s="61">
        <v>10.8</v>
      </c>
      <c r="S9" s="61">
        <v>7.2</v>
      </c>
      <c r="T9" s="61"/>
      <c r="U9" s="61">
        <v>10.8</v>
      </c>
      <c r="V9" s="61"/>
      <c r="W9" s="61"/>
      <c r="X9" s="61"/>
      <c r="Y9" s="61"/>
      <c r="Z9" s="61"/>
      <c r="AA9" s="61"/>
      <c r="AB9" s="61"/>
      <c r="AC9" s="61"/>
      <c r="AD9" s="16"/>
      <c r="AE9" s="18"/>
      <c r="AF9" s="18"/>
      <c r="AG9" s="18"/>
      <c r="AH9" s="18"/>
      <c r="AI9" s="18"/>
      <c r="AJ9" s="18"/>
      <c r="AK9" s="18"/>
      <c r="AL9" s="18"/>
      <c r="AM9" s="18"/>
      <c r="AN9" s="18"/>
      <c r="AO9" s="18"/>
      <c r="AP9" s="18"/>
      <c r="AQ9" s="18"/>
      <c r="AR9" s="18"/>
      <c r="AS9" s="18"/>
      <c r="AT9" s="18"/>
      <c r="AU9" s="18"/>
      <c r="AV9" s="18"/>
      <c r="AW9" s="18"/>
      <c r="AX9" s="18"/>
      <c r="AY9" s="18"/>
      <c r="AZ9" s="18"/>
      <c r="BA9" s="18"/>
      <c r="BB9" s="18"/>
    </row>
    <row r="10" spans="1:54" ht="15.75" x14ac:dyDescent="0.25">
      <c r="A10" s="60" t="s">
        <v>436</v>
      </c>
      <c r="B10" s="64" t="s">
        <v>444</v>
      </c>
      <c r="C10" s="59" t="s">
        <v>2</v>
      </c>
      <c r="D10" s="59" t="s">
        <v>3</v>
      </c>
      <c r="E10" s="59" t="s">
        <v>4</v>
      </c>
      <c r="F10" s="59" t="s">
        <v>5</v>
      </c>
      <c r="G10" s="59" t="s">
        <v>6</v>
      </c>
      <c r="H10" s="59" t="s">
        <v>7</v>
      </c>
      <c r="I10" s="59" t="s">
        <v>8</v>
      </c>
      <c r="J10" s="59" t="s">
        <v>9</v>
      </c>
      <c r="K10" s="59" t="s">
        <v>10</v>
      </c>
      <c r="L10" s="59" t="s">
        <v>11</v>
      </c>
      <c r="M10" s="59" t="s">
        <v>12</v>
      </c>
      <c r="N10" s="59" t="s">
        <v>13</v>
      </c>
      <c r="O10" s="59"/>
      <c r="P10" s="59"/>
      <c r="Q10" s="59"/>
      <c r="R10" s="59" t="s">
        <v>15</v>
      </c>
      <c r="S10" s="59" t="s">
        <v>16</v>
      </c>
      <c r="T10" s="59" t="s">
        <v>17</v>
      </c>
      <c r="U10" s="59" t="s">
        <v>18</v>
      </c>
      <c r="V10" s="59" t="s">
        <v>19</v>
      </c>
      <c r="W10" s="59" t="s">
        <v>20</v>
      </c>
      <c r="X10" s="59" t="s">
        <v>21</v>
      </c>
      <c r="Y10" s="59" t="s">
        <v>22</v>
      </c>
      <c r="Z10" s="59" t="s">
        <v>23</v>
      </c>
      <c r="AA10" s="59" t="s">
        <v>24</v>
      </c>
      <c r="AB10" s="59" t="s">
        <v>25</v>
      </c>
      <c r="AC10" s="59" t="s">
        <v>26</v>
      </c>
      <c r="AD10" s="16"/>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row>
    <row r="11" spans="1:54" ht="15.75" x14ac:dyDescent="0.25">
      <c r="A11" s="124" t="s">
        <v>27</v>
      </c>
      <c r="B11" s="127" t="s">
        <v>445</v>
      </c>
      <c r="C11" s="61">
        <v>2</v>
      </c>
      <c r="D11" s="61">
        <v>1</v>
      </c>
      <c r="E11" s="61">
        <v>2</v>
      </c>
      <c r="F11" s="61"/>
      <c r="G11" s="61"/>
      <c r="H11" s="61"/>
      <c r="I11" s="61"/>
      <c r="J11" s="61"/>
      <c r="K11" s="61"/>
      <c r="L11" s="61"/>
      <c r="M11" s="61"/>
      <c r="N11" s="61"/>
      <c r="O11" s="61"/>
      <c r="P11" s="61">
        <v>1.5</v>
      </c>
      <c r="Q11" s="61"/>
      <c r="R11" s="61">
        <v>3</v>
      </c>
      <c r="S11" s="61">
        <v>1.5</v>
      </c>
      <c r="T11" s="61">
        <v>3</v>
      </c>
      <c r="U11" s="61"/>
      <c r="V11" s="61"/>
      <c r="W11" s="61"/>
      <c r="X11" s="61"/>
      <c r="Y11" s="61"/>
      <c r="Z11" s="61"/>
      <c r="AA11" s="61"/>
      <c r="AB11" s="61"/>
      <c r="AC11" s="61"/>
      <c r="AD11" s="16"/>
      <c r="AE11" s="18"/>
      <c r="AF11" s="18"/>
      <c r="AG11" s="18"/>
      <c r="AH11" s="16"/>
      <c r="AI11" s="16"/>
      <c r="AJ11" s="16"/>
      <c r="AK11" s="16"/>
      <c r="AL11" s="16"/>
      <c r="AM11" s="16"/>
      <c r="AN11" s="16"/>
      <c r="AO11" s="16"/>
      <c r="AP11" s="16"/>
      <c r="AQ11" s="18"/>
      <c r="AR11" s="18"/>
      <c r="AS11" s="18"/>
      <c r="AT11" s="16"/>
      <c r="AU11" s="16"/>
      <c r="AV11" s="16"/>
      <c r="AW11" s="16"/>
      <c r="AX11" s="16"/>
      <c r="AY11" s="16"/>
      <c r="AZ11" s="16"/>
      <c r="BA11" s="16"/>
      <c r="BB11" s="16"/>
    </row>
    <row r="12" spans="1:54" ht="15.75" x14ac:dyDescent="0.25">
      <c r="A12" s="124" t="s">
        <v>31</v>
      </c>
      <c r="B12" s="127" t="s">
        <v>446</v>
      </c>
      <c r="C12" s="61">
        <v>2</v>
      </c>
      <c r="D12" s="61">
        <v>1</v>
      </c>
      <c r="E12" s="61">
        <v>3</v>
      </c>
      <c r="F12" s="61"/>
      <c r="G12" s="61"/>
      <c r="H12" s="61"/>
      <c r="I12" s="61"/>
      <c r="J12" s="61"/>
      <c r="K12" s="61"/>
      <c r="L12" s="61"/>
      <c r="M12" s="61"/>
      <c r="N12" s="61"/>
      <c r="O12" s="61"/>
      <c r="P12" s="61">
        <v>1.5</v>
      </c>
      <c r="Q12" s="61"/>
      <c r="R12" s="61">
        <v>3</v>
      </c>
      <c r="S12" s="61">
        <v>1.5</v>
      </c>
      <c r="T12" s="61">
        <v>4.5</v>
      </c>
      <c r="U12" s="61"/>
      <c r="V12" s="61"/>
      <c r="W12" s="61"/>
      <c r="X12" s="61"/>
      <c r="Y12" s="61"/>
      <c r="Z12" s="61"/>
      <c r="AA12" s="61"/>
      <c r="AB12" s="61"/>
      <c r="AC12" s="61"/>
      <c r="AD12" s="16"/>
      <c r="AE12" s="18"/>
      <c r="AF12" s="18"/>
      <c r="AG12" s="18"/>
      <c r="AH12" s="16"/>
      <c r="AI12" s="16"/>
      <c r="AJ12" s="16"/>
      <c r="AK12" s="16"/>
      <c r="AL12" s="16"/>
      <c r="AM12" s="16"/>
      <c r="AN12" s="16"/>
      <c r="AO12" s="16"/>
      <c r="AP12" s="16"/>
      <c r="AQ12" s="18"/>
      <c r="AR12" s="18"/>
      <c r="AS12" s="18"/>
      <c r="AT12" s="16"/>
      <c r="AU12" s="16"/>
      <c r="AV12" s="16"/>
      <c r="AW12" s="16"/>
      <c r="AX12" s="16"/>
      <c r="AY12" s="16"/>
      <c r="AZ12" s="16"/>
      <c r="BA12" s="16"/>
      <c r="BB12" s="16"/>
    </row>
    <row r="13" spans="1:54" ht="15.75" x14ac:dyDescent="0.25">
      <c r="A13" s="124" t="s">
        <v>33</v>
      </c>
      <c r="B13" s="127" t="s">
        <v>447</v>
      </c>
      <c r="C13" s="61">
        <v>1</v>
      </c>
      <c r="D13" s="61">
        <v>1</v>
      </c>
      <c r="E13" s="61">
        <v>1</v>
      </c>
      <c r="F13" s="61"/>
      <c r="G13" s="61"/>
      <c r="H13" s="61"/>
      <c r="I13" s="61"/>
      <c r="J13" s="61"/>
      <c r="K13" s="61"/>
      <c r="L13" s="61"/>
      <c r="M13" s="61"/>
      <c r="N13" s="61"/>
      <c r="O13" s="61"/>
      <c r="P13" s="61">
        <v>1.5</v>
      </c>
      <c r="Q13" s="61"/>
      <c r="R13" s="61">
        <v>1.5</v>
      </c>
      <c r="S13" s="61">
        <v>1.5</v>
      </c>
      <c r="T13" s="61">
        <v>1.5</v>
      </c>
      <c r="U13" s="61"/>
      <c r="V13" s="61"/>
      <c r="W13" s="61"/>
      <c r="X13" s="61"/>
      <c r="Y13" s="61"/>
      <c r="Z13" s="61"/>
      <c r="AA13" s="61"/>
      <c r="AB13" s="61"/>
      <c r="AC13" s="61"/>
      <c r="AD13" s="16"/>
      <c r="AE13" s="18"/>
      <c r="AF13" s="18"/>
      <c r="AG13" s="18"/>
      <c r="AH13" s="16"/>
      <c r="AI13" s="16"/>
      <c r="AJ13" s="16"/>
      <c r="AK13" s="16"/>
      <c r="AL13" s="16"/>
      <c r="AM13" s="16"/>
      <c r="AN13" s="16"/>
      <c r="AO13" s="16"/>
      <c r="AP13" s="16"/>
      <c r="AQ13" s="18"/>
      <c r="AR13" s="18"/>
      <c r="AS13" s="18"/>
      <c r="AT13" s="16"/>
      <c r="AU13" s="16"/>
      <c r="AV13" s="16"/>
      <c r="AW13" s="16"/>
      <c r="AX13" s="16"/>
      <c r="AY13" s="16"/>
      <c r="AZ13" s="16"/>
      <c r="BA13" s="16"/>
      <c r="BB13" s="16"/>
    </row>
    <row r="14" spans="1:54" ht="15.75" x14ac:dyDescent="0.25">
      <c r="A14" s="124" t="s">
        <v>35</v>
      </c>
      <c r="B14" s="127" t="s">
        <v>448</v>
      </c>
      <c r="C14" s="61">
        <v>1</v>
      </c>
      <c r="D14" s="61">
        <v>2</v>
      </c>
      <c r="E14" s="61">
        <v>3</v>
      </c>
      <c r="F14" s="61"/>
      <c r="G14" s="61"/>
      <c r="H14" s="61"/>
      <c r="I14" s="61"/>
      <c r="J14" s="61"/>
      <c r="K14" s="61"/>
      <c r="L14" s="61"/>
      <c r="M14" s="61"/>
      <c r="N14" s="61"/>
      <c r="O14" s="61"/>
      <c r="P14" s="61">
        <v>1.5</v>
      </c>
      <c r="Q14" s="61"/>
      <c r="R14" s="61">
        <v>1.5</v>
      </c>
      <c r="S14" s="61">
        <v>3</v>
      </c>
      <c r="T14" s="61">
        <v>4.5</v>
      </c>
      <c r="U14" s="61"/>
      <c r="V14" s="61"/>
      <c r="W14" s="61"/>
      <c r="X14" s="61"/>
      <c r="Y14" s="61"/>
      <c r="Z14" s="61"/>
      <c r="AA14" s="61"/>
      <c r="AB14" s="61"/>
      <c r="AC14" s="61"/>
      <c r="AD14" s="16"/>
      <c r="AE14" s="18"/>
      <c r="AF14" s="18"/>
      <c r="AG14" s="18"/>
      <c r="AH14" s="16"/>
      <c r="AI14" s="16"/>
      <c r="AJ14" s="16"/>
      <c r="AK14" s="16"/>
      <c r="AL14" s="16"/>
      <c r="AM14" s="16"/>
      <c r="AN14" s="16"/>
      <c r="AO14" s="16"/>
      <c r="AP14" s="16"/>
      <c r="AQ14" s="18"/>
      <c r="AR14" s="18"/>
      <c r="AS14" s="18"/>
      <c r="AT14" s="16"/>
      <c r="AU14" s="16"/>
      <c r="AV14" s="16"/>
      <c r="AW14" s="16"/>
      <c r="AX14" s="16"/>
      <c r="AY14" s="16"/>
      <c r="AZ14" s="16"/>
      <c r="BA14" s="16"/>
      <c r="BB14" s="16"/>
    </row>
    <row r="15" spans="1:54" ht="15.75" x14ac:dyDescent="0.25">
      <c r="A15" s="124" t="s">
        <v>37</v>
      </c>
      <c r="B15" s="127" t="s">
        <v>449</v>
      </c>
      <c r="C15" s="61">
        <v>1</v>
      </c>
      <c r="D15" s="61">
        <v>1</v>
      </c>
      <c r="E15" s="61">
        <v>1</v>
      </c>
      <c r="F15" s="61"/>
      <c r="G15" s="61"/>
      <c r="H15" s="61"/>
      <c r="I15" s="61"/>
      <c r="J15" s="61"/>
      <c r="K15" s="61"/>
      <c r="L15" s="61"/>
      <c r="M15" s="61"/>
      <c r="N15" s="61"/>
      <c r="O15" s="61"/>
      <c r="P15" s="61">
        <v>1.5</v>
      </c>
      <c r="Q15" s="61"/>
      <c r="R15" s="61">
        <v>1.5</v>
      </c>
      <c r="S15" s="61">
        <v>1.5</v>
      </c>
      <c r="T15" s="61">
        <v>1.5</v>
      </c>
      <c r="U15" s="61"/>
      <c r="V15" s="61"/>
      <c r="W15" s="61"/>
      <c r="X15" s="61"/>
      <c r="Y15" s="61"/>
      <c r="Z15" s="61"/>
      <c r="AA15" s="61"/>
      <c r="AB15" s="61"/>
      <c r="AC15" s="61"/>
      <c r="AD15" s="16"/>
      <c r="AE15" s="18"/>
      <c r="AF15" s="18"/>
      <c r="AG15" s="18"/>
      <c r="AH15" s="16"/>
      <c r="AI15" s="16"/>
      <c r="AJ15" s="16"/>
      <c r="AK15" s="16"/>
      <c r="AL15" s="16"/>
      <c r="AM15" s="16"/>
      <c r="AN15" s="16"/>
      <c r="AO15" s="16"/>
      <c r="AP15" s="16"/>
      <c r="AQ15" s="18"/>
      <c r="AR15" s="18"/>
      <c r="AS15" s="18"/>
      <c r="AT15" s="16"/>
      <c r="AU15" s="16"/>
      <c r="AV15" s="16"/>
      <c r="AW15" s="16"/>
      <c r="AX15" s="16"/>
      <c r="AY15" s="16"/>
      <c r="AZ15" s="16"/>
      <c r="BA15" s="16"/>
      <c r="BB15" s="16"/>
    </row>
    <row r="16" spans="1:54" ht="15.75" x14ac:dyDescent="0.25">
      <c r="A16" s="124" t="s">
        <v>39</v>
      </c>
      <c r="B16" s="127" t="s">
        <v>450</v>
      </c>
      <c r="C16" s="61">
        <v>2</v>
      </c>
      <c r="D16" s="61">
        <v>1</v>
      </c>
      <c r="E16" s="61">
        <v>2</v>
      </c>
      <c r="F16" s="61"/>
      <c r="G16" s="61"/>
      <c r="H16" s="61"/>
      <c r="I16" s="61"/>
      <c r="J16" s="61"/>
      <c r="K16" s="61"/>
      <c r="L16" s="61"/>
      <c r="M16" s="61"/>
      <c r="N16" s="61"/>
      <c r="O16" s="61"/>
      <c r="P16" s="61">
        <v>1.5</v>
      </c>
      <c r="Q16" s="61"/>
      <c r="R16" s="61">
        <v>3</v>
      </c>
      <c r="S16" s="61">
        <v>1.5</v>
      </c>
      <c r="T16" s="61">
        <v>3</v>
      </c>
      <c r="U16" s="61"/>
      <c r="V16" s="61"/>
      <c r="W16" s="61"/>
      <c r="X16" s="61"/>
      <c r="Y16" s="61"/>
      <c r="Z16" s="61"/>
      <c r="AA16" s="61"/>
      <c r="AB16" s="61"/>
      <c r="AC16" s="61"/>
      <c r="AD16" s="16"/>
      <c r="AE16" s="18"/>
      <c r="AF16" s="18"/>
      <c r="AG16" s="18"/>
      <c r="AH16" s="16"/>
      <c r="AI16" s="16"/>
      <c r="AJ16" s="16"/>
      <c r="AK16" s="16"/>
      <c r="AL16" s="16"/>
      <c r="AM16" s="16"/>
      <c r="AN16" s="16"/>
      <c r="AO16" s="16"/>
      <c r="AP16" s="16"/>
      <c r="AQ16" s="18"/>
      <c r="AR16" s="18"/>
      <c r="AS16" s="18"/>
      <c r="AT16" s="16"/>
      <c r="AU16" s="16"/>
      <c r="AV16" s="16"/>
      <c r="AW16" s="16"/>
      <c r="AX16" s="16"/>
      <c r="AY16" s="16"/>
      <c r="AZ16" s="16"/>
      <c r="BA16" s="16"/>
      <c r="BB16" s="16"/>
    </row>
    <row r="17" spans="1:54" ht="15.75" x14ac:dyDescent="0.25">
      <c r="A17" s="60" t="s">
        <v>436</v>
      </c>
      <c r="B17" s="64" t="s">
        <v>451</v>
      </c>
      <c r="C17" s="59" t="s">
        <v>2</v>
      </c>
      <c r="D17" s="59" t="s">
        <v>3</v>
      </c>
      <c r="E17" s="59" t="s">
        <v>4</v>
      </c>
      <c r="F17" s="59" t="s">
        <v>5</v>
      </c>
      <c r="G17" s="59" t="s">
        <v>6</v>
      </c>
      <c r="H17" s="59" t="s">
        <v>7</v>
      </c>
      <c r="I17" s="59" t="s">
        <v>8</v>
      </c>
      <c r="J17" s="59" t="s">
        <v>9</v>
      </c>
      <c r="K17" s="59" t="s">
        <v>10</v>
      </c>
      <c r="L17" s="59" t="s">
        <v>11</v>
      </c>
      <c r="M17" s="59" t="s">
        <v>12</v>
      </c>
      <c r="N17" s="59" t="s">
        <v>13</v>
      </c>
      <c r="O17" s="59"/>
      <c r="P17" s="59"/>
      <c r="Q17" s="59"/>
      <c r="R17" s="59" t="s">
        <v>15</v>
      </c>
      <c r="S17" s="59" t="s">
        <v>16</v>
      </c>
      <c r="T17" s="59" t="s">
        <v>17</v>
      </c>
      <c r="U17" s="59" t="s">
        <v>18</v>
      </c>
      <c r="V17" s="59" t="s">
        <v>19</v>
      </c>
      <c r="W17" s="59" t="s">
        <v>20</v>
      </c>
      <c r="X17" s="59" t="s">
        <v>21</v>
      </c>
      <c r="Y17" s="59" t="s">
        <v>22</v>
      </c>
      <c r="Z17" s="59" t="s">
        <v>23</v>
      </c>
      <c r="AA17" s="59" t="s">
        <v>24</v>
      </c>
      <c r="AB17" s="59" t="s">
        <v>25</v>
      </c>
      <c r="AC17" s="59" t="s">
        <v>26</v>
      </c>
      <c r="AD17" s="16"/>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row>
    <row r="18" spans="1:54" ht="15.75" x14ac:dyDescent="0.25">
      <c r="A18" s="124" t="s">
        <v>27</v>
      </c>
      <c r="B18" s="127" t="s">
        <v>452</v>
      </c>
      <c r="C18" s="61">
        <v>2</v>
      </c>
      <c r="D18" s="61">
        <v>1</v>
      </c>
      <c r="E18" s="61">
        <v>2</v>
      </c>
      <c r="F18" s="61"/>
      <c r="G18" s="61"/>
      <c r="H18" s="61"/>
      <c r="I18" s="61"/>
      <c r="J18" s="61"/>
      <c r="K18" s="61"/>
      <c r="L18" s="61"/>
      <c r="M18" s="61"/>
      <c r="N18" s="61"/>
      <c r="O18" s="61"/>
      <c r="P18" s="61">
        <v>2.2000000000000002</v>
      </c>
      <c r="Q18" s="61"/>
      <c r="R18" s="61">
        <v>4.4000000000000004</v>
      </c>
      <c r="S18" s="61">
        <v>2.2000000000000002</v>
      </c>
      <c r="T18" s="61">
        <v>4.4000000000000004</v>
      </c>
      <c r="U18" s="61"/>
      <c r="V18" s="61"/>
      <c r="W18" s="61"/>
      <c r="X18" s="61"/>
      <c r="Y18" s="61"/>
      <c r="Z18" s="61"/>
      <c r="AA18" s="61"/>
      <c r="AB18" s="61"/>
      <c r="AC18" s="61"/>
      <c r="AD18" s="16"/>
      <c r="AE18" s="18"/>
      <c r="AF18" s="18"/>
      <c r="AG18" s="18"/>
      <c r="AH18" s="16"/>
      <c r="AI18" s="16"/>
      <c r="AJ18" s="16"/>
      <c r="AK18" s="16"/>
      <c r="AL18" s="16"/>
      <c r="AM18" s="16"/>
      <c r="AN18" s="16"/>
      <c r="AO18" s="16"/>
      <c r="AP18" s="16"/>
      <c r="AQ18" s="18"/>
      <c r="AR18" s="18"/>
      <c r="AS18" s="18"/>
      <c r="AT18" s="16"/>
      <c r="AU18" s="16"/>
      <c r="AV18" s="16"/>
      <c r="AW18" s="16"/>
      <c r="AX18" s="16"/>
      <c r="AY18" s="16"/>
      <c r="AZ18" s="16"/>
      <c r="BA18" s="16"/>
      <c r="BB18" s="16"/>
    </row>
    <row r="19" spans="1:54" ht="15.75" x14ac:dyDescent="0.25">
      <c r="A19" s="124" t="s">
        <v>31</v>
      </c>
      <c r="B19" s="127" t="s">
        <v>453</v>
      </c>
      <c r="C19" s="61">
        <v>2</v>
      </c>
      <c r="D19" s="61">
        <v>1</v>
      </c>
      <c r="E19" s="61">
        <v>3</v>
      </c>
      <c r="F19" s="61"/>
      <c r="G19" s="61"/>
      <c r="H19" s="61"/>
      <c r="I19" s="61"/>
      <c r="J19" s="61"/>
      <c r="K19" s="61"/>
      <c r="L19" s="61"/>
      <c r="M19" s="61"/>
      <c r="N19" s="61"/>
      <c r="O19" s="61"/>
      <c r="P19" s="61">
        <v>2.2000000000000002</v>
      </c>
      <c r="Q19" s="61"/>
      <c r="R19" s="61">
        <v>4.4000000000000004</v>
      </c>
      <c r="S19" s="61">
        <v>2.2000000000000002</v>
      </c>
      <c r="T19" s="61">
        <v>6.6</v>
      </c>
      <c r="U19" s="61"/>
      <c r="V19" s="61"/>
      <c r="W19" s="61"/>
      <c r="X19" s="61"/>
      <c r="Y19" s="61"/>
      <c r="Z19" s="61"/>
      <c r="AA19" s="61"/>
      <c r="AB19" s="61"/>
      <c r="AC19" s="61"/>
      <c r="AD19" s="16"/>
      <c r="AE19" s="18"/>
      <c r="AF19" s="18"/>
      <c r="AG19" s="18"/>
      <c r="AH19" s="16"/>
      <c r="AI19" s="16"/>
      <c r="AJ19" s="16"/>
      <c r="AK19" s="16"/>
      <c r="AL19" s="16"/>
      <c r="AM19" s="16"/>
      <c r="AN19" s="16"/>
      <c r="AO19" s="16"/>
      <c r="AP19" s="16"/>
      <c r="AQ19" s="18"/>
      <c r="AR19" s="18"/>
      <c r="AS19" s="18"/>
      <c r="AT19" s="16"/>
      <c r="AU19" s="16"/>
      <c r="AV19" s="16"/>
      <c r="AW19" s="16"/>
      <c r="AX19" s="16"/>
      <c r="AY19" s="16"/>
      <c r="AZ19" s="16"/>
      <c r="BA19" s="16"/>
      <c r="BB19" s="16"/>
    </row>
    <row r="20" spans="1:54" ht="15.75" x14ac:dyDescent="0.25">
      <c r="A20" s="124" t="s">
        <v>33</v>
      </c>
      <c r="B20" s="127" t="s">
        <v>454</v>
      </c>
      <c r="C20" s="61">
        <v>1</v>
      </c>
      <c r="D20" s="61">
        <v>1</v>
      </c>
      <c r="E20" s="61">
        <v>1</v>
      </c>
      <c r="F20" s="61"/>
      <c r="G20" s="61"/>
      <c r="H20" s="61"/>
      <c r="I20" s="61"/>
      <c r="J20" s="61"/>
      <c r="K20" s="61"/>
      <c r="L20" s="61"/>
      <c r="M20" s="61"/>
      <c r="N20" s="61"/>
      <c r="O20" s="61"/>
      <c r="P20" s="61">
        <v>2.2000000000000002</v>
      </c>
      <c r="Q20" s="61"/>
      <c r="R20" s="61">
        <v>2.2000000000000002</v>
      </c>
      <c r="S20" s="61">
        <v>2.2000000000000002</v>
      </c>
      <c r="T20" s="61">
        <v>2.2000000000000002</v>
      </c>
      <c r="U20" s="61"/>
      <c r="V20" s="61"/>
      <c r="W20" s="61"/>
      <c r="X20" s="61"/>
      <c r="Y20" s="61"/>
      <c r="Z20" s="61"/>
      <c r="AA20" s="61"/>
      <c r="AB20" s="61"/>
      <c r="AC20" s="61"/>
      <c r="AD20" s="16"/>
      <c r="AE20" s="18"/>
      <c r="AF20" s="18"/>
      <c r="AG20" s="18"/>
      <c r="AH20" s="16"/>
      <c r="AI20" s="16"/>
      <c r="AJ20" s="16"/>
      <c r="AK20" s="16"/>
      <c r="AL20" s="16"/>
      <c r="AM20" s="16"/>
      <c r="AN20" s="16"/>
      <c r="AO20" s="16"/>
      <c r="AP20" s="16"/>
      <c r="AQ20" s="18"/>
      <c r="AR20" s="18"/>
      <c r="AS20" s="18"/>
      <c r="AT20" s="16"/>
      <c r="AU20" s="16"/>
      <c r="AV20" s="16"/>
      <c r="AW20" s="16"/>
      <c r="AX20" s="16"/>
      <c r="AY20" s="16"/>
      <c r="AZ20" s="16"/>
      <c r="BA20" s="16"/>
      <c r="BB20" s="16"/>
    </row>
    <row r="21" spans="1:54" ht="15.75" x14ac:dyDescent="0.25">
      <c r="A21" s="124" t="s">
        <v>35</v>
      </c>
      <c r="B21" s="127" t="s">
        <v>455</v>
      </c>
      <c r="C21" s="61">
        <v>1</v>
      </c>
      <c r="D21" s="61">
        <v>2</v>
      </c>
      <c r="E21" s="61">
        <v>3</v>
      </c>
      <c r="F21" s="61"/>
      <c r="G21" s="61"/>
      <c r="H21" s="61"/>
      <c r="I21" s="61"/>
      <c r="J21" s="61"/>
      <c r="K21" s="61"/>
      <c r="L21" s="61"/>
      <c r="M21" s="61"/>
      <c r="N21" s="61"/>
      <c r="O21" s="61"/>
      <c r="P21" s="61">
        <v>2.2000000000000002</v>
      </c>
      <c r="Q21" s="61"/>
      <c r="R21" s="61">
        <v>2.2000000000000002</v>
      </c>
      <c r="S21" s="61">
        <v>4.4000000000000004</v>
      </c>
      <c r="T21" s="61">
        <v>6.6</v>
      </c>
      <c r="U21" s="61"/>
      <c r="V21" s="61"/>
      <c r="W21" s="61"/>
      <c r="X21" s="61"/>
      <c r="Y21" s="61"/>
      <c r="Z21" s="61"/>
      <c r="AA21" s="61"/>
      <c r="AB21" s="61"/>
      <c r="AC21" s="61"/>
      <c r="AD21" s="16"/>
      <c r="AE21" s="18"/>
      <c r="AF21" s="18"/>
      <c r="AG21" s="18"/>
      <c r="AH21" s="16"/>
      <c r="AI21" s="16"/>
      <c r="AJ21" s="16"/>
      <c r="AK21" s="16"/>
      <c r="AL21" s="16"/>
      <c r="AM21" s="16"/>
      <c r="AN21" s="16"/>
      <c r="AO21" s="16"/>
      <c r="AP21" s="16"/>
      <c r="AQ21" s="18"/>
      <c r="AR21" s="18"/>
      <c r="AS21" s="18"/>
      <c r="AT21" s="16"/>
      <c r="AU21" s="16"/>
      <c r="AV21" s="16"/>
      <c r="AW21" s="16"/>
      <c r="AX21" s="16"/>
      <c r="AY21" s="16"/>
      <c r="AZ21" s="16"/>
      <c r="BA21" s="16"/>
      <c r="BB21" s="16"/>
    </row>
    <row r="22" spans="1:54" ht="15.75" x14ac:dyDescent="0.25">
      <c r="A22" s="124" t="s">
        <v>37</v>
      </c>
      <c r="B22" s="127" t="s">
        <v>456</v>
      </c>
      <c r="C22" s="61">
        <v>1</v>
      </c>
      <c r="D22" s="61">
        <v>1</v>
      </c>
      <c r="E22" s="61">
        <v>1</v>
      </c>
      <c r="F22" s="61"/>
      <c r="G22" s="61"/>
      <c r="H22" s="61"/>
      <c r="I22" s="61"/>
      <c r="J22" s="61"/>
      <c r="K22" s="61"/>
      <c r="L22" s="61"/>
      <c r="M22" s="61"/>
      <c r="N22" s="61"/>
      <c r="O22" s="61"/>
      <c r="P22" s="61">
        <v>2.2000000000000002</v>
      </c>
      <c r="Q22" s="61"/>
      <c r="R22" s="61">
        <v>2.2000000000000002</v>
      </c>
      <c r="S22" s="61">
        <v>2.2000000000000002</v>
      </c>
      <c r="T22" s="61">
        <v>2.2000000000000002</v>
      </c>
      <c r="U22" s="61"/>
      <c r="V22" s="61"/>
      <c r="W22" s="61"/>
      <c r="X22" s="61"/>
      <c r="Y22" s="61"/>
      <c r="Z22" s="61"/>
      <c r="AA22" s="61"/>
      <c r="AB22" s="61"/>
      <c r="AC22" s="61"/>
      <c r="AD22" s="16"/>
      <c r="AE22" s="18"/>
      <c r="AF22" s="18"/>
      <c r="AG22" s="18"/>
      <c r="AH22" s="16"/>
      <c r="AI22" s="16"/>
      <c r="AJ22" s="16"/>
      <c r="AK22" s="16"/>
      <c r="AL22" s="16"/>
      <c r="AM22" s="16"/>
      <c r="AN22" s="16"/>
      <c r="AO22" s="16"/>
      <c r="AP22" s="16"/>
      <c r="AQ22" s="18"/>
      <c r="AR22" s="18"/>
      <c r="AS22" s="18"/>
      <c r="AT22" s="16"/>
      <c r="AU22" s="16"/>
      <c r="AV22" s="16"/>
      <c r="AW22" s="16"/>
      <c r="AX22" s="16"/>
      <c r="AY22" s="16"/>
      <c r="AZ22" s="16"/>
      <c r="BA22" s="16"/>
      <c r="BB22" s="16"/>
    </row>
    <row r="23" spans="1:54" ht="15.75" x14ac:dyDescent="0.25">
      <c r="A23" s="124" t="s">
        <v>39</v>
      </c>
      <c r="B23" s="127" t="s">
        <v>457</v>
      </c>
      <c r="C23" s="61">
        <v>2</v>
      </c>
      <c r="D23" s="61">
        <v>1</v>
      </c>
      <c r="E23" s="61">
        <v>2</v>
      </c>
      <c r="F23" s="61"/>
      <c r="G23" s="61"/>
      <c r="H23" s="61"/>
      <c r="I23" s="61"/>
      <c r="J23" s="61"/>
      <c r="K23" s="61"/>
      <c r="L23" s="61"/>
      <c r="M23" s="61"/>
      <c r="N23" s="61"/>
      <c r="O23" s="61"/>
      <c r="P23" s="61">
        <v>2.2000000000000002</v>
      </c>
      <c r="Q23" s="61"/>
      <c r="R23" s="61">
        <v>4.4000000000000004</v>
      </c>
      <c r="S23" s="61">
        <v>2.2000000000000002</v>
      </c>
      <c r="T23" s="61">
        <v>4.4000000000000004</v>
      </c>
      <c r="U23" s="61"/>
      <c r="V23" s="61"/>
      <c r="W23" s="61"/>
      <c r="X23" s="61"/>
      <c r="Y23" s="61"/>
      <c r="Z23" s="61"/>
      <c r="AA23" s="61"/>
      <c r="AB23" s="61"/>
      <c r="AC23" s="61"/>
      <c r="AD23" s="16"/>
      <c r="AE23" s="18"/>
      <c r="AF23" s="18"/>
      <c r="AG23" s="18"/>
      <c r="AH23" s="16"/>
      <c r="AI23" s="16"/>
      <c r="AJ23" s="16"/>
      <c r="AK23" s="16"/>
      <c r="AL23" s="16"/>
      <c r="AM23" s="16"/>
      <c r="AN23" s="16"/>
      <c r="AO23" s="16"/>
      <c r="AP23" s="16"/>
      <c r="AQ23" s="18"/>
      <c r="AR23" s="18"/>
      <c r="AS23" s="18"/>
      <c r="AT23" s="16"/>
      <c r="AU23" s="16"/>
      <c r="AV23" s="16"/>
      <c r="AW23" s="16"/>
      <c r="AX23" s="16"/>
      <c r="AY23" s="16"/>
      <c r="AZ23" s="16"/>
      <c r="BA23" s="16"/>
      <c r="BB23" s="16"/>
    </row>
    <row r="24" spans="1:54" ht="15.75" x14ac:dyDescent="0.25">
      <c r="A24" s="60" t="s">
        <v>436</v>
      </c>
      <c r="B24" s="64" t="s">
        <v>458</v>
      </c>
      <c r="C24" s="59" t="s">
        <v>2</v>
      </c>
      <c r="D24" s="59" t="s">
        <v>3</v>
      </c>
      <c r="E24" s="59" t="s">
        <v>4</v>
      </c>
      <c r="F24" s="59" t="s">
        <v>5</v>
      </c>
      <c r="G24" s="59" t="s">
        <v>6</v>
      </c>
      <c r="H24" s="59" t="s">
        <v>7</v>
      </c>
      <c r="I24" s="59" t="s">
        <v>8</v>
      </c>
      <c r="J24" s="59" t="s">
        <v>9</v>
      </c>
      <c r="K24" s="59" t="s">
        <v>10</v>
      </c>
      <c r="L24" s="59" t="s">
        <v>11</v>
      </c>
      <c r="M24" s="59" t="s">
        <v>12</v>
      </c>
      <c r="N24" s="59" t="s">
        <v>13</v>
      </c>
      <c r="O24" s="59"/>
      <c r="P24" s="59"/>
      <c r="Q24" s="59"/>
      <c r="R24" s="59" t="s">
        <v>15</v>
      </c>
      <c r="S24" s="59" t="s">
        <v>16</v>
      </c>
      <c r="T24" s="59" t="s">
        <v>17</v>
      </c>
      <c r="U24" s="59" t="s">
        <v>18</v>
      </c>
      <c r="V24" s="59" t="s">
        <v>19</v>
      </c>
      <c r="W24" s="59" t="s">
        <v>20</v>
      </c>
      <c r="X24" s="59" t="s">
        <v>21</v>
      </c>
      <c r="Y24" s="59" t="s">
        <v>22</v>
      </c>
      <c r="Z24" s="59" t="s">
        <v>23</v>
      </c>
      <c r="AA24" s="59" t="s">
        <v>24</v>
      </c>
      <c r="AB24" s="59" t="s">
        <v>25</v>
      </c>
      <c r="AC24" s="59" t="s">
        <v>26</v>
      </c>
      <c r="AD24" s="16"/>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row>
    <row r="25" spans="1:54" ht="15.75" x14ac:dyDescent="0.25">
      <c r="A25" s="124" t="s">
        <v>27</v>
      </c>
      <c r="B25" s="127" t="s">
        <v>459</v>
      </c>
      <c r="C25" s="61">
        <v>2</v>
      </c>
      <c r="D25" s="61">
        <v>1</v>
      </c>
      <c r="E25" s="61">
        <v>2</v>
      </c>
      <c r="F25" s="61"/>
      <c r="G25" s="61"/>
      <c r="H25" s="61"/>
      <c r="I25" s="61"/>
      <c r="J25" s="61"/>
      <c r="K25" s="61"/>
      <c r="L25" s="61"/>
      <c r="M25" s="61"/>
      <c r="N25" s="61"/>
      <c r="O25" s="61"/>
      <c r="P25" s="61">
        <v>1.5</v>
      </c>
      <c r="Q25" s="61"/>
      <c r="R25" s="61">
        <v>3</v>
      </c>
      <c r="S25" s="61">
        <v>1.5</v>
      </c>
      <c r="T25" s="61">
        <v>3</v>
      </c>
      <c r="U25" s="61"/>
      <c r="V25" s="61"/>
      <c r="W25" s="61"/>
      <c r="X25" s="61"/>
      <c r="Y25" s="61"/>
      <c r="Z25" s="61"/>
      <c r="AA25" s="61"/>
      <c r="AB25" s="61"/>
      <c r="AC25" s="61"/>
      <c r="AD25" s="16"/>
      <c r="AE25" s="18"/>
      <c r="AF25" s="18"/>
      <c r="AG25" s="18"/>
      <c r="AH25" s="16"/>
      <c r="AI25" s="16"/>
      <c r="AJ25" s="16"/>
      <c r="AK25" s="16"/>
      <c r="AL25" s="16"/>
      <c r="AM25" s="16"/>
      <c r="AN25" s="16"/>
      <c r="AO25" s="16"/>
      <c r="AP25" s="16"/>
      <c r="AQ25" s="18"/>
      <c r="AR25" s="18"/>
      <c r="AS25" s="18"/>
      <c r="AT25" s="16"/>
      <c r="AU25" s="16"/>
      <c r="AV25" s="16"/>
      <c r="AW25" s="16"/>
      <c r="AX25" s="16"/>
      <c r="AY25" s="16"/>
      <c r="AZ25" s="16"/>
      <c r="BA25" s="16"/>
      <c r="BB25" s="16"/>
    </row>
    <row r="26" spans="1:54" ht="15.75" x14ac:dyDescent="0.25">
      <c r="A26" s="124" t="s">
        <v>31</v>
      </c>
      <c r="B26" s="127" t="s">
        <v>460</v>
      </c>
      <c r="C26" s="61">
        <v>2</v>
      </c>
      <c r="D26" s="61">
        <v>1</v>
      </c>
      <c r="E26" s="61">
        <v>3</v>
      </c>
      <c r="F26" s="61"/>
      <c r="G26" s="61"/>
      <c r="H26" s="61"/>
      <c r="I26" s="61"/>
      <c r="J26" s="61"/>
      <c r="K26" s="61"/>
      <c r="L26" s="61"/>
      <c r="M26" s="61"/>
      <c r="N26" s="61"/>
      <c r="O26" s="61"/>
      <c r="P26" s="61">
        <v>1.5</v>
      </c>
      <c r="Q26" s="61"/>
      <c r="R26" s="61">
        <v>3</v>
      </c>
      <c r="S26" s="61">
        <v>1.5</v>
      </c>
      <c r="T26" s="61">
        <v>4.5</v>
      </c>
      <c r="U26" s="61"/>
      <c r="V26" s="61"/>
      <c r="W26" s="61"/>
      <c r="X26" s="61"/>
      <c r="Y26" s="61"/>
      <c r="Z26" s="61"/>
      <c r="AA26" s="61"/>
      <c r="AB26" s="61"/>
      <c r="AC26" s="61"/>
      <c r="AD26" s="16"/>
      <c r="AE26" s="18"/>
      <c r="AF26" s="18"/>
      <c r="AG26" s="18"/>
      <c r="AH26" s="16"/>
      <c r="AI26" s="16"/>
      <c r="AJ26" s="16"/>
      <c r="AK26" s="16"/>
      <c r="AL26" s="16"/>
      <c r="AM26" s="16"/>
      <c r="AN26" s="16"/>
      <c r="AO26" s="16"/>
      <c r="AP26" s="16"/>
      <c r="AQ26" s="18"/>
      <c r="AR26" s="18"/>
      <c r="AS26" s="18"/>
      <c r="AT26" s="16"/>
      <c r="AU26" s="16"/>
      <c r="AV26" s="16"/>
      <c r="AW26" s="16"/>
      <c r="AX26" s="16"/>
      <c r="AY26" s="16"/>
      <c r="AZ26" s="16"/>
      <c r="BA26" s="16"/>
      <c r="BB26" s="16"/>
    </row>
    <row r="27" spans="1:54" ht="15.75" x14ac:dyDescent="0.25">
      <c r="A27" s="124" t="s">
        <v>33</v>
      </c>
      <c r="B27" s="127" t="s">
        <v>461</v>
      </c>
      <c r="C27" s="61">
        <v>1</v>
      </c>
      <c r="D27" s="61">
        <v>1</v>
      </c>
      <c r="E27" s="61">
        <v>1</v>
      </c>
      <c r="F27" s="61"/>
      <c r="G27" s="61"/>
      <c r="H27" s="61"/>
      <c r="I27" s="61"/>
      <c r="J27" s="61"/>
      <c r="K27" s="61"/>
      <c r="L27" s="61"/>
      <c r="M27" s="61"/>
      <c r="N27" s="61"/>
      <c r="O27" s="61"/>
      <c r="P27" s="61">
        <v>1.5</v>
      </c>
      <c r="Q27" s="61"/>
      <c r="R27" s="61">
        <v>1.5</v>
      </c>
      <c r="S27" s="61">
        <v>1.5</v>
      </c>
      <c r="T27" s="61">
        <v>1.5</v>
      </c>
      <c r="U27" s="61"/>
      <c r="V27" s="61"/>
      <c r="W27" s="61"/>
      <c r="X27" s="61"/>
      <c r="Y27" s="61"/>
      <c r="Z27" s="61"/>
      <c r="AA27" s="61"/>
      <c r="AB27" s="61"/>
      <c r="AC27" s="61"/>
      <c r="AD27" s="16"/>
      <c r="AE27" s="18"/>
      <c r="AF27" s="18"/>
      <c r="AG27" s="18"/>
      <c r="AH27" s="16"/>
      <c r="AI27" s="16"/>
      <c r="AJ27" s="16"/>
      <c r="AK27" s="16"/>
      <c r="AL27" s="16"/>
      <c r="AM27" s="16"/>
      <c r="AN27" s="16"/>
      <c r="AO27" s="16"/>
      <c r="AP27" s="16"/>
      <c r="AQ27" s="18"/>
      <c r="AR27" s="18"/>
      <c r="AS27" s="18"/>
      <c r="AT27" s="16"/>
      <c r="AU27" s="16"/>
      <c r="AV27" s="16"/>
      <c r="AW27" s="16"/>
      <c r="AX27" s="16"/>
      <c r="AY27" s="16"/>
      <c r="AZ27" s="16"/>
      <c r="BA27" s="16"/>
      <c r="BB27" s="16"/>
    </row>
    <row r="28" spans="1:54" ht="15.75" x14ac:dyDescent="0.25">
      <c r="A28" s="124" t="s">
        <v>35</v>
      </c>
      <c r="B28" s="127" t="s">
        <v>462</v>
      </c>
      <c r="C28" s="61">
        <v>1</v>
      </c>
      <c r="D28" s="61">
        <v>2</v>
      </c>
      <c r="E28" s="61">
        <v>3</v>
      </c>
      <c r="F28" s="61"/>
      <c r="G28" s="61"/>
      <c r="H28" s="61"/>
      <c r="I28" s="61"/>
      <c r="J28" s="61"/>
      <c r="K28" s="61"/>
      <c r="L28" s="61"/>
      <c r="M28" s="61"/>
      <c r="N28" s="61"/>
      <c r="O28" s="61"/>
      <c r="P28" s="61">
        <v>1.5</v>
      </c>
      <c r="Q28" s="61"/>
      <c r="R28" s="61">
        <v>1.5</v>
      </c>
      <c r="S28" s="61">
        <v>3</v>
      </c>
      <c r="T28" s="61">
        <v>4.5</v>
      </c>
      <c r="U28" s="61"/>
      <c r="V28" s="61"/>
      <c r="W28" s="61"/>
      <c r="X28" s="61"/>
      <c r="Y28" s="61"/>
      <c r="Z28" s="61"/>
      <c r="AA28" s="61"/>
      <c r="AB28" s="61"/>
      <c r="AC28" s="61"/>
      <c r="AD28" s="16"/>
      <c r="AE28" s="18"/>
      <c r="AF28" s="18"/>
      <c r="AG28" s="18"/>
      <c r="AH28" s="16"/>
      <c r="AI28" s="16"/>
      <c r="AJ28" s="16"/>
      <c r="AK28" s="16"/>
      <c r="AL28" s="16"/>
      <c r="AM28" s="16"/>
      <c r="AN28" s="16"/>
      <c r="AO28" s="16"/>
      <c r="AP28" s="16"/>
      <c r="AQ28" s="18"/>
      <c r="AR28" s="18"/>
      <c r="AS28" s="18"/>
      <c r="AT28" s="16"/>
      <c r="AU28" s="16"/>
      <c r="AV28" s="16"/>
      <c r="AW28" s="16"/>
      <c r="AX28" s="16"/>
      <c r="AY28" s="16"/>
      <c r="AZ28" s="16"/>
      <c r="BA28" s="16"/>
      <c r="BB28" s="16"/>
    </row>
    <row r="29" spans="1:54" ht="15.75" x14ac:dyDescent="0.25">
      <c r="A29" s="124" t="s">
        <v>37</v>
      </c>
      <c r="B29" s="127" t="s">
        <v>463</v>
      </c>
      <c r="C29" s="61">
        <v>1</v>
      </c>
      <c r="D29" s="61">
        <v>1</v>
      </c>
      <c r="E29" s="61">
        <v>1</v>
      </c>
      <c r="F29" s="61"/>
      <c r="G29" s="61"/>
      <c r="H29" s="61"/>
      <c r="I29" s="61"/>
      <c r="J29" s="61"/>
      <c r="K29" s="61"/>
      <c r="L29" s="61"/>
      <c r="M29" s="61"/>
      <c r="N29" s="61"/>
      <c r="O29" s="61"/>
      <c r="P29" s="61">
        <v>1.5</v>
      </c>
      <c r="Q29" s="61"/>
      <c r="R29" s="61">
        <v>1.5</v>
      </c>
      <c r="S29" s="61">
        <v>1.5</v>
      </c>
      <c r="T29" s="61">
        <v>1.5</v>
      </c>
      <c r="U29" s="61"/>
      <c r="V29" s="61"/>
      <c r="W29" s="61"/>
      <c r="X29" s="61"/>
      <c r="Y29" s="61"/>
      <c r="Z29" s="61"/>
      <c r="AA29" s="61"/>
      <c r="AB29" s="61"/>
      <c r="AC29" s="61"/>
      <c r="AD29" s="16"/>
      <c r="AE29" s="18"/>
      <c r="AF29" s="18"/>
      <c r="AG29" s="18"/>
      <c r="AH29" s="16"/>
      <c r="AI29" s="16"/>
      <c r="AJ29" s="16"/>
      <c r="AK29" s="16"/>
      <c r="AL29" s="16"/>
      <c r="AM29" s="16"/>
      <c r="AN29" s="16"/>
      <c r="AO29" s="16"/>
      <c r="AP29" s="16"/>
      <c r="AQ29" s="18"/>
      <c r="AR29" s="18"/>
      <c r="AS29" s="18"/>
      <c r="AT29" s="16"/>
      <c r="AU29" s="16"/>
      <c r="AV29" s="16"/>
      <c r="AW29" s="16"/>
      <c r="AX29" s="16"/>
      <c r="AY29" s="16"/>
      <c r="AZ29" s="16"/>
      <c r="BA29" s="16"/>
      <c r="BB29" s="16"/>
    </row>
    <row r="30" spans="1:54" ht="15.75" x14ac:dyDescent="0.25">
      <c r="A30" s="124" t="s">
        <v>39</v>
      </c>
      <c r="B30" s="127" t="s">
        <v>464</v>
      </c>
      <c r="C30" s="61">
        <v>2</v>
      </c>
      <c r="D30" s="61">
        <v>1</v>
      </c>
      <c r="E30" s="61">
        <v>2</v>
      </c>
      <c r="F30" s="61"/>
      <c r="G30" s="61"/>
      <c r="H30" s="61"/>
      <c r="I30" s="61"/>
      <c r="J30" s="61"/>
      <c r="K30" s="61"/>
      <c r="L30" s="61"/>
      <c r="M30" s="61"/>
      <c r="N30" s="61"/>
      <c r="O30" s="61"/>
      <c r="P30" s="61">
        <v>1.5</v>
      </c>
      <c r="Q30" s="61"/>
      <c r="R30" s="61">
        <v>3</v>
      </c>
      <c r="S30" s="61">
        <v>1.5</v>
      </c>
      <c r="T30" s="61">
        <v>3</v>
      </c>
      <c r="U30" s="61"/>
      <c r="V30" s="61"/>
      <c r="W30" s="61"/>
      <c r="X30" s="61"/>
      <c r="Y30" s="61"/>
      <c r="Z30" s="61"/>
      <c r="AA30" s="61"/>
      <c r="AB30" s="61"/>
      <c r="AC30" s="61"/>
      <c r="AD30" s="16"/>
      <c r="AE30" s="18"/>
      <c r="AF30" s="18"/>
      <c r="AG30" s="18"/>
      <c r="AH30" s="16"/>
      <c r="AI30" s="16"/>
      <c r="AJ30" s="16"/>
      <c r="AK30" s="16"/>
      <c r="AL30" s="16"/>
      <c r="AM30" s="16"/>
      <c r="AN30" s="16"/>
      <c r="AO30" s="16"/>
      <c r="AP30" s="16"/>
      <c r="AQ30" s="18"/>
      <c r="AR30" s="18"/>
      <c r="AS30" s="18"/>
      <c r="AT30" s="16"/>
      <c r="AU30" s="16"/>
      <c r="AV30" s="16"/>
      <c r="AW30" s="16"/>
      <c r="AX30" s="16"/>
      <c r="AY30" s="16"/>
      <c r="AZ30" s="16"/>
      <c r="BA30" s="16"/>
      <c r="BB30" s="16"/>
    </row>
    <row r="31" spans="1:54" ht="15.75" x14ac:dyDescent="0.25">
      <c r="A31" s="60" t="s">
        <v>436</v>
      </c>
      <c r="B31" s="64" t="s">
        <v>465</v>
      </c>
      <c r="C31" s="59" t="s">
        <v>2</v>
      </c>
      <c r="D31" s="59" t="s">
        <v>3</v>
      </c>
      <c r="E31" s="59" t="s">
        <v>4</v>
      </c>
      <c r="F31" s="59" t="s">
        <v>5</v>
      </c>
      <c r="G31" s="59" t="s">
        <v>6</v>
      </c>
      <c r="H31" s="59" t="s">
        <v>7</v>
      </c>
      <c r="I31" s="59" t="s">
        <v>8</v>
      </c>
      <c r="J31" s="59" t="s">
        <v>9</v>
      </c>
      <c r="K31" s="59" t="s">
        <v>10</v>
      </c>
      <c r="L31" s="59" t="s">
        <v>11</v>
      </c>
      <c r="M31" s="59" t="s">
        <v>12</v>
      </c>
      <c r="N31" s="59" t="s">
        <v>13</v>
      </c>
      <c r="O31" s="59"/>
      <c r="P31" s="59" t="s">
        <v>14</v>
      </c>
      <c r="Q31" s="59"/>
      <c r="R31" s="59" t="s">
        <v>15</v>
      </c>
      <c r="S31" s="59" t="s">
        <v>16</v>
      </c>
      <c r="T31" s="59" t="s">
        <v>17</v>
      </c>
      <c r="U31" s="59" t="s">
        <v>18</v>
      </c>
      <c r="V31" s="59" t="s">
        <v>19</v>
      </c>
      <c r="W31" s="59" t="s">
        <v>20</v>
      </c>
      <c r="X31" s="59" t="s">
        <v>21</v>
      </c>
      <c r="Y31" s="59" t="s">
        <v>22</v>
      </c>
      <c r="Z31" s="59" t="s">
        <v>23</v>
      </c>
      <c r="AA31" s="59" t="s">
        <v>24</v>
      </c>
      <c r="AB31" s="59" t="s">
        <v>25</v>
      </c>
      <c r="AC31" s="59" t="s">
        <v>26</v>
      </c>
      <c r="AD31" s="16"/>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row>
    <row r="32" spans="1:54" ht="15.75" x14ac:dyDescent="0.25">
      <c r="A32" s="124" t="s">
        <v>27</v>
      </c>
      <c r="B32" s="127" t="s">
        <v>466</v>
      </c>
      <c r="C32" s="61">
        <v>1</v>
      </c>
      <c r="D32" s="61">
        <v>2</v>
      </c>
      <c r="E32" s="61">
        <v>1</v>
      </c>
      <c r="F32" s="61"/>
      <c r="G32" s="61"/>
      <c r="H32" s="61">
        <v>3</v>
      </c>
      <c r="I32" s="61">
        <v>2</v>
      </c>
      <c r="J32" s="61">
        <v>3</v>
      </c>
      <c r="K32" s="61">
        <v>1</v>
      </c>
      <c r="L32" s="61">
        <v>3</v>
      </c>
      <c r="M32" s="61">
        <v>2</v>
      </c>
      <c r="N32" s="61"/>
      <c r="O32" s="61"/>
      <c r="P32" s="61">
        <v>4.3</v>
      </c>
      <c r="Q32" s="61"/>
      <c r="R32" s="61">
        <v>4.3</v>
      </c>
      <c r="S32" s="61">
        <v>8.6</v>
      </c>
      <c r="T32" s="61">
        <v>4.3</v>
      </c>
      <c r="U32" s="61"/>
      <c r="V32" s="61"/>
      <c r="W32" s="61">
        <v>12.9</v>
      </c>
      <c r="X32" s="61">
        <v>8.6</v>
      </c>
      <c r="Y32" s="61">
        <v>12.9</v>
      </c>
      <c r="Z32" s="61">
        <v>4.3</v>
      </c>
      <c r="AA32" s="61">
        <v>12.9</v>
      </c>
      <c r="AB32" s="61">
        <v>8.6</v>
      </c>
      <c r="AC32" s="61"/>
      <c r="AD32" s="16"/>
      <c r="AE32" s="18"/>
      <c r="AF32" s="18"/>
      <c r="AG32" s="18"/>
      <c r="AH32" s="16"/>
      <c r="AI32" s="16"/>
      <c r="AJ32" s="16"/>
      <c r="AK32" s="16"/>
      <c r="AL32" s="16"/>
      <c r="AM32" s="16"/>
      <c r="AN32" s="16"/>
      <c r="AO32" s="16"/>
      <c r="AP32" s="16"/>
      <c r="AQ32" s="18"/>
      <c r="AR32" s="18"/>
      <c r="AS32" s="18"/>
      <c r="AT32" s="18"/>
      <c r="AU32" s="18"/>
      <c r="AV32" s="18"/>
      <c r="AW32" s="18"/>
      <c r="AX32" s="18"/>
      <c r="AY32" s="18"/>
      <c r="AZ32" s="18"/>
      <c r="BA32" s="16"/>
      <c r="BB32" s="16"/>
    </row>
    <row r="33" spans="1:54" ht="15.75" x14ac:dyDescent="0.25">
      <c r="A33" s="124" t="s">
        <v>31</v>
      </c>
      <c r="B33" s="127" t="s">
        <v>467</v>
      </c>
      <c r="C33" s="61">
        <v>2</v>
      </c>
      <c r="D33" s="61">
        <v>2</v>
      </c>
      <c r="E33" s="61">
        <v>2</v>
      </c>
      <c r="F33" s="61"/>
      <c r="G33" s="61"/>
      <c r="H33" s="61">
        <v>3</v>
      </c>
      <c r="I33" s="61">
        <v>2</v>
      </c>
      <c r="J33" s="61">
        <v>3</v>
      </c>
      <c r="K33" s="61">
        <v>1</v>
      </c>
      <c r="L33" s="61">
        <v>3</v>
      </c>
      <c r="M33" s="61">
        <v>2</v>
      </c>
      <c r="N33" s="61"/>
      <c r="O33" s="61"/>
      <c r="P33" s="61">
        <v>4.3</v>
      </c>
      <c r="Q33" s="61"/>
      <c r="R33" s="61">
        <v>8.6</v>
      </c>
      <c r="S33" s="61">
        <v>8.6</v>
      </c>
      <c r="T33" s="61">
        <v>8.6</v>
      </c>
      <c r="U33" s="61"/>
      <c r="V33" s="61"/>
      <c r="W33" s="61">
        <v>12.9</v>
      </c>
      <c r="X33" s="61">
        <v>8.6</v>
      </c>
      <c r="Y33" s="61">
        <v>12.9</v>
      </c>
      <c r="Z33" s="61">
        <v>4.3</v>
      </c>
      <c r="AA33" s="61">
        <v>12.9</v>
      </c>
      <c r="AB33" s="61">
        <v>8.6</v>
      </c>
      <c r="AC33" s="61"/>
      <c r="AD33" s="16"/>
      <c r="AE33" s="18"/>
      <c r="AF33" s="18"/>
      <c r="AG33" s="16"/>
      <c r="AH33" s="16"/>
      <c r="AI33" s="16"/>
      <c r="AJ33" s="16"/>
      <c r="AK33" s="16"/>
      <c r="AL33" s="16"/>
      <c r="AM33" s="16"/>
      <c r="AN33" s="16"/>
      <c r="AO33" s="16"/>
      <c r="AP33" s="16"/>
      <c r="AQ33" s="18"/>
      <c r="AR33" s="18"/>
      <c r="AS33" s="18"/>
      <c r="AT33" s="18"/>
      <c r="AU33" s="18"/>
      <c r="AV33" s="18"/>
      <c r="AW33" s="18"/>
      <c r="AX33" s="18"/>
      <c r="AY33" s="18"/>
      <c r="AZ33" s="18"/>
      <c r="BA33" s="16"/>
      <c r="BB33" s="16"/>
    </row>
    <row r="34" spans="1:54" ht="15.75" x14ac:dyDescent="0.25">
      <c r="A34" s="124" t="s">
        <v>33</v>
      </c>
      <c r="B34" s="127" t="s">
        <v>468</v>
      </c>
      <c r="C34" s="61">
        <v>1</v>
      </c>
      <c r="D34" s="61">
        <v>1</v>
      </c>
      <c r="E34" s="61">
        <v>2</v>
      </c>
      <c r="F34" s="61"/>
      <c r="G34" s="61"/>
      <c r="H34" s="61">
        <v>3</v>
      </c>
      <c r="I34" s="61">
        <v>2</v>
      </c>
      <c r="J34" s="61">
        <v>3</v>
      </c>
      <c r="K34" s="61">
        <v>1</v>
      </c>
      <c r="L34" s="61">
        <v>3</v>
      </c>
      <c r="M34" s="61">
        <v>2</v>
      </c>
      <c r="N34" s="61"/>
      <c r="O34" s="61"/>
      <c r="P34" s="61">
        <v>4.3</v>
      </c>
      <c r="Q34" s="61"/>
      <c r="R34" s="61">
        <v>4.3</v>
      </c>
      <c r="S34" s="61">
        <v>4.3</v>
      </c>
      <c r="T34" s="61">
        <v>8.6</v>
      </c>
      <c r="U34" s="61"/>
      <c r="V34" s="61"/>
      <c r="W34" s="61">
        <v>12.9</v>
      </c>
      <c r="X34" s="61">
        <v>4.3</v>
      </c>
      <c r="Y34" s="61">
        <v>12.9</v>
      </c>
      <c r="Z34" s="61">
        <v>4.3</v>
      </c>
      <c r="AA34" s="61">
        <v>12.9</v>
      </c>
      <c r="AB34" s="61">
        <v>4.3</v>
      </c>
      <c r="AC34" s="61"/>
      <c r="AD34" s="16"/>
      <c r="AE34" s="18"/>
      <c r="AF34" s="18"/>
      <c r="AG34" s="16"/>
      <c r="AH34" s="16"/>
      <c r="AI34" s="16"/>
      <c r="AJ34" s="16"/>
      <c r="AK34" s="16"/>
      <c r="AL34" s="16"/>
      <c r="AM34" s="16"/>
      <c r="AN34" s="16"/>
      <c r="AO34" s="16"/>
      <c r="AP34" s="16"/>
      <c r="AQ34" s="18"/>
      <c r="AR34" s="18"/>
      <c r="AS34" s="18"/>
      <c r="AT34" s="18"/>
      <c r="AU34" s="18"/>
      <c r="AV34" s="18"/>
      <c r="AW34" s="18"/>
      <c r="AX34" s="18"/>
      <c r="AY34" s="18"/>
      <c r="AZ34" s="18"/>
      <c r="BA34" s="16"/>
      <c r="BB34" s="16"/>
    </row>
    <row r="35" spans="1:54" ht="15.75" x14ac:dyDescent="0.25">
      <c r="A35" s="124" t="s">
        <v>35</v>
      </c>
      <c r="B35" s="127" t="s">
        <v>469</v>
      </c>
      <c r="C35" s="61">
        <v>2</v>
      </c>
      <c r="D35" s="61">
        <v>2</v>
      </c>
      <c r="E35" s="61">
        <v>2</v>
      </c>
      <c r="F35" s="61"/>
      <c r="G35" s="61"/>
      <c r="H35" s="61">
        <v>3</v>
      </c>
      <c r="I35" s="61">
        <v>2</v>
      </c>
      <c r="J35" s="61">
        <v>3</v>
      </c>
      <c r="K35" s="61">
        <v>1</v>
      </c>
      <c r="L35" s="61">
        <v>3</v>
      </c>
      <c r="M35" s="61">
        <v>2</v>
      </c>
      <c r="N35" s="61"/>
      <c r="O35" s="61"/>
      <c r="P35" s="61">
        <v>4.3</v>
      </c>
      <c r="Q35" s="61"/>
      <c r="R35" s="61">
        <v>8.6</v>
      </c>
      <c r="S35" s="61">
        <v>8.6</v>
      </c>
      <c r="T35" s="61">
        <v>8.6</v>
      </c>
      <c r="U35" s="61"/>
      <c r="V35" s="61"/>
      <c r="W35" s="61">
        <v>12.9</v>
      </c>
      <c r="X35" s="61">
        <v>8.6</v>
      </c>
      <c r="Y35" s="61">
        <v>12.9</v>
      </c>
      <c r="Z35" s="61">
        <v>4.3</v>
      </c>
      <c r="AA35" s="61">
        <v>12.9</v>
      </c>
      <c r="AB35" s="61">
        <v>8.6</v>
      </c>
      <c r="AC35" s="61"/>
      <c r="AD35" s="16"/>
      <c r="AE35" s="18"/>
      <c r="AF35" s="18"/>
      <c r="AG35" s="16"/>
      <c r="AH35" s="16"/>
      <c r="AI35" s="16"/>
      <c r="AJ35" s="16"/>
      <c r="AK35" s="16"/>
      <c r="AL35" s="16"/>
      <c r="AM35" s="16"/>
      <c r="AN35" s="16"/>
      <c r="AO35" s="16"/>
      <c r="AP35" s="16"/>
      <c r="AQ35" s="18"/>
      <c r="AR35" s="18"/>
      <c r="AS35" s="18"/>
      <c r="AT35" s="18"/>
      <c r="AU35" s="18"/>
      <c r="AV35" s="18"/>
      <c r="AW35" s="18"/>
      <c r="AX35" s="18"/>
      <c r="AY35" s="18"/>
      <c r="AZ35" s="18"/>
      <c r="BA35" s="16"/>
      <c r="BB35" s="16"/>
    </row>
    <row r="36" spans="1:54" ht="15.75" x14ac:dyDescent="0.25">
      <c r="A36" s="124" t="s">
        <v>37</v>
      </c>
      <c r="B36" s="127" t="s">
        <v>470</v>
      </c>
      <c r="C36" s="61">
        <v>1</v>
      </c>
      <c r="D36" s="61">
        <v>2</v>
      </c>
      <c r="E36" s="61">
        <v>2</v>
      </c>
      <c r="F36" s="61"/>
      <c r="G36" s="61"/>
      <c r="H36" s="61">
        <v>3</v>
      </c>
      <c r="I36" s="61">
        <v>2</v>
      </c>
      <c r="J36" s="61">
        <v>3</v>
      </c>
      <c r="K36" s="61">
        <v>1</v>
      </c>
      <c r="L36" s="61">
        <v>3</v>
      </c>
      <c r="M36" s="61">
        <v>2</v>
      </c>
      <c r="N36" s="61"/>
      <c r="O36" s="61"/>
      <c r="P36" s="61">
        <v>4.3</v>
      </c>
      <c r="Q36" s="61"/>
      <c r="R36" s="61">
        <v>4.3</v>
      </c>
      <c r="S36" s="61">
        <v>8.6</v>
      </c>
      <c r="T36" s="61">
        <v>8.6</v>
      </c>
      <c r="U36" s="61"/>
      <c r="V36" s="61"/>
      <c r="W36" s="61">
        <v>12.9</v>
      </c>
      <c r="X36" s="61">
        <v>8.6</v>
      </c>
      <c r="Y36" s="61">
        <v>12.9</v>
      </c>
      <c r="Z36" s="61">
        <v>4.3</v>
      </c>
      <c r="AA36" s="61">
        <v>12.9</v>
      </c>
      <c r="AB36" s="61">
        <v>8.6</v>
      </c>
      <c r="AC36" s="61"/>
      <c r="AD36" s="16"/>
      <c r="AE36" s="18"/>
      <c r="AF36" s="18"/>
      <c r="AG36" s="16"/>
      <c r="AH36" s="16"/>
      <c r="AI36" s="16"/>
      <c r="AJ36" s="16"/>
      <c r="AK36" s="16"/>
      <c r="AL36" s="16"/>
      <c r="AM36" s="16"/>
      <c r="AN36" s="16"/>
      <c r="AO36" s="16"/>
      <c r="AP36" s="16"/>
      <c r="AQ36" s="18"/>
      <c r="AR36" s="18"/>
      <c r="AS36" s="18"/>
      <c r="AT36" s="18"/>
      <c r="AU36" s="18"/>
      <c r="AV36" s="18"/>
      <c r="AW36" s="18"/>
      <c r="AX36" s="18"/>
      <c r="AY36" s="18"/>
      <c r="AZ36" s="18"/>
      <c r="BA36" s="16"/>
      <c r="BB36" s="16"/>
    </row>
    <row r="37" spans="1:54" ht="15.75" x14ac:dyDescent="0.25">
      <c r="A37" s="124" t="s">
        <v>39</v>
      </c>
      <c r="B37" s="127" t="s">
        <v>471</v>
      </c>
      <c r="C37" s="61">
        <v>2</v>
      </c>
      <c r="D37" s="61">
        <v>2</v>
      </c>
      <c r="E37" s="61">
        <v>2</v>
      </c>
      <c r="F37" s="61"/>
      <c r="G37" s="61"/>
      <c r="H37" s="61">
        <v>3</v>
      </c>
      <c r="I37" s="61">
        <v>2</v>
      </c>
      <c r="J37" s="61">
        <v>3</v>
      </c>
      <c r="K37" s="61">
        <v>1</v>
      </c>
      <c r="L37" s="61">
        <v>3</v>
      </c>
      <c r="M37" s="61">
        <v>2</v>
      </c>
      <c r="N37" s="61"/>
      <c r="O37" s="61"/>
      <c r="P37" s="61">
        <v>4.3</v>
      </c>
      <c r="Q37" s="61"/>
      <c r="R37" s="61">
        <v>8.6</v>
      </c>
      <c r="S37" s="61">
        <v>8.6</v>
      </c>
      <c r="T37" s="61">
        <v>8.6</v>
      </c>
      <c r="U37" s="61"/>
      <c r="V37" s="61"/>
      <c r="W37" s="61">
        <v>12.9</v>
      </c>
      <c r="X37" s="61">
        <v>8.6</v>
      </c>
      <c r="Y37" s="61">
        <v>12.9</v>
      </c>
      <c r="Z37" s="61">
        <v>4.3</v>
      </c>
      <c r="AA37" s="61">
        <v>12.9</v>
      </c>
      <c r="AB37" s="61">
        <v>8.6</v>
      </c>
      <c r="AC37" s="61"/>
      <c r="AD37" s="16"/>
      <c r="AE37" s="18"/>
      <c r="AF37" s="18"/>
      <c r="AG37" s="16"/>
      <c r="AH37" s="16"/>
      <c r="AI37" s="16"/>
      <c r="AJ37" s="16"/>
      <c r="AK37" s="16"/>
      <c r="AL37" s="16"/>
      <c r="AM37" s="16"/>
      <c r="AN37" s="16"/>
      <c r="AO37" s="16"/>
      <c r="AP37" s="16"/>
      <c r="AQ37" s="18"/>
      <c r="AR37" s="18"/>
      <c r="AS37" s="18"/>
      <c r="AT37" s="18"/>
      <c r="AU37" s="18"/>
      <c r="AV37" s="18"/>
      <c r="AW37" s="18"/>
      <c r="AX37" s="18"/>
      <c r="AY37" s="18"/>
      <c r="AZ37" s="18"/>
      <c r="BA37" s="16"/>
      <c r="BB37" s="16"/>
    </row>
    <row r="38" spans="1:54" ht="15.75" x14ac:dyDescent="0.25">
      <c r="A38" s="60" t="s">
        <v>436</v>
      </c>
      <c r="B38" s="64" t="s">
        <v>472</v>
      </c>
      <c r="C38" s="59" t="s">
        <v>2</v>
      </c>
      <c r="D38" s="59" t="s">
        <v>3</v>
      </c>
      <c r="E38" s="59" t="s">
        <v>4</v>
      </c>
      <c r="F38" s="59" t="s">
        <v>5</v>
      </c>
      <c r="G38" s="59" t="s">
        <v>6</v>
      </c>
      <c r="H38" s="59" t="s">
        <v>7</v>
      </c>
      <c r="I38" s="59" t="s">
        <v>8</v>
      </c>
      <c r="J38" s="59" t="s">
        <v>9</v>
      </c>
      <c r="K38" s="59" t="s">
        <v>10</v>
      </c>
      <c r="L38" s="59" t="s">
        <v>11</v>
      </c>
      <c r="M38" s="59" t="s">
        <v>12</v>
      </c>
      <c r="N38" s="59" t="s">
        <v>13</v>
      </c>
      <c r="O38" s="59"/>
      <c r="P38" s="59" t="s">
        <v>14</v>
      </c>
      <c r="Q38" s="59"/>
      <c r="R38" s="59" t="s">
        <v>15</v>
      </c>
      <c r="S38" s="59" t="s">
        <v>16</v>
      </c>
      <c r="T38" s="59" t="s">
        <v>17</v>
      </c>
      <c r="U38" s="59" t="s">
        <v>18</v>
      </c>
      <c r="V38" s="59" t="s">
        <v>19</v>
      </c>
      <c r="W38" s="59" t="s">
        <v>20</v>
      </c>
      <c r="X38" s="59" t="s">
        <v>21</v>
      </c>
      <c r="Y38" s="59" t="s">
        <v>22</v>
      </c>
      <c r="Z38" s="59" t="s">
        <v>23</v>
      </c>
      <c r="AA38" s="59" t="s">
        <v>24</v>
      </c>
      <c r="AB38" s="59" t="s">
        <v>25</v>
      </c>
      <c r="AC38" s="59" t="s">
        <v>26</v>
      </c>
      <c r="AD38" s="16"/>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row>
    <row r="39" spans="1:54" ht="15.75" x14ac:dyDescent="0.25">
      <c r="A39" s="124" t="s">
        <v>27</v>
      </c>
      <c r="B39" s="127" t="s">
        <v>473</v>
      </c>
      <c r="C39" s="61">
        <v>2</v>
      </c>
      <c r="D39" s="61">
        <v>1</v>
      </c>
      <c r="E39" s="61">
        <v>1</v>
      </c>
      <c r="F39" s="61"/>
      <c r="G39" s="61"/>
      <c r="H39" s="61"/>
      <c r="I39" s="61"/>
      <c r="J39" s="61"/>
      <c r="K39" s="61"/>
      <c r="L39" s="61"/>
      <c r="M39" s="61"/>
      <c r="N39" s="61"/>
      <c r="O39" s="61"/>
      <c r="P39" s="61">
        <v>1.5</v>
      </c>
      <c r="Q39" s="61"/>
      <c r="R39" s="61">
        <v>3</v>
      </c>
      <c r="S39" s="61">
        <v>1.5</v>
      </c>
      <c r="T39" s="61">
        <v>1.5</v>
      </c>
      <c r="U39" s="61"/>
      <c r="V39" s="61"/>
      <c r="W39" s="61"/>
      <c r="X39" s="61"/>
      <c r="Y39" s="61"/>
      <c r="Z39" s="61"/>
      <c r="AA39" s="61"/>
      <c r="AB39" s="61"/>
      <c r="AC39" s="61"/>
      <c r="AD39" s="16"/>
      <c r="AE39" s="18"/>
      <c r="AF39" s="18"/>
      <c r="AG39" s="18"/>
      <c r="AH39" s="16"/>
      <c r="AI39" s="16"/>
      <c r="AJ39" s="16"/>
      <c r="AK39" s="16"/>
      <c r="AL39" s="16"/>
      <c r="AM39" s="16"/>
      <c r="AN39" s="16"/>
      <c r="AO39" s="16"/>
      <c r="AP39" s="16"/>
      <c r="AQ39" s="18"/>
      <c r="AR39" s="18"/>
      <c r="AS39" s="18"/>
      <c r="AT39" s="16"/>
      <c r="AU39" s="16"/>
      <c r="AV39" s="16"/>
      <c r="AW39" s="16"/>
      <c r="AX39" s="16"/>
      <c r="AY39" s="16"/>
      <c r="AZ39" s="16"/>
      <c r="BA39" s="16"/>
      <c r="BB39" s="16"/>
    </row>
    <row r="40" spans="1:54" ht="47.25" x14ac:dyDescent="0.25">
      <c r="A40" s="124" t="s">
        <v>31</v>
      </c>
      <c r="B40" s="123" t="s">
        <v>474</v>
      </c>
      <c r="C40" s="61">
        <v>1</v>
      </c>
      <c r="D40" s="61">
        <v>2</v>
      </c>
      <c r="E40" s="61">
        <v>3</v>
      </c>
      <c r="F40" s="61"/>
      <c r="G40" s="61"/>
      <c r="H40" s="61"/>
      <c r="I40" s="61"/>
      <c r="J40" s="61"/>
      <c r="K40" s="61"/>
      <c r="L40" s="61"/>
      <c r="M40" s="61"/>
      <c r="N40" s="61"/>
      <c r="O40" s="61"/>
      <c r="P40" s="61">
        <v>1.5</v>
      </c>
      <c r="Q40" s="61"/>
      <c r="R40" s="61">
        <v>1.5</v>
      </c>
      <c r="S40" s="61">
        <v>3</v>
      </c>
      <c r="T40" s="61">
        <v>4.5</v>
      </c>
      <c r="U40" s="61"/>
      <c r="V40" s="61"/>
      <c r="W40" s="61"/>
      <c r="X40" s="61"/>
      <c r="Y40" s="61"/>
      <c r="Z40" s="61"/>
      <c r="AA40" s="61"/>
      <c r="AB40" s="61"/>
      <c r="AC40" s="61"/>
      <c r="AD40" s="16"/>
      <c r="AE40" s="18"/>
      <c r="AF40" s="18"/>
      <c r="AG40" s="18"/>
      <c r="AH40" s="16"/>
      <c r="AI40" s="16"/>
      <c r="AJ40" s="16"/>
      <c r="AK40" s="16"/>
      <c r="AL40" s="16"/>
      <c r="AM40" s="16"/>
      <c r="AN40" s="16"/>
      <c r="AO40" s="16"/>
      <c r="AP40" s="16"/>
      <c r="AQ40" s="18"/>
      <c r="AR40" s="18"/>
      <c r="AS40" s="18"/>
      <c r="AT40" s="16"/>
      <c r="AU40" s="16"/>
      <c r="AV40" s="16"/>
      <c r="AW40" s="16"/>
      <c r="AX40" s="16"/>
      <c r="AY40" s="16"/>
      <c r="AZ40" s="16"/>
      <c r="BA40" s="16"/>
      <c r="BB40" s="16"/>
    </row>
    <row r="41" spans="1:54" ht="47.25" x14ac:dyDescent="0.25">
      <c r="A41" s="124" t="s">
        <v>33</v>
      </c>
      <c r="B41" s="127" t="s">
        <v>475</v>
      </c>
      <c r="C41" s="61">
        <v>1</v>
      </c>
      <c r="D41" s="61">
        <v>2</v>
      </c>
      <c r="E41" s="61">
        <v>3</v>
      </c>
      <c r="F41" s="61"/>
      <c r="G41" s="61"/>
      <c r="H41" s="61"/>
      <c r="I41" s="61"/>
      <c r="J41" s="61"/>
      <c r="K41" s="61"/>
      <c r="L41" s="61"/>
      <c r="M41" s="61"/>
      <c r="N41" s="61"/>
      <c r="O41" s="61"/>
      <c r="P41" s="61">
        <v>1.5</v>
      </c>
      <c r="Q41" s="61"/>
      <c r="R41" s="61">
        <v>1.5</v>
      </c>
      <c r="S41" s="61">
        <v>3</v>
      </c>
      <c r="T41" s="61">
        <v>4.5</v>
      </c>
      <c r="U41" s="61"/>
      <c r="V41" s="61"/>
      <c r="W41" s="61"/>
      <c r="X41" s="61"/>
      <c r="Y41" s="61"/>
      <c r="Z41" s="61"/>
      <c r="AA41" s="61"/>
      <c r="AB41" s="61"/>
      <c r="AC41" s="61"/>
      <c r="AD41" s="16"/>
      <c r="AE41" s="18"/>
      <c r="AF41" s="18"/>
      <c r="AG41" s="18"/>
      <c r="AH41" s="16"/>
      <c r="AI41" s="16"/>
      <c r="AJ41" s="16"/>
      <c r="AK41" s="16"/>
      <c r="AL41" s="16"/>
      <c r="AM41" s="16"/>
      <c r="AN41" s="16"/>
      <c r="AO41" s="16"/>
      <c r="AP41" s="16"/>
      <c r="AQ41" s="18"/>
      <c r="AR41" s="18"/>
      <c r="AS41" s="18"/>
      <c r="AT41" s="16"/>
      <c r="AU41" s="16"/>
      <c r="AV41" s="16"/>
      <c r="AW41" s="16"/>
      <c r="AX41" s="16"/>
      <c r="AY41" s="16"/>
      <c r="AZ41" s="16"/>
      <c r="BA41" s="16"/>
      <c r="BB41" s="16"/>
    </row>
    <row r="42" spans="1:54" ht="47.25" x14ac:dyDescent="0.25">
      <c r="A42" s="124" t="s">
        <v>35</v>
      </c>
      <c r="B42" s="127" t="s">
        <v>476</v>
      </c>
      <c r="C42" s="61">
        <v>2</v>
      </c>
      <c r="D42" s="61">
        <v>3</v>
      </c>
      <c r="E42" s="61">
        <v>3</v>
      </c>
      <c r="F42" s="61"/>
      <c r="G42" s="61"/>
      <c r="H42" s="61"/>
      <c r="I42" s="61"/>
      <c r="J42" s="61"/>
      <c r="K42" s="61"/>
      <c r="L42" s="61"/>
      <c r="M42" s="61"/>
      <c r="N42" s="61"/>
      <c r="O42" s="61"/>
      <c r="P42" s="61">
        <v>1.5</v>
      </c>
      <c r="Q42" s="61"/>
      <c r="R42" s="61">
        <v>3</v>
      </c>
      <c r="S42" s="61">
        <v>4.5</v>
      </c>
      <c r="T42" s="61">
        <v>4.5</v>
      </c>
      <c r="U42" s="61"/>
      <c r="V42" s="61"/>
      <c r="W42" s="61"/>
      <c r="X42" s="61"/>
      <c r="Y42" s="61"/>
      <c r="Z42" s="61"/>
      <c r="AA42" s="61"/>
      <c r="AB42" s="61"/>
      <c r="AC42" s="61"/>
      <c r="AD42" s="16"/>
      <c r="AE42" s="18"/>
      <c r="AF42" s="18"/>
      <c r="AG42" s="18"/>
      <c r="AH42" s="16"/>
      <c r="AI42" s="16"/>
      <c r="AJ42" s="16"/>
      <c r="AK42" s="16"/>
      <c r="AL42" s="16"/>
      <c r="AM42" s="16"/>
      <c r="AN42" s="16"/>
      <c r="AO42" s="16"/>
      <c r="AP42" s="16"/>
      <c r="AQ42" s="18"/>
      <c r="AR42" s="18"/>
      <c r="AS42" s="18"/>
      <c r="AT42" s="16"/>
      <c r="AU42" s="16"/>
      <c r="AV42" s="16"/>
      <c r="AW42" s="16"/>
      <c r="AX42" s="16"/>
      <c r="AY42" s="16"/>
      <c r="AZ42" s="16"/>
      <c r="BA42" s="16"/>
      <c r="BB42" s="16"/>
    </row>
    <row r="43" spans="1:54" ht="47.25" x14ac:dyDescent="0.25">
      <c r="A43" s="124" t="s">
        <v>37</v>
      </c>
      <c r="B43" s="127" t="s">
        <v>477</v>
      </c>
      <c r="C43" s="61">
        <v>3</v>
      </c>
      <c r="D43" s="61">
        <v>3</v>
      </c>
      <c r="E43" s="61">
        <v>3</v>
      </c>
      <c r="F43" s="61"/>
      <c r="G43" s="61"/>
      <c r="H43" s="61"/>
      <c r="I43" s="61"/>
      <c r="J43" s="61"/>
      <c r="K43" s="61"/>
      <c r="L43" s="61"/>
      <c r="M43" s="61"/>
      <c r="N43" s="61"/>
      <c r="O43" s="61"/>
      <c r="P43" s="61">
        <v>1.5</v>
      </c>
      <c r="Q43" s="61"/>
      <c r="R43" s="61">
        <v>4.5</v>
      </c>
      <c r="S43" s="61">
        <v>4.5</v>
      </c>
      <c r="T43" s="61">
        <v>4.5</v>
      </c>
      <c r="U43" s="61"/>
      <c r="V43" s="61"/>
      <c r="W43" s="61"/>
      <c r="X43" s="61"/>
      <c r="Y43" s="61"/>
      <c r="Z43" s="61"/>
      <c r="AA43" s="61"/>
      <c r="AB43" s="61"/>
      <c r="AC43" s="61"/>
      <c r="AD43" s="16"/>
      <c r="AE43" s="18"/>
      <c r="AF43" s="18"/>
      <c r="AG43" s="18"/>
      <c r="AH43" s="16"/>
      <c r="AI43" s="16"/>
      <c r="AJ43" s="16"/>
      <c r="AK43" s="16"/>
      <c r="AL43" s="16"/>
      <c r="AM43" s="16"/>
      <c r="AN43" s="16"/>
      <c r="AO43" s="16"/>
      <c r="AP43" s="16"/>
      <c r="AQ43" s="18"/>
      <c r="AR43" s="18"/>
      <c r="AS43" s="18"/>
      <c r="AT43" s="16"/>
      <c r="AU43" s="16"/>
      <c r="AV43" s="16"/>
      <c r="AW43" s="16"/>
      <c r="AX43" s="16"/>
      <c r="AY43" s="16"/>
      <c r="AZ43" s="16"/>
      <c r="BA43" s="16"/>
      <c r="BB43" s="16"/>
    </row>
    <row r="44" spans="1:54" ht="31.5" x14ac:dyDescent="0.25">
      <c r="A44" s="124" t="s">
        <v>39</v>
      </c>
      <c r="B44" s="127" t="s">
        <v>478</v>
      </c>
      <c r="C44" s="61">
        <v>2</v>
      </c>
      <c r="D44" s="61">
        <v>1</v>
      </c>
      <c r="E44" s="61">
        <v>1</v>
      </c>
      <c r="F44" s="61"/>
      <c r="G44" s="61"/>
      <c r="H44" s="61"/>
      <c r="I44" s="61"/>
      <c r="J44" s="61"/>
      <c r="K44" s="61"/>
      <c r="L44" s="61"/>
      <c r="M44" s="61"/>
      <c r="N44" s="61"/>
      <c r="O44" s="61"/>
      <c r="P44" s="61">
        <v>1.5</v>
      </c>
      <c r="Q44" s="61"/>
      <c r="R44" s="61">
        <v>3</v>
      </c>
      <c r="S44" s="61">
        <v>1.5</v>
      </c>
      <c r="T44" s="61">
        <v>1.5</v>
      </c>
      <c r="U44" s="61"/>
      <c r="V44" s="61"/>
      <c r="W44" s="61"/>
      <c r="X44" s="61"/>
      <c r="Y44" s="61"/>
      <c r="Z44" s="61"/>
      <c r="AA44" s="61"/>
      <c r="AB44" s="61"/>
      <c r="AC44" s="61"/>
      <c r="AD44" s="16"/>
      <c r="AE44" s="18"/>
      <c r="AF44" s="18"/>
      <c r="AG44" s="18"/>
      <c r="AH44" s="16"/>
      <c r="AI44" s="16"/>
      <c r="AJ44" s="16"/>
      <c r="AK44" s="16"/>
      <c r="AL44" s="16"/>
      <c r="AM44" s="16"/>
      <c r="AN44" s="16"/>
      <c r="AO44" s="16"/>
      <c r="AP44" s="16"/>
      <c r="AQ44" s="18"/>
      <c r="AR44" s="18"/>
      <c r="AS44" s="18"/>
      <c r="AT44" s="16"/>
      <c r="AU44" s="16"/>
      <c r="AV44" s="16"/>
      <c r="AW44" s="16"/>
      <c r="AX44" s="16"/>
      <c r="AY44" s="16"/>
      <c r="AZ44" s="16"/>
      <c r="BA44" s="16"/>
      <c r="BB44" s="16"/>
    </row>
    <row r="45" spans="1:54" ht="15.75" x14ac:dyDescent="0.25">
      <c r="A45" s="60" t="s">
        <v>436</v>
      </c>
      <c r="B45" s="64" t="s">
        <v>479</v>
      </c>
      <c r="C45" s="59" t="s">
        <v>2</v>
      </c>
      <c r="D45" s="59" t="s">
        <v>3</v>
      </c>
      <c r="E45" s="59" t="s">
        <v>4</v>
      </c>
      <c r="F45" s="59" t="s">
        <v>5</v>
      </c>
      <c r="G45" s="59" t="s">
        <v>6</v>
      </c>
      <c r="H45" s="59" t="s">
        <v>7</v>
      </c>
      <c r="I45" s="59" t="s">
        <v>8</v>
      </c>
      <c r="J45" s="59" t="s">
        <v>9</v>
      </c>
      <c r="K45" s="59" t="s">
        <v>10</v>
      </c>
      <c r="L45" s="59" t="s">
        <v>11</v>
      </c>
      <c r="M45" s="59" t="s">
        <v>12</v>
      </c>
      <c r="N45" s="59" t="s">
        <v>13</v>
      </c>
      <c r="O45" s="59"/>
      <c r="P45" s="59" t="s">
        <v>14</v>
      </c>
      <c r="Q45" s="59"/>
      <c r="R45" s="59" t="s">
        <v>15</v>
      </c>
      <c r="S45" s="59" t="s">
        <v>16</v>
      </c>
      <c r="T45" s="59" t="s">
        <v>17</v>
      </c>
      <c r="U45" s="59" t="s">
        <v>18</v>
      </c>
      <c r="V45" s="59" t="s">
        <v>19</v>
      </c>
      <c r="W45" s="59" t="s">
        <v>20</v>
      </c>
      <c r="X45" s="59" t="s">
        <v>21</v>
      </c>
      <c r="Y45" s="59" t="s">
        <v>22</v>
      </c>
      <c r="Z45" s="59" t="s">
        <v>23</v>
      </c>
      <c r="AA45" s="59" t="s">
        <v>24</v>
      </c>
      <c r="AB45" s="59" t="s">
        <v>25</v>
      </c>
      <c r="AC45" s="59" t="s">
        <v>26</v>
      </c>
      <c r="AD45" s="16"/>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row>
    <row r="46" spans="1:54" ht="15.75" x14ac:dyDescent="0.25">
      <c r="A46" s="124" t="s">
        <v>27</v>
      </c>
      <c r="B46" s="127" t="s">
        <v>480</v>
      </c>
      <c r="C46" s="61">
        <v>2</v>
      </c>
      <c r="D46" s="61">
        <v>2</v>
      </c>
      <c r="E46" s="61"/>
      <c r="F46" s="61">
        <v>3</v>
      </c>
      <c r="G46" s="61"/>
      <c r="H46" s="61"/>
      <c r="I46" s="61"/>
      <c r="J46" s="61"/>
      <c r="K46" s="61"/>
      <c r="L46" s="61"/>
      <c r="M46" s="61"/>
      <c r="N46" s="61"/>
      <c r="O46" s="61"/>
      <c r="P46" s="61">
        <v>5</v>
      </c>
      <c r="Q46" s="61"/>
      <c r="R46" s="61">
        <v>10</v>
      </c>
      <c r="S46" s="61">
        <v>10</v>
      </c>
      <c r="T46" s="61"/>
      <c r="U46" s="61">
        <v>15</v>
      </c>
      <c r="V46" s="61"/>
      <c r="W46" s="61"/>
      <c r="X46" s="61"/>
      <c r="Y46" s="61"/>
      <c r="Z46" s="61"/>
      <c r="AA46" s="61"/>
      <c r="AB46" s="61"/>
      <c r="AC46" s="61"/>
      <c r="AD46" s="16"/>
      <c r="AE46" s="18"/>
      <c r="AF46" s="18"/>
      <c r="AG46" s="18"/>
      <c r="AH46" s="18"/>
      <c r="AI46" s="16"/>
      <c r="AJ46" s="16"/>
      <c r="AK46" s="16"/>
      <c r="AL46" s="16"/>
      <c r="AM46" s="2"/>
      <c r="AN46" s="2"/>
      <c r="AO46" s="2"/>
      <c r="AP46" s="2"/>
      <c r="AQ46" s="18"/>
      <c r="AR46" s="18"/>
      <c r="AS46" s="18"/>
      <c r="AT46" s="18"/>
      <c r="AU46" s="16"/>
      <c r="AV46" s="16"/>
      <c r="AW46" s="16"/>
      <c r="AX46" s="16"/>
      <c r="AY46" s="16"/>
      <c r="AZ46" s="16"/>
      <c r="BA46" s="16"/>
      <c r="BB46" s="16"/>
    </row>
    <row r="47" spans="1:54" ht="15.75" x14ac:dyDescent="0.25">
      <c r="A47" s="124" t="s">
        <v>31</v>
      </c>
      <c r="B47" s="127" t="s">
        <v>481</v>
      </c>
      <c r="C47" s="61">
        <v>3</v>
      </c>
      <c r="D47" s="61">
        <v>2</v>
      </c>
      <c r="E47" s="61"/>
      <c r="F47" s="61">
        <v>3</v>
      </c>
      <c r="G47" s="61"/>
      <c r="H47" s="61"/>
      <c r="I47" s="61"/>
      <c r="J47" s="61"/>
      <c r="K47" s="61"/>
      <c r="L47" s="61"/>
      <c r="M47" s="61"/>
      <c r="N47" s="61"/>
      <c r="O47" s="61"/>
      <c r="P47" s="61">
        <v>5</v>
      </c>
      <c r="Q47" s="61"/>
      <c r="R47" s="61">
        <v>15</v>
      </c>
      <c r="S47" s="61">
        <v>10</v>
      </c>
      <c r="T47" s="61"/>
      <c r="U47" s="61">
        <v>15</v>
      </c>
      <c r="V47" s="61"/>
      <c r="W47" s="61"/>
      <c r="X47" s="61"/>
      <c r="Y47" s="61"/>
      <c r="Z47" s="61"/>
      <c r="AA47" s="61"/>
      <c r="AB47" s="61"/>
      <c r="AC47" s="61"/>
      <c r="AD47" s="16"/>
      <c r="AE47" s="18"/>
      <c r="AF47" s="18"/>
      <c r="AG47" s="18"/>
      <c r="AH47" s="18"/>
      <c r="AI47" s="16"/>
      <c r="AJ47" s="16"/>
      <c r="AK47" s="16"/>
      <c r="AL47" s="16"/>
      <c r="AM47" s="2"/>
      <c r="AN47" s="2"/>
      <c r="AO47" s="2"/>
      <c r="AP47" s="2"/>
      <c r="AQ47" s="18"/>
      <c r="AR47" s="18"/>
      <c r="AS47" s="18"/>
      <c r="AT47" s="18"/>
      <c r="AU47" s="16"/>
      <c r="AV47" s="16"/>
      <c r="AW47" s="16"/>
      <c r="AX47" s="16"/>
      <c r="AY47" s="16"/>
      <c r="AZ47" s="16"/>
      <c r="BA47" s="16"/>
      <c r="BB47" s="16"/>
    </row>
    <row r="48" spans="1:54" ht="15.75" x14ac:dyDescent="0.25">
      <c r="A48" s="124" t="s">
        <v>33</v>
      </c>
      <c r="B48" s="127" t="s">
        <v>482</v>
      </c>
      <c r="C48" s="61">
        <v>3</v>
      </c>
      <c r="D48" s="61">
        <v>2</v>
      </c>
      <c r="E48" s="61"/>
      <c r="F48" s="61">
        <v>3</v>
      </c>
      <c r="G48" s="61"/>
      <c r="H48" s="61"/>
      <c r="I48" s="61"/>
      <c r="J48" s="61"/>
      <c r="K48" s="61"/>
      <c r="L48" s="61"/>
      <c r="M48" s="61"/>
      <c r="N48" s="61"/>
      <c r="O48" s="61"/>
      <c r="P48" s="61">
        <v>5</v>
      </c>
      <c r="Q48" s="61"/>
      <c r="R48" s="61">
        <v>15</v>
      </c>
      <c r="S48" s="61">
        <v>10</v>
      </c>
      <c r="T48" s="61"/>
      <c r="U48" s="61">
        <v>15</v>
      </c>
      <c r="V48" s="61"/>
      <c r="W48" s="61"/>
      <c r="X48" s="61"/>
      <c r="Y48" s="61"/>
      <c r="Z48" s="61"/>
      <c r="AA48" s="61"/>
      <c r="AB48" s="61"/>
      <c r="AC48" s="61"/>
      <c r="AD48" s="16"/>
      <c r="AE48" s="18"/>
      <c r="AF48" s="18"/>
      <c r="AG48" s="18"/>
      <c r="AH48" s="18"/>
      <c r="AI48" s="16"/>
      <c r="AJ48" s="16"/>
      <c r="AK48" s="16"/>
      <c r="AL48" s="16"/>
      <c r="AM48" s="2"/>
      <c r="AN48" s="2"/>
      <c r="AO48" s="2"/>
      <c r="AP48" s="2"/>
      <c r="AQ48" s="18"/>
      <c r="AR48" s="18"/>
      <c r="AS48" s="18"/>
      <c r="AT48" s="18"/>
      <c r="AU48" s="16"/>
      <c r="AV48" s="16"/>
      <c r="AW48" s="16"/>
      <c r="AX48" s="16"/>
      <c r="AY48" s="16"/>
      <c r="AZ48" s="16"/>
      <c r="BA48" s="16"/>
      <c r="BB48" s="16"/>
    </row>
    <row r="49" spans="1:54" ht="15.75" x14ac:dyDescent="0.25">
      <c r="A49" s="124" t="s">
        <v>35</v>
      </c>
      <c r="B49" s="127" t="s">
        <v>483</v>
      </c>
      <c r="C49" s="61">
        <v>3</v>
      </c>
      <c r="D49" s="61">
        <v>2</v>
      </c>
      <c r="E49" s="61"/>
      <c r="F49" s="61">
        <v>3</v>
      </c>
      <c r="G49" s="61"/>
      <c r="H49" s="61"/>
      <c r="I49" s="61"/>
      <c r="J49" s="61"/>
      <c r="K49" s="61"/>
      <c r="L49" s="61"/>
      <c r="M49" s="61"/>
      <c r="N49" s="61"/>
      <c r="O49" s="61"/>
      <c r="P49" s="61">
        <v>5</v>
      </c>
      <c r="Q49" s="61"/>
      <c r="R49" s="61">
        <v>15</v>
      </c>
      <c r="S49" s="61">
        <v>10</v>
      </c>
      <c r="T49" s="61"/>
      <c r="U49" s="61">
        <v>15</v>
      </c>
      <c r="V49" s="61"/>
      <c r="W49" s="61"/>
      <c r="X49" s="61"/>
      <c r="Y49" s="61"/>
      <c r="Z49" s="61"/>
      <c r="AA49" s="61"/>
      <c r="AB49" s="61"/>
      <c r="AC49" s="61"/>
      <c r="AD49" s="16"/>
      <c r="AE49" s="18"/>
      <c r="AF49" s="18"/>
      <c r="AG49" s="18"/>
      <c r="AH49" s="18"/>
      <c r="AI49" s="16"/>
      <c r="AJ49" s="16"/>
      <c r="AK49" s="16"/>
      <c r="AL49" s="16"/>
      <c r="AM49" s="2"/>
      <c r="AN49" s="2"/>
      <c r="AO49" s="2"/>
      <c r="AP49" s="2"/>
      <c r="AQ49" s="18"/>
      <c r="AR49" s="18"/>
      <c r="AS49" s="18"/>
      <c r="AT49" s="18"/>
      <c r="AU49" s="16"/>
      <c r="AV49" s="16"/>
      <c r="AW49" s="16"/>
      <c r="AX49" s="16"/>
      <c r="AY49" s="16"/>
      <c r="AZ49" s="16"/>
      <c r="BA49" s="16"/>
      <c r="BB49" s="16"/>
    </row>
    <row r="50" spans="1:54" ht="15.75" x14ac:dyDescent="0.25">
      <c r="A50" s="124" t="s">
        <v>37</v>
      </c>
      <c r="B50" s="127" t="s">
        <v>484</v>
      </c>
      <c r="C50" s="61">
        <v>3</v>
      </c>
      <c r="D50" s="61">
        <v>2</v>
      </c>
      <c r="E50" s="61"/>
      <c r="F50" s="61">
        <v>3</v>
      </c>
      <c r="G50" s="61"/>
      <c r="H50" s="61"/>
      <c r="I50" s="61"/>
      <c r="J50" s="61"/>
      <c r="K50" s="61"/>
      <c r="L50" s="61"/>
      <c r="M50" s="61"/>
      <c r="N50" s="61"/>
      <c r="O50" s="61"/>
      <c r="P50" s="61">
        <v>5</v>
      </c>
      <c r="Q50" s="61"/>
      <c r="R50" s="61">
        <v>15</v>
      </c>
      <c r="S50" s="61">
        <v>10</v>
      </c>
      <c r="T50" s="61"/>
      <c r="U50" s="61">
        <v>15</v>
      </c>
      <c r="V50" s="61"/>
      <c r="W50" s="61"/>
      <c r="X50" s="61"/>
      <c r="Y50" s="61"/>
      <c r="Z50" s="61"/>
      <c r="AA50" s="61"/>
      <c r="AB50" s="61"/>
      <c r="AC50" s="61"/>
      <c r="AD50" s="16"/>
      <c r="AE50" s="18"/>
      <c r="AF50" s="18"/>
      <c r="AG50" s="18"/>
      <c r="AH50" s="18"/>
      <c r="AI50" s="16"/>
      <c r="AJ50" s="16"/>
      <c r="AK50" s="16"/>
      <c r="AL50" s="16"/>
      <c r="AM50" s="2"/>
      <c r="AN50" s="2"/>
      <c r="AO50" s="2"/>
      <c r="AP50" s="2"/>
      <c r="AQ50" s="18"/>
      <c r="AR50" s="18"/>
      <c r="AS50" s="18"/>
      <c r="AT50" s="18"/>
      <c r="AU50" s="16"/>
      <c r="AV50" s="16"/>
      <c r="AW50" s="16"/>
      <c r="AX50" s="16"/>
      <c r="AY50" s="16"/>
      <c r="AZ50" s="16"/>
      <c r="BA50" s="16"/>
      <c r="BB50" s="16"/>
    </row>
    <row r="51" spans="1:54" ht="15.75" x14ac:dyDescent="0.25">
      <c r="A51" s="124" t="s">
        <v>39</v>
      </c>
      <c r="B51" s="127" t="s">
        <v>485</v>
      </c>
      <c r="C51" s="61">
        <v>3</v>
      </c>
      <c r="D51" s="61">
        <v>2</v>
      </c>
      <c r="E51" s="61"/>
      <c r="F51" s="61">
        <v>3</v>
      </c>
      <c r="G51" s="61"/>
      <c r="H51" s="61"/>
      <c r="I51" s="61"/>
      <c r="J51" s="61"/>
      <c r="K51" s="61"/>
      <c r="L51" s="61"/>
      <c r="M51" s="61"/>
      <c r="N51" s="61"/>
      <c r="O51" s="61"/>
      <c r="P51" s="61">
        <v>5</v>
      </c>
      <c r="Q51" s="61"/>
      <c r="R51" s="61">
        <v>15</v>
      </c>
      <c r="S51" s="61">
        <v>10</v>
      </c>
      <c r="T51" s="61"/>
      <c r="U51" s="61">
        <v>15</v>
      </c>
      <c r="V51" s="61"/>
      <c r="W51" s="61"/>
      <c r="X51" s="61"/>
      <c r="Y51" s="61"/>
      <c r="Z51" s="61"/>
      <c r="AA51" s="61"/>
      <c r="AB51" s="61"/>
      <c r="AC51" s="61"/>
      <c r="AD51" s="16"/>
      <c r="AE51" s="18"/>
      <c r="AF51" s="18"/>
      <c r="AG51" s="18"/>
      <c r="AH51" s="18"/>
      <c r="AI51" s="16"/>
      <c r="AJ51" s="16"/>
      <c r="AK51" s="16"/>
      <c r="AL51" s="16"/>
      <c r="AM51" s="2"/>
      <c r="AN51" s="2"/>
      <c r="AO51" s="2"/>
      <c r="AP51" s="2"/>
      <c r="AQ51" s="18"/>
      <c r="AR51" s="18"/>
      <c r="AS51" s="18"/>
      <c r="AT51" s="18"/>
      <c r="AU51" s="16"/>
      <c r="AV51" s="16"/>
      <c r="AW51" s="16"/>
      <c r="AX51" s="16"/>
      <c r="AY51" s="16"/>
      <c r="AZ51" s="16"/>
      <c r="BA51" s="16"/>
      <c r="BB51" s="16"/>
    </row>
    <row r="52" spans="1:54" ht="15.75" x14ac:dyDescent="0.25">
      <c r="A52" s="60" t="s">
        <v>436</v>
      </c>
      <c r="B52" s="64" t="s">
        <v>486</v>
      </c>
      <c r="C52" s="59" t="s">
        <v>2</v>
      </c>
      <c r="D52" s="59" t="s">
        <v>3</v>
      </c>
      <c r="E52" s="59" t="s">
        <v>4</v>
      </c>
      <c r="F52" s="59" t="s">
        <v>5</v>
      </c>
      <c r="G52" s="59" t="s">
        <v>6</v>
      </c>
      <c r="H52" s="59" t="s">
        <v>7</v>
      </c>
      <c r="I52" s="59" t="s">
        <v>8</v>
      </c>
      <c r="J52" s="59" t="s">
        <v>9</v>
      </c>
      <c r="K52" s="59" t="s">
        <v>10</v>
      </c>
      <c r="L52" s="59" t="s">
        <v>11</v>
      </c>
      <c r="M52" s="59" t="s">
        <v>12</v>
      </c>
      <c r="N52" s="59" t="s">
        <v>13</v>
      </c>
      <c r="O52" s="59"/>
      <c r="P52" s="59" t="s">
        <v>14</v>
      </c>
      <c r="Q52" s="59"/>
      <c r="R52" s="59" t="s">
        <v>15</v>
      </c>
      <c r="S52" s="59" t="s">
        <v>16</v>
      </c>
      <c r="T52" s="59" t="s">
        <v>17</v>
      </c>
      <c r="U52" s="59" t="s">
        <v>18</v>
      </c>
      <c r="V52" s="59" t="s">
        <v>19</v>
      </c>
      <c r="W52" s="59" t="s">
        <v>20</v>
      </c>
      <c r="X52" s="59" t="s">
        <v>21</v>
      </c>
      <c r="Y52" s="59" t="s">
        <v>22</v>
      </c>
      <c r="Z52" s="59" t="s">
        <v>23</v>
      </c>
      <c r="AA52" s="59" t="s">
        <v>24</v>
      </c>
      <c r="AB52" s="59" t="s">
        <v>25</v>
      </c>
      <c r="AC52" s="59" t="s">
        <v>26</v>
      </c>
      <c r="AD52" s="16"/>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row>
    <row r="53" spans="1:54" ht="15.75" x14ac:dyDescent="0.25">
      <c r="A53" s="124" t="s">
        <v>27</v>
      </c>
      <c r="B53" s="127" t="s">
        <v>487</v>
      </c>
      <c r="C53" s="61">
        <v>2</v>
      </c>
      <c r="D53" s="61">
        <v>1</v>
      </c>
      <c r="E53" s="61">
        <v>1</v>
      </c>
      <c r="F53" s="61"/>
      <c r="G53" s="61"/>
      <c r="H53" s="61"/>
      <c r="I53" s="61"/>
      <c r="J53" s="61"/>
      <c r="K53" s="61"/>
      <c r="L53" s="61"/>
      <c r="M53" s="61"/>
      <c r="N53" s="61"/>
      <c r="O53" s="61"/>
      <c r="P53" s="61">
        <v>5</v>
      </c>
      <c r="Q53" s="61"/>
      <c r="R53" s="61">
        <v>10</v>
      </c>
      <c r="S53" s="61">
        <v>5</v>
      </c>
      <c r="T53" s="61">
        <v>5</v>
      </c>
      <c r="U53" s="61"/>
      <c r="V53" s="61"/>
      <c r="W53" s="61"/>
      <c r="X53" s="61"/>
      <c r="Y53" s="61"/>
      <c r="Z53" s="61"/>
      <c r="AA53" s="61"/>
      <c r="AB53" s="61"/>
      <c r="AC53" s="61"/>
      <c r="AD53" s="16"/>
      <c r="AE53" s="18"/>
      <c r="AF53" s="18"/>
      <c r="AG53" s="18"/>
      <c r="AH53" s="16"/>
      <c r="AI53" s="16"/>
      <c r="AJ53" s="16"/>
      <c r="AK53" s="16"/>
      <c r="AL53" s="16"/>
      <c r="AM53" s="16"/>
      <c r="AN53" s="16"/>
      <c r="AO53" s="16"/>
      <c r="AP53" s="16"/>
      <c r="AQ53" s="18"/>
      <c r="AR53" s="18"/>
      <c r="AS53" s="18"/>
      <c r="AT53" s="16"/>
      <c r="AU53" s="16"/>
      <c r="AV53" s="16"/>
      <c r="AW53" s="16"/>
      <c r="AX53" s="16"/>
      <c r="AY53" s="16"/>
      <c r="AZ53" s="16"/>
      <c r="BA53" s="16"/>
      <c r="BB53" s="16"/>
    </row>
    <row r="54" spans="1:54" ht="15.75" x14ac:dyDescent="0.25">
      <c r="A54" s="124" t="s">
        <v>31</v>
      </c>
      <c r="B54" s="127" t="s">
        <v>488</v>
      </c>
      <c r="C54" s="61">
        <v>1</v>
      </c>
      <c r="D54" s="61">
        <v>2</v>
      </c>
      <c r="E54" s="61">
        <v>3</v>
      </c>
      <c r="F54" s="61"/>
      <c r="G54" s="61"/>
      <c r="H54" s="61"/>
      <c r="I54" s="61"/>
      <c r="J54" s="61"/>
      <c r="K54" s="61"/>
      <c r="L54" s="61"/>
      <c r="M54" s="61"/>
      <c r="N54" s="61"/>
      <c r="O54" s="61"/>
      <c r="P54" s="61">
        <v>5</v>
      </c>
      <c r="Q54" s="61"/>
      <c r="R54" s="61">
        <v>5</v>
      </c>
      <c r="S54" s="61">
        <v>10</v>
      </c>
      <c r="T54" s="61">
        <v>15</v>
      </c>
      <c r="U54" s="61"/>
      <c r="V54" s="61"/>
      <c r="W54" s="61"/>
      <c r="X54" s="61"/>
      <c r="Y54" s="61"/>
      <c r="Z54" s="61"/>
      <c r="AA54" s="61"/>
      <c r="AB54" s="61"/>
      <c r="AC54" s="61"/>
      <c r="AD54" s="16"/>
      <c r="AE54" s="18"/>
      <c r="AF54" s="18"/>
      <c r="AG54" s="18"/>
      <c r="AH54" s="16"/>
      <c r="AI54" s="16"/>
      <c r="AJ54" s="16"/>
      <c r="AK54" s="16"/>
      <c r="AL54" s="16"/>
      <c r="AM54" s="16"/>
      <c r="AN54" s="16"/>
      <c r="AO54" s="16"/>
      <c r="AP54" s="16"/>
      <c r="AQ54" s="18"/>
      <c r="AR54" s="18"/>
      <c r="AS54" s="18"/>
      <c r="AT54" s="16"/>
      <c r="AU54" s="16"/>
      <c r="AV54" s="16"/>
      <c r="AW54" s="16"/>
      <c r="AX54" s="16"/>
      <c r="AY54" s="16"/>
      <c r="AZ54" s="16"/>
      <c r="BA54" s="16"/>
      <c r="BB54" s="16"/>
    </row>
    <row r="55" spans="1:54" ht="15.75" x14ac:dyDescent="0.25">
      <c r="A55" s="124" t="s">
        <v>33</v>
      </c>
      <c r="B55" s="127" t="s">
        <v>489</v>
      </c>
      <c r="C55" s="61">
        <v>1</v>
      </c>
      <c r="D55" s="61">
        <v>2</v>
      </c>
      <c r="E55" s="61">
        <v>3</v>
      </c>
      <c r="F55" s="61"/>
      <c r="G55" s="61"/>
      <c r="H55" s="61"/>
      <c r="I55" s="61"/>
      <c r="J55" s="61"/>
      <c r="K55" s="61"/>
      <c r="L55" s="61"/>
      <c r="M55" s="61"/>
      <c r="N55" s="61"/>
      <c r="O55" s="61"/>
      <c r="P55" s="61">
        <v>5</v>
      </c>
      <c r="Q55" s="61"/>
      <c r="R55" s="61">
        <v>5</v>
      </c>
      <c r="S55" s="61">
        <v>10</v>
      </c>
      <c r="T55" s="61">
        <v>15</v>
      </c>
      <c r="U55" s="61"/>
      <c r="V55" s="61"/>
      <c r="W55" s="61"/>
      <c r="X55" s="61"/>
      <c r="Y55" s="61"/>
      <c r="Z55" s="61"/>
      <c r="AA55" s="61"/>
      <c r="AB55" s="61"/>
      <c r="AC55" s="61"/>
      <c r="AD55" s="16"/>
      <c r="AE55" s="18"/>
      <c r="AF55" s="18"/>
      <c r="AG55" s="18"/>
      <c r="AH55" s="16"/>
      <c r="AI55" s="16"/>
      <c r="AJ55" s="16"/>
      <c r="AK55" s="16"/>
      <c r="AL55" s="16"/>
      <c r="AM55" s="16"/>
      <c r="AN55" s="16"/>
      <c r="AO55" s="16"/>
      <c r="AP55" s="16"/>
      <c r="AQ55" s="18"/>
      <c r="AR55" s="18"/>
      <c r="AS55" s="18"/>
      <c r="AT55" s="16"/>
      <c r="AU55" s="16"/>
      <c r="AV55" s="16"/>
      <c r="AW55" s="16"/>
      <c r="AX55" s="16"/>
      <c r="AY55" s="16"/>
      <c r="AZ55" s="16"/>
      <c r="BA55" s="16"/>
      <c r="BB55" s="16"/>
    </row>
    <row r="56" spans="1:54" ht="15.75" x14ac:dyDescent="0.25">
      <c r="A56" s="124" t="s">
        <v>35</v>
      </c>
      <c r="B56" s="127" t="s">
        <v>490</v>
      </c>
      <c r="C56" s="61">
        <v>2</v>
      </c>
      <c r="D56" s="61">
        <v>3</v>
      </c>
      <c r="E56" s="61">
        <v>3</v>
      </c>
      <c r="F56" s="61"/>
      <c r="G56" s="61"/>
      <c r="H56" s="61"/>
      <c r="I56" s="61"/>
      <c r="J56" s="61"/>
      <c r="K56" s="61"/>
      <c r="L56" s="61"/>
      <c r="M56" s="61"/>
      <c r="N56" s="61"/>
      <c r="O56" s="61"/>
      <c r="P56" s="61">
        <v>5</v>
      </c>
      <c r="Q56" s="61"/>
      <c r="R56" s="61">
        <v>10</v>
      </c>
      <c r="S56" s="61">
        <v>15</v>
      </c>
      <c r="T56" s="61">
        <v>15</v>
      </c>
      <c r="U56" s="61"/>
      <c r="V56" s="61"/>
      <c r="W56" s="61"/>
      <c r="X56" s="61"/>
      <c r="Y56" s="61"/>
      <c r="Z56" s="61"/>
      <c r="AA56" s="61"/>
      <c r="AB56" s="61"/>
      <c r="AC56" s="61"/>
      <c r="AD56" s="16"/>
      <c r="AE56" s="18"/>
      <c r="AF56" s="18"/>
      <c r="AG56" s="18"/>
      <c r="AH56" s="16"/>
      <c r="AI56" s="16"/>
      <c r="AJ56" s="16"/>
      <c r="AK56" s="16"/>
      <c r="AL56" s="16"/>
      <c r="AM56" s="16"/>
      <c r="AN56" s="16"/>
      <c r="AO56" s="16"/>
      <c r="AP56" s="16"/>
      <c r="AQ56" s="18"/>
      <c r="AR56" s="18"/>
      <c r="AS56" s="18"/>
      <c r="AT56" s="16"/>
      <c r="AU56" s="16"/>
      <c r="AV56" s="16"/>
      <c r="AW56" s="16"/>
      <c r="AX56" s="16"/>
      <c r="AY56" s="16"/>
      <c r="AZ56" s="16"/>
      <c r="BA56" s="16"/>
      <c r="BB56" s="16"/>
    </row>
    <row r="57" spans="1:54" ht="31.5" x14ac:dyDescent="0.25">
      <c r="A57" s="124" t="s">
        <v>37</v>
      </c>
      <c r="B57" s="127" t="s">
        <v>491</v>
      </c>
      <c r="C57" s="61">
        <v>3</v>
      </c>
      <c r="D57" s="61">
        <v>3</v>
      </c>
      <c r="E57" s="61">
        <v>3</v>
      </c>
      <c r="F57" s="61"/>
      <c r="G57" s="61"/>
      <c r="H57" s="61"/>
      <c r="I57" s="61"/>
      <c r="J57" s="61"/>
      <c r="K57" s="61"/>
      <c r="L57" s="61"/>
      <c r="M57" s="61"/>
      <c r="N57" s="61"/>
      <c r="O57" s="61"/>
      <c r="P57" s="61">
        <v>5</v>
      </c>
      <c r="Q57" s="61"/>
      <c r="R57" s="61">
        <v>15</v>
      </c>
      <c r="S57" s="61">
        <v>15</v>
      </c>
      <c r="T57" s="61">
        <v>15</v>
      </c>
      <c r="U57" s="61"/>
      <c r="V57" s="61"/>
      <c r="W57" s="61"/>
      <c r="X57" s="61"/>
      <c r="Y57" s="61"/>
      <c r="Z57" s="61"/>
      <c r="AA57" s="61"/>
      <c r="AB57" s="61"/>
      <c r="AC57" s="61"/>
      <c r="AD57" s="16"/>
      <c r="AE57" s="18"/>
      <c r="AF57" s="18"/>
      <c r="AG57" s="18"/>
      <c r="AH57" s="16"/>
      <c r="AI57" s="16"/>
      <c r="AJ57" s="16"/>
      <c r="AK57" s="16"/>
      <c r="AL57" s="16"/>
      <c r="AM57" s="16"/>
      <c r="AN57" s="16"/>
      <c r="AO57" s="16"/>
      <c r="AP57" s="16"/>
      <c r="AQ57" s="18"/>
      <c r="AR57" s="18"/>
      <c r="AS57" s="18"/>
      <c r="AT57" s="16"/>
      <c r="AU57" s="16"/>
      <c r="AV57" s="16"/>
      <c r="AW57" s="16"/>
      <c r="AX57" s="16"/>
      <c r="AY57" s="16"/>
      <c r="AZ57" s="16"/>
      <c r="BA57" s="16"/>
      <c r="BB57" s="16"/>
    </row>
    <row r="58" spans="1:54" ht="31.5" x14ac:dyDescent="0.25">
      <c r="A58" s="124" t="s">
        <v>39</v>
      </c>
      <c r="B58" s="127" t="s">
        <v>492</v>
      </c>
      <c r="C58" s="61">
        <v>2</v>
      </c>
      <c r="D58" s="61">
        <v>1</v>
      </c>
      <c r="E58" s="61">
        <v>1</v>
      </c>
      <c r="F58" s="61"/>
      <c r="G58" s="61"/>
      <c r="H58" s="61"/>
      <c r="I58" s="61"/>
      <c r="J58" s="61"/>
      <c r="K58" s="61"/>
      <c r="L58" s="61"/>
      <c r="M58" s="61"/>
      <c r="N58" s="61"/>
      <c r="O58" s="61"/>
      <c r="P58" s="61">
        <v>5</v>
      </c>
      <c r="Q58" s="61"/>
      <c r="R58" s="61">
        <v>10</v>
      </c>
      <c r="S58" s="61">
        <v>5</v>
      </c>
      <c r="T58" s="61">
        <v>5</v>
      </c>
      <c r="U58" s="61"/>
      <c r="V58" s="61"/>
      <c r="W58" s="61"/>
      <c r="X58" s="61"/>
      <c r="Y58" s="61"/>
      <c r="Z58" s="61"/>
      <c r="AA58" s="61"/>
      <c r="AB58" s="61"/>
      <c r="AC58" s="61"/>
      <c r="AD58" s="16"/>
      <c r="AE58" s="18"/>
      <c r="AF58" s="18"/>
      <c r="AG58" s="18"/>
      <c r="AH58" s="16"/>
      <c r="AI58" s="16"/>
      <c r="AJ58" s="16"/>
      <c r="AK58" s="16"/>
      <c r="AL58" s="16"/>
      <c r="AM58" s="16"/>
      <c r="AN58" s="16"/>
      <c r="AO58" s="16"/>
      <c r="AP58" s="16"/>
      <c r="AQ58" s="18"/>
      <c r="AR58" s="18"/>
      <c r="AS58" s="18"/>
      <c r="AT58" s="16"/>
      <c r="AU58" s="16"/>
      <c r="AV58" s="16"/>
      <c r="AW58" s="16"/>
      <c r="AX58" s="16"/>
      <c r="AY58" s="16"/>
      <c r="AZ58" s="16"/>
      <c r="BA58" s="16"/>
      <c r="BB58" s="16"/>
    </row>
    <row r="59" spans="1:54" ht="15.75" x14ac:dyDescent="0.25">
      <c r="A59" s="60" t="s">
        <v>436</v>
      </c>
      <c r="B59" s="64" t="s">
        <v>493</v>
      </c>
      <c r="C59" s="59" t="s">
        <v>2</v>
      </c>
      <c r="D59" s="59" t="s">
        <v>3</v>
      </c>
      <c r="E59" s="59" t="s">
        <v>4</v>
      </c>
      <c r="F59" s="59" t="s">
        <v>5</v>
      </c>
      <c r="G59" s="59" t="s">
        <v>6</v>
      </c>
      <c r="H59" s="59" t="s">
        <v>7</v>
      </c>
      <c r="I59" s="59" t="s">
        <v>8</v>
      </c>
      <c r="J59" s="59" t="s">
        <v>9</v>
      </c>
      <c r="K59" s="59" t="s">
        <v>10</v>
      </c>
      <c r="L59" s="59" t="s">
        <v>11</v>
      </c>
      <c r="M59" s="59" t="s">
        <v>12</v>
      </c>
      <c r="N59" s="59" t="s">
        <v>13</v>
      </c>
      <c r="O59" s="59"/>
      <c r="P59" s="59" t="s">
        <v>14</v>
      </c>
      <c r="Q59" s="59"/>
      <c r="R59" s="59" t="s">
        <v>15</v>
      </c>
      <c r="S59" s="59" t="s">
        <v>16</v>
      </c>
      <c r="T59" s="59" t="s">
        <v>17</v>
      </c>
      <c r="U59" s="59" t="s">
        <v>18</v>
      </c>
      <c r="V59" s="59" t="s">
        <v>19</v>
      </c>
      <c r="W59" s="59" t="s">
        <v>20</v>
      </c>
      <c r="X59" s="59" t="s">
        <v>21</v>
      </c>
      <c r="Y59" s="59" t="s">
        <v>22</v>
      </c>
      <c r="Z59" s="59" t="s">
        <v>23</v>
      </c>
      <c r="AA59" s="59" t="s">
        <v>24</v>
      </c>
      <c r="AB59" s="59" t="s">
        <v>25</v>
      </c>
      <c r="AC59" s="59" t="s">
        <v>26</v>
      </c>
      <c r="AD59" s="16"/>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row>
    <row r="60" spans="1:54" ht="15.75" x14ac:dyDescent="0.25">
      <c r="A60" s="124" t="s">
        <v>27</v>
      </c>
      <c r="B60" s="127" t="s">
        <v>494</v>
      </c>
      <c r="C60" s="61">
        <v>2</v>
      </c>
      <c r="D60" s="61">
        <v>2</v>
      </c>
      <c r="E60" s="61"/>
      <c r="F60" s="61">
        <v>3</v>
      </c>
      <c r="G60" s="61"/>
      <c r="H60" s="61"/>
      <c r="I60" s="61"/>
      <c r="J60" s="61"/>
      <c r="K60" s="61"/>
      <c r="L60" s="61"/>
      <c r="M60" s="61"/>
      <c r="N60" s="61"/>
      <c r="O60" s="61"/>
      <c r="P60" s="61">
        <v>5</v>
      </c>
      <c r="Q60" s="61"/>
      <c r="R60" s="61">
        <v>10</v>
      </c>
      <c r="S60" s="61">
        <v>10</v>
      </c>
      <c r="T60" s="61"/>
      <c r="U60" s="61">
        <v>15</v>
      </c>
      <c r="V60" s="61"/>
      <c r="W60" s="61"/>
      <c r="X60" s="61"/>
      <c r="Y60" s="61"/>
      <c r="Z60" s="61"/>
      <c r="AA60" s="61"/>
      <c r="AB60" s="61"/>
      <c r="AC60" s="61"/>
      <c r="AD60" s="16"/>
      <c r="AE60" s="18"/>
      <c r="AF60" s="18"/>
      <c r="AG60" s="18"/>
      <c r="AH60" s="18"/>
      <c r="AI60" s="16"/>
      <c r="AJ60" s="16"/>
      <c r="AK60" s="16"/>
      <c r="AL60" s="16"/>
      <c r="AM60" s="2"/>
      <c r="AN60" s="2"/>
      <c r="AO60" s="2"/>
      <c r="AP60" s="2"/>
      <c r="AQ60" s="18"/>
      <c r="AR60" s="18"/>
      <c r="AS60" s="18"/>
      <c r="AT60" s="18"/>
      <c r="AU60" s="16"/>
      <c r="AV60" s="16"/>
      <c r="AW60" s="16"/>
      <c r="AX60" s="16"/>
      <c r="AY60" s="16"/>
      <c r="AZ60" s="16"/>
      <c r="BA60" s="16"/>
      <c r="BB60" s="16"/>
    </row>
    <row r="61" spans="1:54" ht="15.75" x14ac:dyDescent="0.25">
      <c r="A61" s="124" t="s">
        <v>31</v>
      </c>
      <c r="B61" s="127" t="s">
        <v>495</v>
      </c>
      <c r="C61" s="61">
        <v>3</v>
      </c>
      <c r="D61" s="61">
        <v>2</v>
      </c>
      <c r="E61" s="61"/>
      <c r="F61" s="61">
        <v>3</v>
      </c>
      <c r="G61" s="61"/>
      <c r="H61" s="61"/>
      <c r="I61" s="61"/>
      <c r="J61" s="61"/>
      <c r="K61" s="61"/>
      <c r="L61" s="61"/>
      <c r="M61" s="61"/>
      <c r="N61" s="61"/>
      <c r="O61" s="61"/>
      <c r="P61" s="61">
        <v>5</v>
      </c>
      <c r="Q61" s="61"/>
      <c r="R61" s="61">
        <v>15</v>
      </c>
      <c r="S61" s="61">
        <v>10</v>
      </c>
      <c r="T61" s="61"/>
      <c r="U61" s="61">
        <v>15</v>
      </c>
      <c r="V61" s="61"/>
      <c r="W61" s="61"/>
      <c r="X61" s="61"/>
      <c r="Y61" s="61"/>
      <c r="Z61" s="61"/>
      <c r="AA61" s="61"/>
      <c r="AB61" s="61"/>
      <c r="AC61" s="61"/>
      <c r="AD61" s="16"/>
      <c r="AE61" s="18"/>
      <c r="AF61" s="18"/>
      <c r="AG61" s="18"/>
      <c r="AH61" s="18"/>
      <c r="AI61" s="16"/>
      <c r="AJ61" s="16"/>
      <c r="AK61" s="16"/>
      <c r="AL61" s="16"/>
      <c r="AM61" s="2"/>
      <c r="AN61" s="2"/>
      <c r="AO61" s="2"/>
      <c r="AP61" s="2"/>
      <c r="AQ61" s="18"/>
      <c r="AR61" s="18"/>
      <c r="AS61" s="18"/>
      <c r="AT61" s="18"/>
      <c r="AU61" s="16"/>
      <c r="AV61" s="16"/>
      <c r="AW61" s="16"/>
      <c r="AX61" s="16"/>
      <c r="AY61" s="16"/>
      <c r="AZ61" s="16"/>
      <c r="BA61" s="16"/>
      <c r="BB61" s="16"/>
    </row>
    <row r="62" spans="1:54" ht="15.75" x14ac:dyDescent="0.25">
      <c r="A62" s="124" t="s">
        <v>33</v>
      </c>
      <c r="B62" s="127" t="s">
        <v>496</v>
      </c>
      <c r="C62" s="61">
        <v>3</v>
      </c>
      <c r="D62" s="61">
        <v>2</v>
      </c>
      <c r="E62" s="61"/>
      <c r="F62" s="61">
        <v>3</v>
      </c>
      <c r="G62" s="61"/>
      <c r="H62" s="61"/>
      <c r="I62" s="61"/>
      <c r="J62" s="61"/>
      <c r="K62" s="61"/>
      <c r="L62" s="61"/>
      <c r="M62" s="61"/>
      <c r="N62" s="61"/>
      <c r="O62" s="61"/>
      <c r="P62" s="61">
        <v>5</v>
      </c>
      <c r="Q62" s="61"/>
      <c r="R62" s="61">
        <v>15</v>
      </c>
      <c r="S62" s="61">
        <v>10</v>
      </c>
      <c r="T62" s="61"/>
      <c r="U62" s="61">
        <v>15</v>
      </c>
      <c r="V62" s="61"/>
      <c r="W62" s="61"/>
      <c r="X62" s="61"/>
      <c r="Y62" s="61"/>
      <c r="Z62" s="61"/>
      <c r="AA62" s="61"/>
      <c r="AB62" s="61"/>
      <c r="AC62" s="61"/>
      <c r="AD62" s="16"/>
      <c r="AE62" s="18"/>
      <c r="AF62" s="18"/>
      <c r="AG62" s="18"/>
      <c r="AH62" s="18"/>
      <c r="AI62" s="16"/>
      <c r="AJ62" s="16"/>
      <c r="AK62" s="16"/>
      <c r="AL62" s="16"/>
      <c r="AM62" s="2"/>
      <c r="AN62" s="2"/>
      <c r="AO62" s="2"/>
      <c r="AP62" s="2"/>
      <c r="AQ62" s="18"/>
      <c r="AR62" s="18"/>
      <c r="AS62" s="18"/>
      <c r="AT62" s="18"/>
      <c r="AU62" s="16"/>
      <c r="AV62" s="16"/>
      <c r="AW62" s="16"/>
      <c r="AX62" s="16"/>
      <c r="AY62" s="16"/>
      <c r="AZ62" s="16"/>
      <c r="BA62" s="16"/>
      <c r="BB62" s="16"/>
    </row>
    <row r="63" spans="1:54" ht="15.75" x14ac:dyDescent="0.25">
      <c r="A63" s="124" t="s">
        <v>35</v>
      </c>
      <c r="B63" s="127" t="s">
        <v>497</v>
      </c>
      <c r="C63" s="61">
        <v>3</v>
      </c>
      <c r="D63" s="61">
        <v>2</v>
      </c>
      <c r="E63" s="61"/>
      <c r="F63" s="61">
        <v>3</v>
      </c>
      <c r="G63" s="61"/>
      <c r="H63" s="61"/>
      <c r="I63" s="61"/>
      <c r="J63" s="61"/>
      <c r="K63" s="61"/>
      <c r="L63" s="61"/>
      <c r="M63" s="61"/>
      <c r="N63" s="61"/>
      <c r="O63" s="61"/>
      <c r="P63" s="61">
        <v>5</v>
      </c>
      <c r="Q63" s="61"/>
      <c r="R63" s="61">
        <v>15</v>
      </c>
      <c r="S63" s="61">
        <v>10</v>
      </c>
      <c r="T63" s="61"/>
      <c r="U63" s="61">
        <v>15</v>
      </c>
      <c r="V63" s="61"/>
      <c r="W63" s="61"/>
      <c r="X63" s="61"/>
      <c r="Y63" s="61"/>
      <c r="Z63" s="61"/>
      <c r="AA63" s="61"/>
      <c r="AB63" s="61"/>
      <c r="AC63" s="61"/>
      <c r="AD63" s="16"/>
      <c r="AE63" s="18"/>
      <c r="AF63" s="18"/>
      <c r="AG63" s="18"/>
      <c r="AH63" s="18"/>
      <c r="AI63" s="16"/>
      <c r="AJ63" s="16"/>
      <c r="AK63" s="16"/>
      <c r="AL63" s="16"/>
      <c r="AM63" s="2"/>
      <c r="AN63" s="2"/>
      <c r="AO63" s="2"/>
      <c r="AP63" s="2"/>
      <c r="AQ63" s="18"/>
      <c r="AR63" s="18"/>
      <c r="AS63" s="18"/>
      <c r="AT63" s="18"/>
      <c r="AU63" s="16"/>
      <c r="AV63" s="16"/>
      <c r="AW63" s="16"/>
      <c r="AX63" s="16"/>
      <c r="AY63" s="16"/>
      <c r="AZ63" s="16"/>
      <c r="BA63" s="16"/>
      <c r="BB63" s="16"/>
    </row>
    <row r="64" spans="1:54" ht="15.75" x14ac:dyDescent="0.25">
      <c r="A64" s="124" t="s">
        <v>37</v>
      </c>
      <c r="B64" s="127" t="s">
        <v>498</v>
      </c>
      <c r="C64" s="61">
        <v>3</v>
      </c>
      <c r="D64" s="61">
        <v>2</v>
      </c>
      <c r="E64" s="61"/>
      <c r="F64" s="61">
        <v>3</v>
      </c>
      <c r="G64" s="61"/>
      <c r="H64" s="61"/>
      <c r="I64" s="61"/>
      <c r="J64" s="61"/>
      <c r="K64" s="61"/>
      <c r="L64" s="61"/>
      <c r="M64" s="61"/>
      <c r="N64" s="61"/>
      <c r="O64" s="61"/>
      <c r="P64" s="61">
        <v>5</v>
      </c>
      <c r="Q64" s="61"/>
      <c r="R64" s="61">
        <v>15</v>
      </c>
      <c r="S64" s="61">
        <v>10</v>
      </c>
      <c r="T64" s="61"/>
      <c r="U64" s="61">
        <v>15</v>
      </c>
      <c r="V64" s="61"/>
      <c r="W64" s="61"/>
      <c r="X64" s="61"/>
      <c r="Y64" s="61"/>
      <c r="Z64" s="61"/>
      <c r="AA64" s="61"/>
      <c r="AB64" s="61"/>
      <c r="AC64" s="61"/>
      <c r="AD64" s="16"/>
      <c r="AE64" s="18"/>
      <c r="AF64" s="18"/>
      <c r="AG64" s="18"/>
      <c r="AH64" s="18"/>
      <c r="AI64" s="16"/>
      <c r="AJ64" s="16"/>
      <c r="AK64" s="16"/>
      <c r="AL64" s="16"/>
      <c r="AM64" s="2"/>
      <c r="AN64" s="2"/>
      <c r="AO64" s="2"/>
      <c r="AP64" s="2"/>
      <c r="AQ64" s="18"/>
      <c r="AR64" s="18"/>
      <c r="AS64" s="18"/>
      <c r="AT64" s="18"/>
      <c r="AU64" s="16"/>
      <c r="AV64" s="16"/>
      <c r="AW64" s="16"/>
      <c r="AX64" s="16"/>
      <c r="AY64" s="16"/>
      <c r="AZ64" s="16"/>
      <c r="BA64" s="16"/>
      <c r="BB64" s="16"/>
    </row>
    <row r="65" spans="1:54" ht="15.75" x14ac:dyDescent="0.25">
      <c r="A65" s="124" t="s">
        <v>39</v>
      </c>
      <c r="B65" s="127" t="s">
        <v>499</v>
      </c>
      <c r="C65" s="61">
        <v>3</v>
      </c>
      <c r="D65" s="61">
        <v>2</v>
      </c>
      <c r="E65" s="61"/>
      <c r="F65" s="61">
        <v>3</v>
      </c>
      <c r="G65" s="61"/>
      <c r="H65" s="61"/>
      <c r="I65" s="61"/>
      <c r="J65" s="61"/>
      <c r="K65" s="61"/>
      <c r="L65" s="61"/>
      <c r="M65" s="61"/>
      <c r="N65" s="61"/>
      <c r="O65" s="61"/>
      <c r="P65" s="61">
        <v>5</v>
      </c>
      <c r="Q65" s="61"/>
      <c r="R65" s="61">
        <v>15</v>
      </c>
      <c r="S65" s="61">
        <v>10</v>
      </c>
      <c r="T65" s="61"/>
      <c r="U65" s="61">
        <v>15</v>
      </c>
      <c r="V65" s="61"/>
      <c r="W65" s="61"/>
      <c r="X65" s="61"/>
      <c r="Y65" s="61"/>
      <c r="Z65" s="61"/>
      <c r="AA65" s="61"/>
      <c r="AB65" s="61"/>
      <c r="AC65" s="61"/>
      <c r="AD65" s="16"/>
      <c r="AE65" s="18"/>
      <c r="AF65" s="18"/>
      <c r="AG65" s="18"/>
      <c r="AH65" s="18"/>
      <c r="AI65" s="16"/>
      <c r="AJ65" s="16"/>
      <c r="AK65" s="16"/>
      <c r="AL65" s="16"/>
      <c r="AM65" s="2"/>
      <c r="AN65" s="2"/>
      <c r="AO65" s="2"/>
      <c r="AP65" s="2"/>
      <c r="AQ65" s="18"/>
      <c r="AR65" s="18"/>
      <c r="AS65" s="18"/>
      <c r="AT65" s="18"/>
      <c r="AU65" s="16"/>
      <c r="AV65" s="16"/>
      <c r="AW65" s="16"/>
      <c r="AX65" s="16"/>
      <c r="AY65" s="16"/>
      <c r="AZ65" s="16"/>
      <c r="BA65" s="16"/>
      <c r="BB65" s="16"/>
    </row>
    <row r="66" spans="1:54" ht="15.75" x14ac:dyDescent="0.25">
      <c r="A66" s="60" t="s">
        <v>436</v>
      </c>
      <c r="B66" s="64" t="s">
        <v>500</v>
      </c>
      <c r="C66" s="59" t="s">
        <v>2</v>
      </c>
      <c r="D66" s="59" t="s">
        <v>3</v>
      </c>
      <c r="E66" s="59" t="s">
        <v>4</v>
      </c>
      <c r="F66" s="59" t="s">
        <v>5</v>
      </c>
      <c r="G66" s="59" t="s">
        <v>6</v>
      </c>
      <c r="H66" s="59" t="s">
        <v>7</v>
      </c>
      <c r="I66" s="59" t="s">
        <v>8</v>
      </c>
      <c r="J66" s="59" t="s">
        <v>9</v>
      </c>
      <c r="K66" s="59" t="s">
        <v>10</v>
      </c>
      <c r="L66" s="59" t="s">
        <v>11</v>
      </c>
      <c r="M66" s="59" t="s">
        <v>12</v>
      </c>
      <c r="N66" s="59" t="s">
        <v>13</v>
      </c>
      <c r="O66" s="59"/>
      <c r="P66" s="59" t="s">
        <v>14</v>
      </c>
      <c r="Q66" s="59"/>
      <c r="R66" s="59" t="s">
        <v>15</v>
      </c>
      <c r="S66" s="59" t="s">
        <v>16</v>
      </c>
      <c r="T66" s="59" t="s">
        <v>17</v>
      </c>
      <c r="U66" s="59" t="s">
        <v>18</v>
      </c>
      <c r="V66" s="59" t="s">
        <v>19</v>
      </c>
      <c r="W66" s="59" t="s">
        <v>20</v>
      </c>
      <c r="X66" s="59" t="s">
        <v>21</v>
      </c>
      <c r="Y66" s="59" t="s">
        <v>22</v>
      </c>
      <c r="Z66" s="59" t="s">
        <v>23</v>
      </c>
      <c r="AA66" s="59" t="s">
        <v>24</v>
      </c>
      <c r="AB66" s="59" t="s">
        <v>25</v>
      </c>
      <c r="AC66" s="59" t="s">
        <v>26</v>
      </c>
      <c r="AD66" s="16"/>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row>
    <row r="67" spans="1:54" ht="15.75" x14ac:dyDescent="0.25">
      <c r="A67" s="124" t="s">
        <v>27</v>
      </c>
      <c r="B67" s="127" t="s">
        <v>501</v>
      </c>
      <c r="C67" s="61">
        <v>2</v>
      </c>
      <c r="D67" s="61">
        <v>1</v>
      </c>
      <c r="E67" s="61">
        <v>1</v>
      </c>
      <c r="F67" s="61"/>
      <c r="G67" s="61"/>
      <c r="H67" s="61"/>
      <c r="I67" s="61"/>
      <c r="J67" s="61"/>
      <c r="K67" s="61"/>
      <c r="L67" s="61"/>
      <c r="M67" s="61"/>
      <c r="N67" s="61"/>
      <c r="O67" s="61"/>
      <c r="P67" s="61">
        <v>5</v>
      </c>
      <c r="Q67" s="61"/>
      <c r="R67" s="61">
        <v>10</v>
      </c>
      <c r="S67" s="61">
        <v>5</v>
      </c>
      <c r="T67" s="61">
        <v>5</v>
      </c>
      <c r="U67" s="61"/>
      <c r="V67" s="61"/>
      <c r="W67" s="61"/>
      <c r="X67" s="61"/>
      <c r="Y67" s="61"/>
      <c r="Z67" s="61"/>
      <c r="AA67" s="61"/>
      <c r="AB67" s="61"/>
      <c r="AC67" s="61"/>
      <c r="AD67" s="16"/>
      <c r="AE67" s="18"/>
      <c r="AF67" s="18"/>
      <c r="AG67" s="18"/>
      <c r="AH67" s="16"/>
      <c r="AI67" s="16"/>
      <c r="AJ67" s="16"/>
      <c r="AK67" s="16"/>
      <c r="AL67" s="16"/>
      <c r="AM67" s="16"/>
      <c r="AN67" s="16"/>
      <c r="AO67" s="16"/>
      <c r="AP67" s="16"/>
      <c r="AQ67" s="18"/>
      <c r="AR67" s="18"/>
      <c r="AS67" s="18"/>
      <c r="AT67" s="16"/>
      <c r="AU67" s="16"/>
      <c r="AV67" s="16"/>
      <c r="AW67" s="16"/>
      <c r="AX67" s="16"/>
      <c r="AY67" s="16"/>
      <c r="AZ67" s="16"/>
      <c r="BA67" s="16"/>
      <c r="BB67" s="16"/>
    </row>
    <row r="68" spans="1:54" ht="15.75" x14ac:dyDescent="0.25">
      <c r="A68" s="124" t="s">
        <v>31</v>
      </c>
      <c r="B68" s="127" t="s">
        <v>502</v>
      </c>
      <c r="C68" s="61">
        <v>1</v>
      </c>
      <c r="D68" s="61">
        <v>2</v>
      </c>
      <c r="E68" s="61">
        <v>3</v>
      </c>
      <c r="F68" s="61"/>
      <c r="G68" s="61"/>
      <c r="H68" s="61"/>
      <c r="I68" s="61"/>
      <c r="J68" s="61"/>
      <c r="K68" s="61"/>
      <c r="L68" s="61"/>
      <c r="M68" s="61"/>
      <c r="N68" s="61"/>
      <c r="O68" s="61"/>
      <c r="P68" s="61">
        <v>5</v>
      </c>
      <c r="Q68" s="61"/>
      <c r="R68" s="61">
        <v>5</v>
      </c>
      <c r="S68" s="61">
        <v>10</v>
      </c>
      <c r="T68" s="61">
        <v>15</v>
      </c>
      <c r="U68" s="61"/>
      <c r="V68" s="61"/>
      <c r="W68" s="61"/>
      <c r="X68" s="61"/>
      <c r="Y68" s="61"/>
      <c r="Z68" s="61"/>
      <c r="AA68" s="61"/>
      <c r="AB68" s="61"/>
      <c r="AC68" s="61"/>
      <c r="AD68" s="16"/>
      <c r="AE68" s="18"/>
      <c r="AF68" s="18"/>
      <c r="AG68" s="18"/>
      <c r="AH68" s="16"/>
      <c r="AI68" s="16"/>
      <c r="AJ68" s="16"/>
      <c r="AK68" s="16"/>
      <c r="AL68" s="16"/>
      <c r="AM68" s="16"/>
      <c r="AN68" s="16"/>
      <c r="AO68" s="16"/>
      <c r="AP68" s="16"/>
      <c r="AQ68" s="18"/>
      <c r="AR68" s="18"/>
      <c r="AS68" s="18"/>
      <c r="AT68" s="16"/>
      <c r="AU68" s="16"/>
      <c r="AV68" s="16"/>
      <c r="AW68" s="16"/>
      <c r="AX68" s="16"/>
      <c r="AY68" s="16"/>
      <c r="AZ68" s="16"/>
      <c r="BA68" s="16"/>
      <c r="BB68" s="16"/>
    </row>
    <row r="69" spans="1:54" ht="15.75" x14ac:dyDescent="0.25">
      <c r="A69" s="124" t="s">
        <v>33</v>
      </c>
      <c r="B69" s="127" t="s">
        <v>503</v>
      </c>
      <c r="C69" s="61">
        <v>1</v>
      </c>
      <c r="D69" s="61">
        <v>2</v>
      </c>
      <c r="E69" s="61">
        <v>3</v>
      </c>
      <c r="F69" s="61"/>
      <c r="G69" s="61"/>
      <c r="H69" s="61"/>
      <c r="I69" s="61"/>
      <c r="J69" s="61"/>
      <c r="K69" s="61"/>
      <c r="L69" s="61"/>
      <c r="M69" s="61"/>
      <c r="N69" s="61"/>
      <c r="O69" s="61"/>
      <c r="P69" s="61">
        <v>5</v>
      </c>
      <c r="Q69" s="61"/>
      <c r="R69" s="61">
        <v>5</v>
      </c>
      <c r="S69" s="61">
        <v>10</v>
      </c>
      <c r="T69" s="61">
        <v>15</v>
      </c>
      <c r="U69" s="61"/>
      <c r="V69" s="61"/>
      <c r="W69" s="61"/>
      <c r="X69" s="61"/>
      <c r="Y69" s="61"/>
      <c r="Z69" s="61"/>
      <c r="AA69" s="61"/>
      <c r="AB69" s="61"/>
      <c r="AC69" s="61"/>
      <c r="AD69" s="16"/>
      <c r="AE69" s="18"/>
      <c r="AF69" s="18"/>
      <c r="AG69" s="18"/>
      <c r="AH69" s="16"/>
      <c r="AI69" s="16"/>
      <c r="AJ69" s="16"/>
      <c r="AK69" s="16"/>
      <c r="AL69" s="16"/>
      <c r="AM69" s="16"/>
      <c r="AN69" s="16"/>
      <c r="AO69" s="16"/>
      <c r="AP69" s="16"/>
      <c r="AQ69" s="18"/>
      <c r="AR69" s="18"/>
      <c r="AS69" s="18"/>
      <c r="AT69" s="16"/>
      <c r="AU69" s="16"/>
      <c r="AV69" s="16"/>
      <c r="AW69" s="16"/>
      <c r="AX69" s="16"/>
      <c r="AY69" s="16"/>
      <c r="AZ69" s="16"/>
      <c r="BA69" s="16"/>
      <c r="BB69" s="16"/>
    </row>
    <row r="70" spans="1:54" ht="15.75" x14ac:dyDescent="0.25">
      <c r="A70" s="124" t="s">
        <v>35</v>
      </c>
      <c r="B70" s="127" t="s">
        <v>504</v>
      </c>
      <c r="C70" s="61">
        <v>2</v>
      </c>
      <c r="D70" s="61">
        <v>3</v>
      </c>
      <c r="E70" s="61">
        <v>3</v>
      </c>
      <c r="F70" s="61"/>
      <c r="G70" s="61"/>
      <c r="H70" s="61"/>
      <c r="I70" s="61"/>
      <c r="J70" s="61"/>
      <c r="K70" s="61"/>
      <c r="L70" s="61"/>
      <c r="M70" s="61"/>
      <c r="N70" s="61"/>
      <c r="O70" s="61"/>
      <c r="P70" s="61">
        <v>5</v>
      </c>
      <c r="Q70" s="61"/>
      <c r="R70" s="61">
        <v>10</v>
      </c>
      <c r="S70" s="61">
        <v>15</v>
      </c>
      <c r="T70" s="61">
        <v>15</v>
      </c>
      <c r="U70" s="61"/>
      <c r="V70" s="61"/>
      <c r="W70" s="61"/>
      <c r="X70" s="61"/>
      <c r="Y70" s="61"/>
      <c r="Z70" s="61"/>
      <c r="AA70" s="61"/>
      <c r="AB70" s="61"/>
      <c r="AC70" s="61"/>
      <c r="AD70" s="16"/>
      <c r="AE70" s="18"/>
      <c r="AF70" s="18"/>
      <c r="AG70" s="18"/>
      <c r="AH70" s="16"/>
      <c r="AI70" s="16"/>
      <c r="AJ70" s="16"/>
      <c r="AK70" s="16"/>
      <c r="AL70" s="16"/>
      <c r="AM70" s="16"/>
      <c r="AN70" s="16"/>
      <c r="AO70" s="16"/>
      <c r="AP70" s="16"/>
      <c r="AQ70" s="18"/>
      <c r="AR70" s="18"/>
      <c r="AS70" s="18"/>
      <c r="AT70" s="16"/>
      <c r="AU70" s="16"/>
      <c r="AV70" s="16"/>
      <c r="AW70" s="16"/>
      <c r="AX70" s="16"/>
      <c r="AY70" s="16"/>
      <c r="AZ70" s="16"/>
      <c r="BA70" s="16"/>
      <c r="BB70" s="16"/>
    </row>
    <row r="71" spans="1:54" ht="15.75" x14ac:dyDescent="0.25">
      <c r="A71" s="124" t="s">
        <v>37</v>
      </c>
      <c r="B71" s="127" t="s">
        <v>505</v>
      </c>
      <c r="C71" s="61">
        <v>3</v>
      </c>
      <c r="D71" s="61">
        <v>3</v>
      </c>
      <c r="E71" s="61">
        <v>3</v>
      </c>
      <c r="F71" s="61"/>
      <c r="G71" s="61"/>
      <c r="H71" s="61"/>
      <c r="I71" s="61"/>
      <c r="J71" s="61"/>
      <c r="K71" s="61"/>
      <c r="L71" s="61"/>
      <c r="M71" s="61"/>
      <c r="N71" s="61"/>
      <c r="O71" s="61"/>
      <c r="P71" s="61">
        <v>5</v>
      </c>
      <c r="Q71" s="61"/>
      <c r="R71" s="61">
        <v>15</v>
      </c>
      <c r="S71" s="61">
        <v>15</v>
      </c>
      <c r="T71" s="61">
        <v>15</v>
      </c>
      <c r="U71" s="61"/>
      <c r="V71" s="61"/>
      <c r="W71" s="61"/>
      <c r="X71" s="61"/>
      <c r="Y71" s="61"/>
      <c r="Z71" s="61"/>
      <c r="AA71" s="61"/>
      <c r="AB71" s="61"/>
      <c r="AC71" s="61"/>
      <c r="AD71" s="16"/>
      <c r="AE71" s="18"/>
      <c r="AF71" s="18"/>
      <c r="AG71" s="18"/>
      <c r="AH71" s="16"/>
      <c r="AI71" s="16"/>
      <c r="AJ71" s="16"/>
      <c r="AK71" s="16"/>
      <c r="AL71" s="16"/>
      <c r="AM71" s="16"/>
      <c r="AN71" s="16"/>
      <c r="AO71" s="16"/>
      <c r="AP71" s="16"/>
      <c r="AQ71" s="18"/>
      <c r="AR71" s="18"/>
      <c r="AS71" s="18"/>
      <c r="AT71" s="16"/>
      <c r="AU71" s="16"/>
      <c r="AV71" s="16"/>
      <c r="AW71" s="16"/>
      <c r="AX71" s="16"/>
      <c r="AY71" s="16"/>
      <c r="AZ71" s="16"/>
      <c r="BA71" s="16"/>
      <c r="BB71" s="16"/>
    </row>
    <row r="72" spans="1:54" ht="15.75" x14ac:dyDescent="0.25">
      <c r="A72" s="124" t="s">
        <v>39</v>
      </c>
      <c r="B72" s="127" t="s">
        <v>506</v>
      </c>
      <c r="C72" s="61">
        <v>2</v>
      </c>
      <c r="D72" s="61">
        <v>1</v>
      </c>
      <c r="E72" s="61">
        <v>1</v>
      </c>
      <c r="F72" s="61"/>
      <c r="G72" s="61"/>
      <c r="H72" s="61"/>
      <c r="I72" s="61"/>
      <c r="J72" s="61"/>
      <c r="K72" s="61"/>
      <c r="L72" s="61"/>
      <c r="M72" s="61"/>
      <c r="N72" s="61"/>
      <c r="O72" s="61"/>
      <c r="P72" s="61">
        <v>5</v>
      </c>
      <c r="Q72" s="61"/>
      <c r="R72" s="61">
        <v>10</v>
      </c>
      <c r="S72" s="61">
        <v>5</v>
      </c>
      <c r="T72" s="61">
        <v>5</v>
      </c>
      <c r="U72" s="61"/>
      <c r="V72" s="61"/>
      <c r="W72" s="61"/>
      <c r="X72" s="61"/>
      <c r="Y72" s="61"/>
      <c r="Z72" s="61"/>
      <c r="AA72" s="61"/>
      <c r="AB72" s="61"/>
      <c r="AC72" s="61"/>
      <c r="AD72" s="16"/>
      <c r="AE72" s="18"/>
      <c r="AF72" s="18"/>
      <c r="AG72" s="18"/>
      <c r="AH72" s="16"/>
      <c r="AI72" s="16"/>
      <c r="AJ72" s="16"/>
      <c r="AK72" s="16"/>
      <c r="AL72" s="16"/>
      <c r="AM72" s="16"/>
      <c r="AN72" s="16"/>
      <c r="AO72" s="16"/>
      <c r="AP72" s="16"/>
      <c r="AQ72" s="18"/>
      <c r="AR72" s="18"/>
      <c r="AS72" s="18"/>
      <c r="AT72" s="16"/>
      <c r="AU72" s="16"/>
      <c r="AV72" s="16"/>
      <c r="AW72" s="16"/>
      <c r="AX72" s="16"/>
      <c r="AY72" s="16"/>
      <c r="AZ72" s="16"/>
      <c r="BA72" s="16"/>
      <c r="BB72" s="16"/>
    </row>
    <row r="73" spans="1:54" ht="6.75" customHeight="1" x14ac:dyDescent="0.25">
      <c r="A73" s="204"/>
      <c r="B73" s="205"/>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row>
    <row r="74" spans="1:54" ht="15.75" x14ac:dyDescent="0.25">
      <c r="A74" s="60" t="s">
        <v>88</v>
      </c>
      <c r="B74" s="64" t="s">
        <v>507</v>
      </c>
      <c r="C74" s="59" t="s">
        <v>2</v>
      </c>
      <c r="D74" s="59" t="s">
        <v>3</v>
      </c>
      <c r="E74" s="59" t="s">
        <v>4</v>
      </c>
      <c r="F74" s="59" t="s">
        <v>5</v>
      </c>
      <c r="G74" s="59" t="s">
        <v>6</v>
      </c>
      <c r="H74" s="59" t="s">
        <v>7</v>
      </c>
      <c r="I74" s="59" t="s">
        <v>8</v>
      </c>
      <c r="J74" s="59" t="s">
        <v>9</v>
      </c>
      <c r="K74" s="59" t="s">
        <v>10</v>
      </c>
      <c r="L74" s="59" t="s">
        <v>11</v>
      </c>
      <c r="M74" s="59" t="s">
        <v>12</v>
      </c>
      <c r="N74" s="59" t="s">
        <v>13</v>
      </c>
      <c r="O74" s="59"/>
      <c r="P74" s="59" t="s">
        <v>14</v>
      </c>
      <c r="Q74" s="59"/>
      <c r="R74" s="59" t="s">
        <v>15</v>
      </c>
      <c r="S74" s="59" t="s">
        <v>16</v>
      </c>
      <c r="T74" s="59" t="s">
        <v>17</v>
      </c>
      <c r="U74" s="59" t="s">
        <v>18</v>
      </c>
      <c r="V74" s="59" t="s">
        <v>19</v>
      </c>
      <c r="W74" s="59" t="s">
        <v>20</v>
      </c>
      <c r="X74" s="59" t="s">
        <v>21</v>
      </c>
      <c r="Y74" s="59" t="s">
        <v>22</v>
      </c>
      <c r="Z74" s="59" t="s">
        <v>23</v>
      </c>
      <c r="AA74" s="59" t="s">
        <v>24</v>
      </c>
      <c r="AB74" s="59" t="s">
        <v>25</v>
      </c>
      <c r="AC74" s="59" t="s">
        <v>26</v>
      </c>
      <c r="AD74" s="16"/>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row>
    <row r="75" spans="1:54" ht="15.75" x14ac:dyDescent="0.25">
      <c r="A75" s="124" t="s">
        <v>27</v>
      </c>
      <c r="B75" s="127" t="s">
        <v>508</v>
      </c>
      <c r="C75" s="61">
        <v>2</v>
      </c>
      <c r="D75" s="61">
        <v>1</v>
      </c>
      <c r="E75" s="61">
        <v>3</v>
      </c>
      <c r="F75" s="61"/>
      <c r="G75" s="61"/>
      <c r="H75" s="61"/>
      <c r="I75" s="61"/>
      <c r="J75" s="61"/>
      <c r="K75" s="61"/>
      <c r="L75" s="61"/>
      <c r="M75" s="61"/>
      <c r="N75" s="61"/>
      <c r="O75" s="61"/>
      <c r="P75" s="61">
        <v>4.3</v>
      </c>
      <c r="Q75" s="61"/>
      <c r="R75" s="61">
        <v>8.6</v>
      </c>
      <c r="S75" s="61">
        <v>4.3</v>
      </c>
      <c r="T75" s="61">
        <v>12.9</v>
      </c>
      <c r="U75" s="61"/>
      <c r="V75" s="61"/>
      <c r="W75" s="61"/>
      <c r="X75" s="61"/>
      <c r="Y75" s="61"/>
      <c r="Z75" s="61"/>
      <c r="AA75" s="61"/>
      <c r="AB75" s="61"/>
      <c r="AC75" s="61"/>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row>
    <row r="76" spans="1:54" ht="15.75" x14ac:dyDescent="0.25">
      <c r="A76" s="124" t="s">
        <v>31</v>
      </c>
      <c r="B76" s="127" t="s">
        <v>509</v>
      </c>
      <c r="C76" s="61">
        <v>1</v>
      </c>
      <c r="D76" s="61">
        <v>1</v>
      </c>
      <c r="E76" s="61">
        <v>1</v>
      </c>
      <c r="F76" s="61"/>
      <c r="G76" s="61"/>
      <c r="H76" s="61"/>
      <c r="I76" s="61"/>
      <c r="J76" s="61"/>
      <c r="K76" s="61"/>
      <c r="L76" s="61"/>
      <c r="M76" s="61"/>
      <c r="N76" s="61"/>
      <c r="O76" s="61"/>
      <c r="P76" s="61">
        <v>4.3</v>
      </c>
      <c r="Q76" s="61"/>
      <c r="R76" s="61">
        <v>4.3</v>
      </c>
      <c r="S76" s="61">
        <v>4.3</v>
      </c>
      <c r="T76" s="61">
        <v>4.3</v>
      </c>
      <c r="U76" s="61"/>
      <c r="V76" s="61"/>
      <c r="W76" s="61"/>
      <c r="X76" s="61"/>
      <c r="Y76" s="61"/>
      <c r="Z76" s="61"/>
      <c r="AA76" s="61"/>
      <c r="AB76" s="61"/>
      <c r="AC76" s="61"/>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row>
    <row r="77" spans="1:54" ht="15.75" x14ac:dyDescent="0.25">
      <c r="A77" s="124" t="s">
        <v>33</v>
      </c>
      <c r="B77" s="127" t="s">
        <v>510</v>
      </c>
      <c r="C77" s="61">
        <v>2</v>
      </c>
      <c r="D77" s="61">
        <v>1</v>
      </c>
      <c r="E77" s="61">
        <v>2</v>
      </c>
      <c r="F77" s="61"/>
      <c r="G77" s="61"/>
      <c r="H77" s="61"/>
      <c r="I77" s="61"/>
      <c r="J77" s="61"/>
      <c r="K77" s="61"/>
      <c r="L77" s="61"/>
      <c r="M77" s="61"/>
      <c r="N77" s="61"/>
      <c r="O77" s="61"/>
      <c r="P77" s="61">
        <v>4.3</v>
      </c>
      <c r="Q77" s="61"/>
      <c r="R77" s="61">
        <v>8.6</v>
      </c>
      <c r="S77" s="61">
        <v>4.3</v>
      </c>
      <c r="T77" s="61">
        <v>8.6</v>
      </c>
      <c r="U77" s="61"/>
      <c r="V77" s="61"/>
      <c r="W77" s="61"/>
      <c r="X77" s="61"/>
      <c r="Y77" s="61"/>
      <c r="Z77" s="61"/>
      <c r="AA77" s="61"/>
      <c r="AB77" s="61"/>
      <c r="AC77" s="61"/>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row>
    <row r="78" spans="1:54" ht="15.75" x14ac:dyDescent="0.25">
      <c r="A78" s="124" t="s">
        <v>35</v>
      </c>
      <c r="B78" s="127" t="s">
        <v>511</v>
      </c>
      <c r="C78" s="61">
        <v>2</v>
      </c>
      <c r="D78" s="61">
        <v>1</v>
      </c>
      <c r="E78" s="61">
        <v>3</v>
      </c>
      <c r="F78" s="61"/>
      <c r="G78" s="61"/>
      <c r="H78" s="61"/>
      <c r="I78" s="61"/>
      <c r="J78" s="61"/>
      <c r="K78" s="61"/>
      <c r="L78" s="61"/>
      <c r="M78" s="61"/>
      <c r="N78" s="61"/>
      <c r="O78" s="61"/>
      <c r="P78" s="61">
        <v>4.3</v>
      </c>
      <c r="Q78" s="61"/>
      <c r="R78" s="61">
        <v>8.6</v>
      </c>
      <c r="S78" s="61">
        <v>4.3</v>
      </c>
      <c r="T78" s="61">
        <v>12.9</v>
      </c>
      <c r="U78" s="61"/>
      <c r="V78" s="61"/>
      <c r="W78" s="61"/>
      <c r="X78" s="61"/>
      <c r="Y78" s="61"/>
      <c r="Z78" s="61"/>
      <c r="AA78" s="61"/>
      <c r="AB78" s="61"/>
      <c r="AC78" s="61"/>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row>
    <row r="79" spans="1:54" ht="15.75" x14ac:dyDescent="0.25">
      <c r="A79" s="124" t="s">
        <v>37</v>
      </c>
      <c r="B79" s="127" t="s">
        <v>512</v>
      </c>
      <c r="C79" s="61">
        <v>1</v>
      </c>
      <c r="D79" s="61">
        <v>1</v>
      </c>
      <c r="E79" s="61">
        <v>1</v>
      </c>
      <c r="F79" s="61"/>
      <c r="G79" s="61"/>
      <c r="H79" s="61"/>
      <c r="I79" s="61"/>
      <c r="J79" s="61"/>
      <c r="K79" s="61"/>
      <c r="L79" s="61"/>
      <c r="M79" s="61"/>
      <c r="N79" s="61"/>
      <c r="O79" s="61"/>
      <c r="P79" s="61">
        <v>4.3</v>
      </c>
      <c r="Q79" s="61"/>
      <c r="R79" s="61">
        <v>4.3</v>
      </c>
      <c r="S79" s="61">
        <v>4.3</v>
      </c>
      <c r="T79" s="61">
        <v>4.3</v>
      </c>
      <c r="U79" s="61"/>
      <c r="V79" s="61"/>
      <c r="W79" s="61"/>
      <c r="X79" s="61"/>
      <c r="Y79" s="61"/>
      <c r="Z79" s="61"/>
      <c r="AA79" s="61"/>
      <c r="AB79" s="61"/>
      <c r="AC79" s="61"/>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row>
    <row r="80" spans="1:54" ht="15.75" x14ac:dyDescent="0.25">
      <c r="A80" s="124" t="s">
        <v>39</v>
      </c>
      <c r="B80" s="127" t="s">
        <v>513</v>
      </c>
      <c r="C80" s="61">
        <v>1</v>
      </c>
      <c r="D80" s="61">
        <v>2</v>
      </c>
      <c r="E80" s="61">
        <v>3</v>
      </c>
      <c r="F80" s="61"/>
      <c r="G80" s="61"/>
      <c r="H80" s="61"/>
      <c r="I80" s="61"/>
      <c r="J80" s="61"/>
      <c r="K80" s="61"/>
      <c r="L80" s="61"/>
      <c r="M80" s="61"/>
      <c r="N80" s="61"/>
      <c r="O80" s="61"/>
      <c r="P80" s="61">
        <v>4.3</v>
      </c>
      <c r="Q80" s="61"/>
      <c r="R80" s="61">
        <v>4.3</v>
      </c>
      <c r="S80" s="61">
        <v>8.6</v>
      </c>
      <c r="T80" s="61">
        <v>12.9</v>
      </c>
      <c r="U80" s="61"/>
      <c r="V80" s="61"/>
      <c r="W80" s="61"/>
      <c r="X80" s="61"/>
      <c r="Y80" s="61"/>
      <c r="Z80" s="61"/>
      <c r="AA80" s="61"/>
      <c r="AB80" s="61"/>
      <c r="AC80" s="61"/>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row>
    <row r="81" spans="1:54" ht="15.75" x14ac:dyDescent="0.25">
      <c r="A81" s="60" t="s">
        <v>88</v>
      </c>
      <c r="B81" s="64" t="s">
        <v>514</v>
      </c>
      <c r="C81" s="59" t="s">
        <v>2</v>
      </c>
      <c r="D81" s="59" t="s">
        <v>3</v>
      </c>
      <c r="E81" s="59" t="s">
        <v>4</v>
      </c>
      <c r="F81" s="59" t="s">
        <v>5</v>
      </c>
      <c r="G81" s="59" t="s">
        <v>6</v>
      </c>
      <c r="H81" s="59" t="s">
        <v>7</v>
      </c>
      <c r="I81" s="59" t="s">
        <v>8</v>
      </c>
      <c r="J81" s="59" t="s">
        <v>9</v>
      </c>
      <c r="K81" s="59" t="s">
        <v>10</v>
      </c>
      <c r="L81" s="59" t="s">
        <v>11</v>
      </c>
      <c r="M81" s="59" t="s">
        <v>12</v>
      </c>
      <c r="N81" s="59" t="s">
        <v>13</v>
      </c>
      <c r="O81" s="59"/>
      <c r="P81" s="59" t="s">
        <v>14</v>
      </c>
      <c r="Q81" s="59"/>
      <c r="R81" s="59" t="s">
        <v>15</v>
      </c>
      <c r="S81" s="59" t="s">
        <v>16</v>
      </c>
      <c r="T81" s="59" t="s">
        <v>17</v>
      </c>
      <c r="U81" s="59" t="s">
        <v>18</v>
      </c>
      <c r="V81" s="59" t="s">
        <v>19</v>
      </c>
      <c r="W81" s="59" t="s">
        <v>20</v>
      </c>
      <c r="X81" s="59" t="s">
        <v>21</v>
      </c>
      <c r="Y81" s="59" t="s">
        <v>22</v>
      </c>
      <c r="Z81" s="59" t="s">
        <v>23</v>
      </c>
      <c r="AA81" s="59" t="s">
        <v>24</v>
      </c>
      <c r="AB81" s="59" t="s">
        <v>25</v>
      </c>
      <c r="AC81" s="59" t="s">
        <v>26</v>
      </c>
      <c r="AD81" s="16"/>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row>
    <row r="82" spans="1:54" ht="15.75" x14ac:dyDescent="0.25">
      <c r="A82" s="124" t="s">
        <v>27</v>
      </c>
      <c r="B82" s="127" t="s">
        <v>515</v>
      </c>
      <c r="C82" s="61">
        <v>2</v>
      </c>
      <c r="D82" s="61">
        <v>2</v>
      </c>
      <c r="E82" s="61">
        <v>3</v>
      </c>
      <c r="F82" s="61"/>
      <c r="G82" s="61"/>
      <c r="H82" s="61"/>
      <c r="I82" s="61"/>
      <c r="J82" s="61"/>
      <c r="K82" s="61"/>
      <c r="L82" s="61"/>
      <c r="M82" s="61"/>
      <c r="N82" s="61"/>
      <c r="O82" s="61"/>
      <c r="P82" s="61">
        <v>2.2000000000000002</v>
      </c>
      <c r="Q82" s="61"/>
      <c r="R82" s="61">
        <v>4.4000000000000004</v>
      </c>
      <c r="S82" s="61">
        <v>4.4000000000000004</v>
      </c>
      <c r="T82" s="61">
        <v>6.6</v>
      </c>
      <c r="U82" s="61"/>
      <c r="V82" s="61"/>
      <c r="W82" s="61"/>
      <c r="X82" s="61"/>
      <c r="Y82" s="61"/>
      <c r="Z82" s="61"/>
      <c r="AA82" s="61"/>
      <c r="AB82" s="61"/>
      <c r="AC82" s="61"/>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row>
    <row r="83" spans="1:54" ht="15.75" x14ac:dyDescent="0.25">
      <c r="A83" s="124" t="s">
        <v>31</v>
      </c>
      <c r="B83" s="127" t="s">
        <v>516</v>
      </c>
      <c r="C83" s="61">
        <v>1</v>
      </c>
      <c r="D83" s="61">
        <v>2</v>
      </c>
      <c r="E83" s="61">
        <v>1</v>
      </c>
      <c r="F83" s="61"/>
      <c r="G83" s="61"/>
      <c r="H83" s="61"/>
      <c r="I83" s="61"/>
      <c r="J83" s="61"/>
      <c r="K83" s="61"/>
      <c r="L83" s="61"/>
      <c r="M83" s="61"/>
      <c r="N83" s="61"/>
      <c r="O83" s="61"/>
      <c r="P83" s="61">
        <v>2.2000000000000002</v>
      </c>
      <c r="Q83" s="61"/>
      <c r="R83" s="61">
        <v>2.2000000000000002</v>
      </c>
      <c r="S83" s="61">
        <v>4.4000000000000004</v>
      </c>
      <c r="T83" s="61">
        <v>2.2000000000000002</v>
      </c>
      <c r="U83" s="61"/>
      <c r="V83" s="61"/>
      <c r="W83" s="61"/>
      <c r="X83" s="61"/>
      <c r="Y83" s="61"/>
      <c r="Z83" s="61"/>
      <c r="AA83" s="61"/>
      <c r="AB83" s="61"/>
      <c r="AC83" s="61"/>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row>
    <row r="84" spans="1:54" ht="15.75" x14ac:dyDescent="0.25">
      <c r="A84" s="124" t="s">
        <v>33</v>
      </c>
      <c r="B84" s="127" t="s">
        <v>517</v>
      </c>
      <c r="C84" s="61">
        <v>2</v>
      </c>
      <c r="D84" s="61">
        <v>2</v>
      </c>
      <c r="E84" s="61">
        <v>2</v>
      </c>
      <c r="F84" s="61"/>
      <c r="G84" s="61"/>
      <c r="H84" s="61"/>
      <c r="I84" s="61"/>
      <c r="J84" s="61"/>
      <c r="K84" s="61"/>
      <c r="L84" s="61"/>
      <c r="M84" s="61"/>
      <c r="N84" s="61"/>
      <c r="O84" s="61"/>
      <c r="P84" s="61">
        <v>2.2000000000000002</v>
      </c>
      <c r="Q84" s="61"/>
      <c r="R84" s="61">
        <v>4.4000000000000004</v>
      </c>
      <c r="S84" s="61">
        <v>4.4000000000000004</v>
      </c>
      <c r="T84" s="61">
        <v>2.2000000000000002</v>
      </c>
      <c r="U84" s="61"/>
      <c r="V84" s="61"/>
      <c r="W84" s="61"/>
      <c r="X84" s="61"/>
      <c r="Y84" s="61"/>
      <c r="Z84" s="61"/>
      <c r="AA84" s="61"/>
      <c r="AB84" s="61"/>
      <c r="AC84" s="61"/>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row>
    <row r="85" spans="1:54" ht="15.75" x14ac:dyDescent="0.25">
      <c r="A85" s="124" t="s">
        <v>35</v>
      </c>
      <c r="B85" s="127" t="s">
        <v>518</v>
      </c>
      <c r="C85" s="61">
        <v>2</v>
      </c>
      <c r="D85" s="61">
        <v>2</v>
      </c>
      <c r="E85" s="61">
        <v>3</v>
      </c>
      <c r="F85" s="61"/>
      <c r="G85" s="61"/>
      <c r="H85" s="61"/>
      <c r="I85" s="61"/>
      <c r="J85" s="61"/>
      <c r="K85" s="61"/>
      <c r="L85" s="61"/>
      <c r="M85" s="61"/>
      <c r="N85" s="61"/>
      <c r="O85" s="61"/>
      <c r="P85" s="61">
        <v>2.2000000000000002</v>
      </c>
      <c r="Q85" s="61"/>
      <c r="R85" s="61">
        <v>4.4000000000000004</v>
      </c>
      <c r="S85" s="61">
        <v>4.4000000000000004</v>
      </c>
      <c r="T85" s="61">
        <v>6.6</v>
      </c>
      <c r="U85" s="61"/>
      <c r="V85" s="61"/>
      <c r="W85" s="61"/>
      <c r="X85" s="61"/>
      <c r="Y85" s="61"/>
      <c r="Z85" s="61"/>
      <c r="AA85" s="61"/>
      <c r="AB85" s="61"/>
      <c r="AC85" s="61"/>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row>
    <row r="86" spans="1:54" ht="15.75" x14ac:dyDescent="0.25">
      <c r="A86" s="124" t="s">
        <v>37</v>
      </c>
      <c r="B86" s="127" t="s">
        <v>519</v>
      </c>
      <c r="C86" s="61">
        <v>1</v>
      </c>
      <c r="D86" s="61">
        <v>2</v>
      </c>
      <c r="E86" s="61">
        <v>1</v>
      </c>
      <c r="F86" s="61"/>
      <c r="G86" s="61"/>
      <c r="H86" s="61"/>
      <c r="I86" s="61"/>
      <c r="J86" s="61"/>
      <c r="K86" s="61"/>
      <c r="L86" s="61"/>
      <c r="M86" s="61"/>
      <c r="N86" s="61"/>
      <c r="O86" s="61"/>
      <c r="P86" s="61">
        <v>2.2000000000000002</v>
      </c>
      <c r="Q86" s="61"/>
      <c r="R86" s="61">
        <v>2.2000000000000002</v>
      </c>
      <c r="S86" s="61">
        <v>4.4000000000000004</v>
      </c>
      <c r="T86" s="61">
        <v>2.2000000000000002</v>
      </c>
      <c r="U86" s="61"/>
      <c r="V86" s="61"/>
      <c r="W86" s="61"/>
      <c r="X86" s="61"/>
      <c r="Y86" s="61"/>
      <c r="Z86" s="61"/>
      <c r="AA86" s="61"/>
      <c r="AB86" s="61"/>
      <c r="AC86" s="61"/>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row>
    <row r="87" spans="1:54" ht="15.75" x14ac:dyDescent="0.25">
      <c r="A87" s="124" t="s">
        <v>39</v>
      </c>
      <c r="B87" s="127" t="s">
        <v>520</v>
      </c>
      <c r="C87" s="61">
        <v>1</v>
      </c>
      <c r="D87" s="61">
        <v>2</v>
      </c>
      <c r="E87" s="61">
        <v>3</v>
      </c>
      <c r="F87" s="61"/>
      <c r="G87" s="61"/>
      <c r="H87" s="61"/>
      <c r="I87" s="61"/>
      <c r="J87" s="61"/>
      <c r="K87" s="61"/>
      <c r="L87" s="61"/>
      <c r="M87" s="61"/>
      <c r="N87" s="61"/>
      <c r="O87" s="61"/>
      <c r="P87" s="61">
        <v>2.2000000000000002</v>
      </c>
      <c r="Q87" s="61"/>
      <c r="R87" s="61">
        <v>2.2000000000000002</v>
      </c>
      <c r="S87" s="61">
        <v>4.4000000000000004</v>
      </c>
      <c r="T87" s="61">
        <v>6.6</v>
      </c>
      <c r="U87" s="61"/>
      <c r="V87" s="61"/>
      <c r="W87" s="61"/>
      <c r="X87" s="61"/>
      <c r="Y87" s="61"/>
      <c r="Z87" s="61"/>
      <c r="AA87" s="61"/>
      <c r="AB87" s="61"/>
      <c r="AC87" s="61"/>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row>
    <row r="88" spans="1:54" ht="15.75" x14ac:dyDescent="0.25">
      <c r="A88" s="60" t="s">
        <v>88</v>
      </c>
      <c r="B88" s="64" t="s">
        <v>521</v>
      </c>
      <c r="C88" s="59" t="s">
        <v>2</v>
      </c>
      <c r="D88" s="59" t="s">
        <v>3</v>
      </c>
      <c r="E88" s="59" t="s">
        <v>4</v>
      </c>
      <c r="F88" s="59" t="s">
        <v>5</v>
      </c>
      <c r="G88" s="59" t="s">
        <v>6</v>
      </c>
      <c r="H88" s="59" t="s">
        <v>7</v>
      </c>
      <c r="I88" s="59" t="s">
        <v>8</v>
      </c>
      <c r="J88" s="59" t="s">
        <v>9</v>
      </c>
      <c r="K88" s="59" t="s">
        <v>10</v>
      </c>
      <c r="L88" s="59" t="s">
        <v>11</v>
      </c>
      <c r="M88" s="59" t="s">
        <v>12</v>
      </c>
      <c r="N88" s="59" t="s">
        <v>13</v>
      </c>
      <c r="O88" s="59"/>
      <c r="P88" s="59" t="s">
        <v>14</v>
      </c>
      <c r="Q88" s="59"/>
      <c r="R88" s="59" t="s">
        <v>15</v>
      </c>
      <c r="S88" s="59" t="s">
        <v>16</v>
      </c>
      <c r="T88" s="59" t="s">
        <v>17</v>
      </c>
      <c r="U88" s="59" t="s">
        <v>18</v>
      </c>
      <c r="V88" s="59" t="s">
        <v>19</v>
      </c>
      <c r="W88" s="59" t="s">
        <v>20</v>
      </c>
      <c r="X88" s="59" t="s">
        <v>21</v>
      </c>
      <c r="Y88" s="59" t="s">
        <v>22</v>
      </c>
      <c r="Z88" s="59" t="s">
        <v>23</v>
      </c>
      <c r="AA88" s="59" t="s">
        <v>24</v>
      </c>
      <c r="AB88" s="59" t="s">
        <v>25</v>
      </c>
      <c r="AC88" s="59" t="s">
        <v>26</v>
      </c>
      <c r="AD88" s="16"/>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row>
    <row r="89" spans="1:54" ht="15.75" x14ac:dyDescent="0.25">
      <c r="A89" s="124" t="s">
        <v>27</v>
      </c>
      <c r="B89" s="127" t="s">
        <v>522</v>
      </c>
      <c r="C89" s="61">
        <v>2</v>
      </c>
      <c r="D89" s="61">
        <v>1</v>
      </c>
      <c r="E89" s="61">
        <v>3</v>
      </c>
      <c r="F89" s="61"/>
      <c r="G89" s="61"/>
      <c r="H89" s="61"/>
      <c r="I89" s="61"/>
      <c r="J89" s="61"/>
      <c r="K89" s="61"/>
      <c r="L89" s="61"/>
      <c r="M89" s="61"/>
      <c r="N89" s="61"/>
      <c r="O89" s="61"/>
      <c r="P89" s="61">
        <v>1.5</v>
      </c>
      <c r="Q89" s="61"/>
      <c r="R89" s="61">
        <v>3</v>
      </c>
      <c r="S89" s="61">
        <v>1.5</v>
      </c>
      <c r="T89" s="61">
        <v>4.5</v>
      </c>
      <c r="U89" s="61"/>
      <c r="V89" s="61"/>
      <c r="W89" s="61"/>
      <c r="X89" s="61"/>
      <c r="Y89" s="61"/>
      <c r="Z89" s="61"/>
      <c r="AA89" s="61"/>
      <c r="AB89" s="61"/>
      <c r="AC89" s="61"/>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row>
    <row r="90" spans="1:54" ht="15.75" x14ac:dyDescent="0.25">
      <c r="A90" s="124" t="s">
        <v>31</v>
      </c>
      <c r="B90" s="127" t="s">
        <v>523</v>
      </c>
      <c r="C90" s="61">
        <v>1</v>
      </c>
      <c r="D90" s="61">
        <v>1</v>
      </c>
      <c r="E90" s="61">
        <v>1</v>
      </c>
      <c r="F90" s="61"/>
      <c r="G90" s="61"/>
      <c r="H90" s="61"/>
      <c r="I90" s="61"/>
      <c r="J90" s="61"/>
      <c r="K90" s="61"/>
      <c r="L90" s="61"/>
      <c r="M90" s="61"/>
      <c r="N90" s="61"/>
      <c r="O90" s="61"/>
      <c r="P90" s="61">
        <v>1.5</v>
      </c>
      <c r="Q90" s="61"/>
      <c r="R90" s="61">
        <v>1.5</v>
      </c>
      <c r="S90" s="61">
        <v>1.5</v>
      </c>
      <c r="T90" s="61">
        <v>1.5</v>
      </c>
      <c r="U90" s="61"/>
      <c r="V90" s="61"/>
      <c r="W90" s="61"/>
      <c r="X90" s="61"/>
      <c r="Y90" s="61"/>
      <c r="Z90" s="61"/>
      <c r="AA90" s="61"/>
      <c r="AB90" s="61"/>
      <c r="AC90" s="61"/>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row>
    <row r="91" spans="1:54" ht="31.5" x14ac:dyDescent="0.25">
      <c r="A91" s="124" t="s">
        <v>33</v>
      </c>
      <c r="B91" s="127" t="s">
        <v>524</v>
      </c>
      <c r="C91" s="61">
        <v>2</v>
      </c>
      <c r="D91" s="61">
        <v>1</v>
      </c>
      <c r="E91" s="61">
        <v>2</v>
      </c>
      <c r="F91" s="61"/>
      <c r="G91" s="61"/>
      <c r="H91" s="61"/>
      <c r="I91" s="61"/>
      <c r="J91" s="61"/>
      <c r="K91" s="61"/>
      <c r="L91" s="61"/>
      <c r="M91" s="61"/>
      <c r="N91" s="61"/>
      <c r="O91" s="61"/>
      <c r="P91" s="61">
        <v>1.5</v>
      </c>
      <c r="Q91" s="61"/>
      <c r="R91" s="61">
        <v>3</v>
      </c>
      <c r="S91" s="61">
        <v>1.5</v>
      </c>
      <c r="T91" s="61">
        <v>3</v>
      </c>
      <c r="U91" s="61"/>
      <c r="V91" s="61"/>
      <c r="W91" s="61"/>
      <c r="X91" s="61"/>
      <c r="Y91" s="61"/>
      <c r="Z91" s="61"/>
      <c r="AA91" s="61"/>
      <c r="AB91" s="61"/>
      <c r="AC91" s="61"/>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row>
    <row r="92" spans="1:54" ht="15.75" x14ac:dyDescent="0.25">
      <c r="A92" s="124" t="s">
        <v>35</v>
      </c>
      <c r="B92" s="127" t="s">
        <v>525</v>
      </c>
      <c r="C92" s="61">
        <v>2</v>
      </c>
      <c r="D92" s="61">
        <v>1</v>
      </c>
      <c r="E92" s="61">
        <v>3</v>
      </c>
      <c r="F92" s="61"/>
      <c r="G92" s="61"/>
      <c r="H92" s="61"/>
      <c r="I92" s="61"/>
      <c r="J92" s="61"/>
      <c r="K92" s="61"/>
      <c r="L92" s="61"/>
      <c r="M92" s="61"/>
      <c r="N92" s="61"/>
      <c r="O92" s="61"/>
      <c r="P92" s="61">
        <v>1.5</v>
      </c>
      <c r="Q92" s="61"/>
      <c r="R92" s="61">
        <v>3</v>
      </c>
      <c r="S92" s="61">
        <v>1.5</v>
      </c>
      <c r="T92" s="61">
        <v>4.5</v>
      </c>
      <c r="U92" s="61"/>
      <c r="V92" s="61"/>
      <c r="W92" s="61"/>
      <c r="X92" s="61"/>
      <c r="Y92" s="61"/>
      <c r="Z92" s="61"/>
      <c r="AA92" s="61"/>
      <c r="AB92" s="61"/>
      <c r="AC92" s="61"/>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row>
    <row r="93" spans="1:54" ht="15.75" x14ac:dyDescent="0.25">
      <c r="A93" s="124" t="s">
        <v>37</v>
      </c>
      <c r="B93" s="127" t="s">
        <v>526</v>
      </c>
      <c r="C93" s="61">
        <v>1</v>
      </c>
      <c r="D93" s="61">
        <v>1</v>
      </c>
      <c r="E93" s="61">
        <v>1</v>
      </c>
      <c r="F93" s="61"/>
      <c r="G93" s="61"/>
      <c r="H93" s="61"/>
      <c r="I93" s="61"/>
      <c r="J93" s="61"/>
      <c r="K93" s="61"/>
      <c r="L93" s="61"/>
      <c r="M93" s="61"/>
      <c r="N93" s="61"/>
      <c r="O93" s="61"/>
      <c r="P93" s="61">
        <v>1.5</v>
      </c>
      <c r="Q93" s="61"/>
      <c r="R93" s="61">
        <v>1.5</v>
      </c>
      <c r="S93" s="61">
        <v>1.5</v>
      </c>
      <c r="T93" s="61">
        <v>1.5</v>
      </c>
      <c r="U93" s="61"/>
      <c r="V93" s="61"/>
      <c r="W93" s="61"/>
      <c r="X93" s="61"/>
      <c r="Y93" s="61"/>
      <c r="Z93" s="61"/>
      <c r="AA93" s="61"/>
      <c r="AB93" s="61"/>
      <c r="AC93" s="61"/>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row>
    <row r="94" spans="1:54" ht="31.5" x14ac:dyDescent="0.25">
      <c r="A94" s="124" t="s">
        <v>39</v>
      </c>
      <c r="B94" s="127" t="s">
        <v>527</v>
      </c>
      <c r="C94" s="61">
        <v>1</v>
      </c>
      <c r="D94" s="61">
        <v>2</v>
      </c>
      <c r="E94" s="61">
        <v>3</v>
      </c>
      <c r="F94" s="61"/>
      <c r="G94" s="61"/>
      <c r="H94" s="61"/>
      <c r="I94" s="61"/>
      <c r="J94" s="61"/>
      <c r="K94" s="61"/>
      <c r="L94" s="61"/>
      <c r="M94" s="61"/>
      <c r="N94" s="61"/>
      <c r="O94" s="61"/>
      <c r="P94" s="61">
        <v>1.5</v>
      </c>
      <c r="Q94" s="61"/>
      <c r="R94" s="61">
        <v>1.5</v>
      </c>
      <c r="S94" s="61">
        <v>3</v>
      </c>
      <c r="T94" s="61">
        <v>4.5</v>
      </c>
      <c r="U94" s="61"/>
      <c r="V94" s="61"/>
      <c r="W94" s="61"/>
      <c r="X94" s="61"/>
      <c r="Y94" s="61"/>
      <c r="Z94" s="61"/>
      <c r="AA94" s="61"/>
      <c r="AB94" s="61"/>
      <c r="AC94" s="61"/>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row>
    <row r="95" spans="1:54" ht="15.75" x14ac:dyDescent="0.25">
      <c r="A95" s="60" t="s">
        <v>88</v>
      </c>
      <c r="B95" s="64" t="s">
        <v>528</v>
      </c>
      <c r="C95" s="59" t="s">
        <v>2</v>
      </c>
      <c r="D95" s="59" t="s">
        <v>3</v>
      </c>
      <c r="E95" s="59" t="s">
        <v>4</v>
      </c>
      <c r="F95" s="59" t="s">
        <v>5</v>
      </c>
      <c r="G95" s="59" t="s">
        <v>6</v>
      </c>
      <c r="H95" s="59" t="s">
        <v>7</v>
      </c>
      <c r="I95" s="59" t="s">
        <v>8</v>
      </c>
      <c r="J95" s="59" t="s">
        <v>9</v>
      </c>
      <c r="K95" s="59" t="s">
        <v>10</v>
      </c>
      <c r="L95" s="59" t="s">
        <v>11</v>
      </c>
      <c r="M95" s="59" t="s">
        <v>12</v>
      </c>
      <c r="N95" s="59" t="s">
        <v>13</v>
      </c>
      <c r="O95" s="59"/>
      <c r="P95" s="59" t="s">
        <v>14</v>
      </c>
      <c r="Q95" s="59"/>
      <c r="R95" s="59" t="s">
        <v>15</v>
      </c>
      <c r="S95" s="59" t="s">
        <v>16</v>
      </c>
      <c r="T95" s="59" t="s">
        <v>17</v>
      </c>
      <c r="U95" s="59" t="s">
        <v>18</v>
      </c>
      <c r="V95" s="59" t="s">
        <v>19</v>
      </c>
      <c r="W95" s="59" t="s">
        <v>20</v>
      </c>
      <c r="X95" s="59" t="s">
        <v>21</v>
      </c>
      <c r="Y95" s="59" t="s">
        <v>22</v>
      </c>
      <c r="Z95" s="59" t="s">
        <v>23</v>
      </c>
      <c r="AA95" s="59" t="s">
        <v>24</v>
      </c>
      <c r="AB95" s="59" t="s">
        <v>25</v>
      </c>
      <c r="AC95" s="59" t="s">
        <v>26</v>
      </c>
      <c r="AD95" s="16"/>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row>
    <row r="96" spans="1:54" ht="15.75" x14ac:dyDescent="0.25">
      <c r="A96" s="124" t="s">
        <v>27</v>
      </c>
      <c r="B96" s="127" t="s">
        <v>529</v>
      </c>
      <c r="C96" s="61">
        <v>2</v>
      </c>
      <c r="D96" s="61">
        <v>1</v>
      </c>
      <c r="E96" s="61">
        <v>3</v>
      </c>
      <c r="F96" s="61"/>
      <c r="G96" s="61"/>
      <c r="H96" s="61"/>
      <c r="I96" s="61"/>
      <c r="J96" s="61"/>
      <c r="K96" s="61"/>
      <c r="L96" s="61"/>
      <c r="M96" s="61"/>
      <c r="N96" s="61"/>
      <c r="O96" s="61"/>
      <c r="P96" s="61">
        <v>1.5</v>
      </c>
      <c r="Q96" s="61"/>
      <c r="R96" s="61">
        <v>3</v>
      </c>
      <c r="S96" s="61">
        <v>1.5</v>
      </c>
      <c r="T96" s="61">
        <v>4.5</v>
      </c>
      <c r="U96" s="61"/>
      <c r="V96" s="61"/>
      <c r="W96" s="61"/>
      <c r="X96" s="61"/>
      <c r="Y96" s="61"/>
      <c r="Z96" s="61"/>
      <c r="AA96" s="61"/>
      <c r="AB96" s="61"/>
      <c r="AC96" s="61"/>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row>
    <row r="97" spans="1:54" ht="31.5" x14ac:dyDescent="0.25">
      <c r="A97" s="124" t="s">
        <v>31</v>
      </c>
      <c r="B97" s="127" t="s">
        <v>530</v>
      </c>
      <c r="C97" s="61">
        <v>1</v>
      </c>
      <c r="D97" s="61">
        <v>1</v>
      </c>
      <c r="E97" s="61">
        <v>1</v>
      </c>
      <c r="F97" s="61"/>
      <c r="G97" s="61"/>
      <c r="H97" s="61"/>
      <c r="I97" s="61"/>
      <c r="J97" s="61"/>
      <c r="K97" s="61"/>
      <c r="L97" s="61"/>
      <c r="M97" s="61"/>
      <c r="N97" s="61"/>
      <c r="O97" s="61"/>
      <c r="P97" s="61">
        <v>1.5</v>
      </c>
      <c r="Q97" s="61"/>
      <c r="R97" s="61">
        <v>1.5</v>
      </c>
      <c r="S97" s="61">
        <v>1.5</v>
      </c>
      <c r="T97" s="61">
        <v>1.5</v>
      </c>
      <c r="U97" s="61"/>
      <c r="V97" s="61"/>
      <c r="W97" s="61"/>
      <c r="X97" s="61"/>
      <c r="Y97" s="61"/>
      <c r="Z97" s="61"/>
      <c r="AA97" s="61"/>
      <c r="AB97" s="61"/>
      <c r="AC97" s="61"/>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row>
    <row r="98" spans="1:54" ht="15.75" x14ac:dyDescent="0.25">
      <c r="A98" s="124" t="s">
        <v>33</v>
      </c>
      <c r="B98" s="127" t="s">
        <v>531</v>
      </c>
      <c r="C98" s="61">
        <v>2</v>
      </c>
      <c r="D98" s="61">
        <v>1</v>
      </c>
      <c r="E98" s="61">
        <v>2</v>
      </c>
      <c r="F98" s="61"/>
      <c r="G98" s="61"/>
      <c r="H98" s="61"/>
      <c r="I98" s="61"/>
      <c r="J98" s="61"/>
      <c r="K98" s="61"/>
      <c r="L98" s="61"/>
      <c r="M98" s="61"/>
      <c r="N98" s="61"/>
      <c r="O98" s="61"/>
      <c r="P98" s="61">
        <v>1.5</v>
      </c>
      <c r="Q98" s="61"/>
      <c r="R98" s="61">
        <v>3</v>
      </c>
      <c r="S98" s="61">
        <v>1.5</v>
      </c>
      <c r="T98" s="61">
        <v>3</v>
      </c>
      <c r="U98" s="61"/>
      <c r="V98" s="61"/>
      <c r="W98" s="61"/>
      <c r="X98" s="61"/>
      <c r="Y98" s="61"/>
      <c r="Z98" s="61"/>
      <c r="AA98" s="61"/>
      <c r="AB98" s="61"/>
      <c r="AC98" s="61"/>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row>
    <row r="99" spans="1:54" ht="31.5" x14ac:dyDescent="0.25">
      <c r="A99" s="124" t="s">
        <v>35</v>
      </c>
      <c r="B99" s="127" t="s">
        <v>532</v>
      </c>
      <c r="C99" s="61">
        <v>2</v>
      </c>
      <c r="D99" s="61">
        <v>1</v>
      </c>
      <c r="E99" s="61">
        <v>3</v>
      </c>
      <c r="F99" s="61"/>
      <c r="G99" s="61"/>
      <c r="H99" s="61"/>
      <c r="I99" s="61"/>
      <c r="J99" s="61"/>
      <c r="K99" s="61"/>
      <c r="L99" s="61"/>
      <c r="M99" s="61"/>
      <c r="N99" s="61"/>
      <c r="O99" s="61"/>
      <c r="P99" s="61">
        <v>1.5</v>
      </c>
      <c r="Q99" s="61"/>
      <c r="R99" s="61">
        <v>3</v>
      </c>
      <c r="S99" s="61">
        <v>1.5</v>
      </c>
      <c r="T99" s="61">
        <v>4.5</v>
      </c>
      <c r="U99" s="61"/>
      <c r="V99" s="61"/>
      <c r="W99" s="61"/>
      <c r="X99" s="61"/>
      <c r="Y99" s="61"/>
      <c r="Z99" s="61"/>
      <c r="AA99" s="61"/>
      <c r="AB99" s="61"/>
      <c r="AC99" s="61"/>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row>
    <row r="100" spans="1:54" ht="15.75" x14ac:dyDescent="0.25">
      <c r="A100" s="124" t="s">
        <v>37</v>
      </c>
      <c r="B100" s="127" t="s">
        <v>533</v>
      </c>
      <c r="C100" s="61">
        <v>1</v>
      </c>
      <c r="D100" s="61">
        <v>1</v>
      </c>
      <c r="E100" s="61">
        <v>1</v>
      </c>
      <c r="F100" s="61"/>
      <c r="G100" s="61"/>
      <c r="H100" s="61"/>
      <c r="I100" s="61"/>
      <c r="J100" s="61"/>
      <c r="K100" s="61"/>
      <c r="L100" s="61"/>
      <c r="M100" s="61"/>
      <c r="N100" s="61"/>
      <c r="O100" s="61"/>
      <c r="P100" s="61">
        <v>1.5</v>
      </c>
      <c r="Q100" s="61"/>
      <c r="R100" s="61">
        <v>1.5</v>
      </c>
      <c r="S100" s="61">
        <v>1.5</v>
      </c>
      <c r="T100" s="61">
        <v>1.5</v>
      </c>
      <c r="U100" s="61"/>
      <c r="V100" s="61"/>
      <c r="W100" s="61"/>
      <c r="X100" s="61"/>
      <c r="Y100" s="61"/>
      <c r="Z100" s="61"/>
      <c r="AA100" s="61"/>
      <c r="AB100" s="61"/>
      <c r="AC100" s="61"/>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row>
    <row r="101" spans="1:54" ht="15.75" x14ac:dyDescent="0.25">
      <c r="A101" s="124" t="s">
        <v>39</v>
      </c>
      <c r="B101" s="127" t="s">
        <v>534</v>
      </c>
      <c r="C101" s="61">
        <v>1</v>
      </c>
      <c r="D101" s="61">
        <v>2</v>
      </c>
      <c r="E101" s="61">
        <v>3</v>
      </c>
      <c r="F101" s="61"/>
      <c r="G101" s="61"/>
      <c r="H101" s="61"/>
      <c r="I101" s="61"/>
      <c r="J101" s="61"/>
      <c r="K101" s="61"/>
      <c r="L101" s="61"/>
      <c r="M101" s="61"/>
      <c r="N101" s="61"/>
      <c r="O101" s="61"/>
      <c r="P101" s="61">
        <v>1.5</v>
      </c>
      <c r="Q101" s="61"/>
      <c r="R101" s="61">
        <v>1.5</v>
      </c>
      <c r="S101" s="61">
        <v>3</v>
      </c>
      <c r="T101" s="61">
        <v>4.5</v>
      </c>
      <c r="U101" s="61"/>
      <c r="V101" s="61"/>
      <c r="W101" s="61"/>
      <c r="X101" s="61"/>
      <c r="Y101" s="61"/>
      <c r="Z101" s="61"/>
      <c r="AA101" s="61"/>
      <c r="AB101" s="61"/>
      <c r="AC101" s="61"/>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row>
    <row r="102" spans="1:54" ht="15.75" x14ac:dyDescent="0.25">
      <c r="A102" s="60" t="s">
        <v>88</v>
      </c>
      <c r="B102" s="64" t="s">
        <v>535</v>
      </c>
      <c r="C102" s="59" t="s">
        <v>2</v>
      </c>
      <c r="D102" s="59" t="s">
        <v>3</v>
      </c>
      <c r="E102" s="59" t="s">
        <v>4</v>
      </c>
      <c r="F102" s="59" t="s">
        <v>5</v>
      </c>
      <c r="G102" s="59" t="s">
        <v>6</v>
      </c>
      <c r="H102" s="59" t="s">
        <v>7</v>
      </c>
      <c r="I102" s="59" t="s">
        <v>8</v>
      </c>
      <c r="J102" s="59" t="s">
        <v>9</v>
      </c>
      <c r="K102" s="59" t="s">
        <v>10</v>
      </c>
      <c r="L102" s="59" t="s">
        <v>11</v>
      </c>
      <c r="M102" s="59" t="s">
        <v>12</v>
      </c>
      <c r="N102" s="59" t="s">
        <v>13</v>
      </c>
      <c r="O102" s="59"/>
      <c r="P102" s="59" t="s">
        <v>14</v>
      </c>
      <c r="Q102" s="59"/>
      <c r="R102" s="59" t="s">
        <v>15</v>
      </c>
      <c r="S102" s="59" t="s">
        <v>16</v>
      </c>
      <c r="T102" s="59" t="s">
        <v>17</v>
      </c>
      <c r="U102" s="59" t="s">
        <v>18</v>
      </c>
      <c r="V102" s="59" t="s">
        <v>19</v>
      </c>
      <c r="W102" s="59" t="s">
        <v>20</v>
      </c>
      <c r="X102" s="59" t="s">
        <v>21</v>
      </c>
      <c r="Y102" s="59" t="s">
        <v>22</v>
      </c>
      <c r="Z102" s="59" t="s">
        <v>23</v>
      </c>
      <c r="AA102" s="59" t="s">
        <v>24</v>
      </c>
      <c r="AB102" s="59" t="s">
        <v>25</v>
      </c>
      <c r="AC102" s="59" t="s">
        <v>26</v>
      </c>
      <c r="AD102" s="16"/>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row>
    <row r="103" spans="1:54" ht="15.75" x14ac:dyDescent="0.25">
      <c r="A103" s="124" t="s">
        <v>27</v>
      </c>
      <c r="B103" s="127" t="s">
        <v>536</v>
      </c>
      <c r="C103" s="61">
        <v>2</v>
      </c>
      <c r="D103" s="61">
        <v>1</v>
      </c>
      <c r="E103" s="61">
        <v>3</v>
      </c>
      <c r="F103" s="61"/>
      <c r="G103" s="61"/>
      <c r="H103" s="61"/>
      <c r="I103" s="61"/>
      <c r="J103" s="61"/>
      <c r="K103" s="61"/>
      <c r="L103" s="61"/>
      <c r="M103" s="61"/>
      <c r="N103" s="61"/>
      <c r="O103" s="61"/>
      <c r="P103" s="61">
        <v>2.2000000000000002</v>
      </c>
      <c r="Q103" s="61"/>
      <c r="R103" s="61">
        <v>4.4000000000000004</v>
      </c>
      <c r="S103" s="61">
        <v>2.2000000000000002</v>
      </c>
      <c r="T103" s="61">
        <v>6.6</v>
      </c>
      <c r="U103" s="61"/>
      <c r="V103" s="61"/>
      <c r="W103" s="61"/>
      <c r="X103" s="61"/>
      <c r="Y103" s="61"/>
      <c r="Z103" s="61"/>
      <c r="AA103" s="61"/>
      <c r="AB103" s="61"/>
      <c r="AC103" s="61"/>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row>
    <row r="104" spans="1:54" ht="15.75" x14ac:dyDescent="0.25">
      <c r="A104" s="124" t="s">
        <v>31</v>
      </c>
      <c r="B104" s="127" t="s">
        <v>537</v>
      </c>
      <c r="C104" s="61">
        <v>1</v>
      </c>
      <c r="D104" s="61">
        <v>1</v>
      </c>
      <c r="E104" s="61">
        <v>1</v>
      </c>
      <c r="F104" s="61"/>
      <c r="G104" s="61"/>
      <c r="H104" s="61"/>
      <c r="I104" s="61"/>
      <c r="J104" s="61"/>
      <c r="K104" s="61"/>
      <c r="L104" s="61"/>
      <c r="M104" s="61"/>
      <c r="N104" s="61"/>
      <c r="O104" s="61"/>
      <c r="P104" s="61">
        <v>2.2000000000000002</v>
      </c>
      <c r="Q104" s="61"/>
      <c r="R104" s="61">
        <v>2.2000000000000002</v>
      </c>
      <c r="S104" s="61">
        <v>2.2000000000000002</v>
      </c>
      <c r="T104" s="61">
        <v>2.2000000000000002</v>
      </c>
      <c r="U104" s="61"/>
      <c r="V104" s="61"/>
      <c r="W104" s="61"/>
      <c r="X104" s="61"/>
      <c r="Y104" s="61"/>
      <c r="Z104" s="61"/>
      <c r="AA104" s="61"/>
      <c r="AB104" s="61"/>
      <c r="AC104" s="61"/>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row>
    <row r="105" spans="1:54" ht="15.75" x14ac:dyDescent="0.25">
      <c r="A105" s="124" t="s">
        <v>33</v>
      </c>
      <c r="B105" s="127" t="s">
        <v>538</v>
      </c>
      <c r="C105" s="61">
        <v>2</v>
      </c>
      <c r="D105" s="61">
        <v>1</v>
      </c>
      <c r="E105" s="61">
        <v>2</v>
      </c>
      <c r="F105" s="61"/>
      <c r="G105" s="61"/>
      <c r="H105" s="61"/>
      <c r="I105" s="61"/>
      <c r="J105" s="61"/>
      <c r="K105" s="61"/>
      <c r="L105" s="61"/>
      <c r="M105" s="61"/>
      <c r="N105" s="61"/>
      <c r="O105" s="61"/>
      <c r="P105" s="61">
        <v>2.2000000000000002</v>
      </c>
      <c r="Q105" s="61"/>
      <c r="R105" s="61">
        <v>4.4000000000000004</v>
      </c>
      <c r="S105" s="61">
        <v>2.2000000000000002</v>
      </c>
      <c r="T105" s="61">
        <v>4.4000000000000004</v>
      </c>
      <c r="U105" s="61"/>
      <c r="V105" s="61"/>
      <c r="W105" s="61"/>
      <c r="X105" s="61"/>
      <c r="Y105" s="61"/>
      <c r="Z105" s="61"/>
      <c r="AA105" s="61"/>
      <c r="AB105" s="61"/>
      <c r="AC105" s="61"/>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row>
    <row r="106" spans="1:54" ht="15.75" x14ac:dyDescent="0.25">
      <c r="A106" s="124" t="s">
        <v>35</v>
      </c>
      <c r="B106" s="127" t="s">
        <v>539</v>
      </c>
      <c r="C106" s="61">
        <v>2</v>
      </c>
      <c r="D106" s="61">
        <v>1</v>
      </c>
      <c r="E106" s="61">
        <v>3</v>
      </c>
      <c r="F106" s="61"/>
      <c r="G106" s="61"/>
      <c r="H106" s="61"/>
      <c r="I106" s="61"/>
      <c r="J106" s="61"/>
      <c r="K106" s="61"/>
      <c r="L106" s="61"/>
      <c r="M106" s="61"/>
      <c r="N106" s="61"/>
      <c r="O106" s="61"/>
      <c r="P106" s="61">
        <v>2.2000000000000002</v>
      </c>
      <c r="Q106" s="61"/>
      <c r="R106" s="61">
        <v>4.4000000000000004</v>
      </c>
      <c r="S106" s="61">
        <v>2.2000000000000002</v>
      </c>
      <c r="T106" s="61">
        <v>6.6</v>
      </c>
      <c r="U106" s="61"/>
      <c r="V106" s="61"/>
      <c r="W106" s="61"/>
      <c r="X106" s="61"/>
      <c r="Y106" s="61"/>
      <c r="Z106" s="61"/>
      <c r="AA106" s="61"/>
      <c r="AB106" s="61"/>
      <c r="AC106" s="61"/>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row>
    <row r="107" spans="1:54" ht="15.75" x14ac:dyDescent="0.25">
      <c r="A107" s="124" t="s">
        <v>37</v>
      </c>
      <c r="B107" s="127" t="s">
        <v>540</v>
      </c>
      <c r="C107" s="61">
        <v>1</v>
      </c>
      <c r="D107" s="61">
        <v>1</v>
      </c>
      <c r="E107" s="61">
        <v>1</v>
      </c>
      <c r="F107" s="61"/>
      <c r="G107" s="61"/>
      <c r="H107" s="61"/>
      <c r="I107" s="61"/>
      <c r="J107" s="61"/>
      <c r="K107" s="61"/>
      <c r="L107" s="61"/>
      <c r="M107" s="61"/>
      <c r="N107" s="61"/>
      <c r="O107" s="61"/>
      <c r="P107" s="61">
        <v>2.2000000000000002</v>
      </c>
      <c r="Q107" s="61"/>
      <c r="R107" s="61">
        <v>4.4000000000000004</v>
      </c>
      <c r="S107" s="61">
        <v>2.2000000000000002</v>
      </c>
      <c r="T107" s="61">
        <v>2.2000000000000002</v>
      </c>
      <c r="U107" s="61"/>
      <c r="V107" s="61"/>
      <c r="W107" s="61"/>
      <c r="X107" s="61"/>
      <c r="Y107" s="61"/>
      <c r="Z107" s="61"/>
      <c r="AA107" s="61"/>
      <c r="AB107" s="61"/>
      <c r="AC107" s="61"/>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row>
    <row r="108" spans="1:54" ht="15.75" x14ac:dyDescent="0.25">
      <c r="A108" s="124" t="s">
        <v>39</v>
      </c>
      <c r="B108" s="127" t="s">
        <v>541</v>
      </c>
      <c r="C108" s="61">
        <v>1</v>
      </c>
      <c r="D108" s="61">
        <v>2</v>
      </c>
      <c r="E108" s="61">
        <v>3</v>
      </c>
      <c r="F108" s="61"/>
      <c r="G108" s="61"/>
      <c r="H108" s="61"/>
      <c r="I108" s="61"/>
      <c r="J108" s="61"/>
      <c r="K108" s="61"/>
      <c r="L108" s="61"/>
      <c r="M108" s="61"/>
      <c r="N108" s="61"/>
      <c r="O108" s="61"/>
      <c r="P108" s="61">
        <v>2.2000000000000002</v>
      </c>
      <c r="Q108" s="61"/>
      <c r="R108" s="61">
        <v>2.2000000000000002</v>
      </c>
      <c r="S108" s="61">
        <v>4.4000000000000004</v>
      </c>
      <c r="T108" s="61">
        <v>6.6</v>
      </c>
      <c r="U108" s="61"/>
      <c r="V108" s="61"/>
      <c r="W108" s="61"/>
      <c r="X108" s="61"/>
      <c r="Y108" s="61"/>
      <c r="Z108" s="61"/>
      <c r="AA108" s="61"/>
      <c r="AB108" s="61"/>
      <c r="AC108" s="61"/>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row>
    <row r="109" spans="1:54" ht="15.75" x14ac:dyDescent="0.25">
      <c r="A109" s="60" t="s">
        <v>88</v>
      </c>
      <c r="B109" s="64" t="s">
        <v>542</v>
      </c>
      <c r="C109" s="59" t="s">
        <v>2</v>
      </c>
      <c r="D109" s="59" t="s">
        <v>3</v>
      </c>
      <c r="E109" s="59" t="s">
        <v>4</v>
      </c>
      <c r="F109" s="59" t="s">
        <v>5</v>
      </c>
      <c r="G109" s="59" t="s">
        <v>6</v>
      </c>
      <c r="H109" s="59" t="s">
        <v>7</v>
      </c>
      <c r="I109" s="59" t="s">
        <v>8</v>
      </c>
      <c r="J109" s="59" t="s">
        <v>9</v>
      </c>
      <c r="K109" s="59" t="s">
        <v>10</v>
      </c>
      <c r="L109" s="59" t="s">
        <v>11</v>
      </c>
      <c r="M109" s="59" t="s">
        <v>12</v>
      </c>
      <c r="N109" s="59" t="s">
        <v>13</v>
      </c>
      <c r="O109" s="59"/>
      <c r="P109" s="59" t="s">
        <v>14</v>
      </c>
      <c r="Q109" s="59"/>
      <c r="R109" s="59" t="s">
        <v>15</v>
      </c>
      <c r="S109" s="59" t="s">
        <v>16</v>
      </c>
      <c r="T109" s="59" t="s">
        <v>17</v>
      </c>
      <c r="U109" s="59" t="s">
        <v>18</v>
      </c>
      <c r="V109" s="59" t="s">
        <v>19</v>
      </c>
      <c r="W109" s="59" t="s">
        <v>20</v>
      </c>
      <c r="X109" s="59" t="s">
        <v>21</v>
      </c>
      <c r="Y109" s="59" t="s">
        <v>22</v>
      </c>
      <c r="Z109" s="59" t="s">
        <v>23</v>
      </c>
      <c r="AA109" s="59" t="s">
        <v>24</v>
      </c>
      <c r="AB109" s="59" t="s">
        <v>25</v>
      </c>
      <c r="AC109" s="59" t="s">
        <v>26</v>
      </c>
      <c r="AD109" s="16"/>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row>
    <row r="110" spans="1:54" ht="15.75" x14ac:dyDescent="0.25">
      <c r="A110" s="124" t="s">
        <v>27</v>
      </c>
      <c r="B110" s="127" t="s">
        <v>543</v>
      </c>
      <c r="C110" s="61"/>
      <c r="D110" s="61">
        <v>1</v>
      </c>
      <c r="E110" s="61">
        <v>3</v>
      </c>
      <c r="F110" s="61">
        <v>1</v>
      </c>
      <c r="G110" s="61">
        <v>1</v>
      </c>
      <c r="H110" s="61"/>
      <c r="I110" s="61"/>
      <c r="J110" s="61"/>
      <c r="K110" s="61"/>
      <c r="L110" s="61"/>
      <c r="M110" s="61"/>
      <c r="N110" s="61"/>
      <c r="O110" s="61"/>
      <c r="P110" s="61">
        <v>2.2000000000000002</v>
      </c>
      <c r="Q110" s="61"/>
      <c r="R110" s="61"/>
      <c r="S110" s="61">
        <v>2.2000000000000002</v>
      </c>
      <c r="T110" s="61">
        <v>6.6</v>
      </c>
      <c r="U110" s="61">
        <v>2.2000000000000002</v>
      </c>
      <c r="V110" s="61">
        <v>2.2000000000000002</v>
      </c>
      <c r="W110" s="61"/>
      <c r="X110" s="61"/>
      <c r="Y110" s="61"/>
      <c r="Z110" s="61"/>
      <c r="AA110" s="61"/>
      <c r="AB110" s="61"/>
      <c r="AC110" s="61"/>
      <c r="AD110" s="16"/>
      <c r="AE110" s="16"/>
      <c r="AF110" s="16"/>
      <c r="AG110" s="16"/>
      <c r="AH110" s="16"/>
      <c r="AI110" s="16"/>
      <c r="AJ110" s="2"/>
      <c r="AK110" s="16"/>
      <c r="AL110" s="16"/>
      <c r="AM110" s="16"/>
      <c r="AN110" s="16"/>
      <c r="AO110" s="16"/>
      <c r="AP110" s="16"/>
      <c r="AQ110" s="16"/>
      <c r="AR110" s="16"/>
      <c r="AS110" s="16"/>
      <c r="AT110" s="16"/>
      <c r="AU110" s="16"/>
      <c r="AV110" s="16"/>
      <c r="AW110" s="16"/>
      <c r="AX110" s="16"/>
      <c r="AY110" s="16"/>
      <c r="AZ110" s="16"/>
      <c r="BA110" s="16"/>
      <c r="BB110" s="16"/>
    </row>
    <row r="111" spans="1:54" ht="15.75" x14ac:dyDescent="0.25">
      <c r="A111" s="124" t="s">
        <v>31</v>
      </c>
      <c r="B111" s="127" t="s">
        <v>63</v>
      </c>
      <c r="C111" s="61"/>
      <c r="D111" s="61">
        <v>3</v>
      </c>
      <c r="E111" s="61">
        <v>2</v>
      </c>
      <c r="F111" s="61">
        <v>2</v>
      </c>
      <c r="G111" s="61">
        <v>1</v>
      </c>
      <c r="H111" s="61"/>
      <c r="I111" s="61"/>
      <c r="J111" s="61"/>
      <c r="K111" s="61"/>
      <c r="L111" s="61"/>
      <c r="M111" s="61"/>
      <c r="N111" s="61"/>
      <c r="O111" s="61"/>
      <c r="P111" s="61">
        <v>2.2000000000000002</v>
      </c>
      <c r="Q111" s="61"/>
      <c r="R111" s="61"/>
      <c r="S111" s="61">
        <v>6.6</v>
      </c>
      <c r="T111" s="61">
        <v>4.4000000000000004</v>
      </c>
      <c r="U111" s="61">
        <v>4.4000000000000004</v>
      </c>
      <c r="V111" s="61">
        <v>2.2000000000000002</v>
      </c>
      <c r="W111" s="61"/>
      <c r="X111" s="61"/>
      <c r="Y111" s="61"/>
      <c r="Z111" s="61"/>
      <c r="AA111" s="61"/>
      <c r="AB111" s="61"/>
      <c r="AC111" s="61"/>
      <c r="AD111" s="16"/>
      <c r="AE111" s="16"/>
      <c r="AF111" s="16"/>
      <c r="AG111" s="16"/>
      <c r="AH111" s="16"/>
      <c r="AI111" s="16"/>
      <c r="AJ111" s="2"/>
      <c r="AK111" s="16"/>
      <c r="AL111" s="16"/>
      <c r="AM111" s="16"/>
      <c r="AN111" s="16"/>
      <c r="AO111" s="16"/>
      <c r="AP111" s="16"/>
      <c r="AQ111" s="16"/>
      <c r="AR111" s="16"/>
      <c r="AS111" s="16"/>
      <c r="AT111" s="16"/>
      <c r="AU111" s="16"/>
      <c r="AV111" s="16"/>
      <c r="AW111" s="16"/>
      <c r="AX111" s="16"/>
      <c r="AY111" s="16"/>
      <c r="AZ111" s="16"/>
      <c r="BA111" s="16"/>
      <c r="BB111" s="16"/>
    </row>
    <row r="112" spans="1:54" ht="15.75" x14ac:dyDescent="0.25">
      <c r="A112" s="124" t="s">
        <v>33</v>
      </c>
      <c r="B112" s="127" t="s">
        <v>64</v>
      </c>
      <c r="C112" s="61"/>
      <c r="D112" s="61">
        <v>3</v>
      </c>
      <c r="E112" s="61">
        <v>1</v>
      </c>
      <c r="F112" s="61">
        <v>1</v>
      </c>
      <c r="G112" s="61"/>
      <c r="H112" s="61"/>
      <c r="I112" s="61"/>
      <c r="J112" s="61"/>
      <c r="K112" s="61"/>
      <c r="L112" s="61"/>
      <c r="M112" s="61"/>
      <c r="N112" s="61"/>
      <c r="O112" s="61"/>
      <c r="P112" s="61">
        <v>2.2000000000000002</v>
      </c>
      <c r="Q112" s="61"/>
      <c r="R112" s="61"/>
      <c r="S112" s="61"/>
      <c r="T112" s="61"/>
      <c r="U112" s="61"/>
      <c r="V112" s="61"/>
      <c r="W112" s="61"/>
      <c r="X112" s="61"/>
      <c r="Y112" s="61"/>
      <c r="Z112" s="61"/>
      <c r="AA112" s="61"/>
      <c r="AB112" s="61"/>
      <c r="AC112" s="61"/>
      <c r="AD112" s="16"/>
      <c r="AE112" s="16"/>
      <c r="AF112" s="16"/>
      <c r="AG112" s="16"/>
      <c r="AH112" s="16"/>
      <c r="AI112" s="16"/>
      <c r="AJ112" s="2"/>
      <c r="AK112" s="16"/>
      <c r="AL112" s="16"/>
      <c r="AM112" s="16"/>
      <c r="AN112" s="16"/>
      <c r="AO112" s="16"/>
      <c r="AP112" s="16"/>
      <c r="AQ112" s="16"/>
      <c r="AR112" s="16"/>
      <c r="AS112" s="16"/>
      <c r="AT112" s="16"/>
      <c r="AU112" s="16"/>
      <c r="AV112" s="16"/>
      <c r="AW112" s="16"/>
      <c r="AX112" s="16"/>
      <c r="AY112" s="16"/>
      <c r="AZ112" s="16"/>
      <c r="BA112" s="16"/>
      <c r="BB112" s="16"/>
    </row>
    <row r="113" spans="1:54" ht="15.75" x14ac:dyDescent="0.25">
      <c r="A113" s="124" t="s">
        <v>35</v>
      </c>
      <c r="B113" s="127" t="s">
        <v>544</v>
      </c>
      <c r="C113" s="61"/>
      <c r="D113" s="61"/>
      <c r="E113" s="61"/>
      <c r="F113" s="61">
        <v>1</v>
      </c>
      <c r="G113" s="61">
        <v>3</v>
      </c>
      <c r="H113" s="61"/>
      <c r="I113" s="61"/>
      <c r="J113" s="61"/>
      <c r="K113" s="61"/>
      <c r="L113" s="61"/>
      <c r="M113" s="61"/>
      <c r="N113" s="61"/>
      <c r="O113" s="61"/>
      <c r="P113" s="61">
        <v>2.2000000000000002</v>
      </c>
      <c r="Q113" s="61"/>
      <c r="R113" s="61"/>
      <c r="S113" s="61"/>
      <c r="T113" s="61"/>
      <c r="U113" s="61">
        <v>2.2000000000000002</v>
      </c>
      <c r="V113" s="61">
        <v>6.6</v>
      </c>
      <c r="W113" s="61"/>
      <c r="X113" s="61"/>
      <c r="Y113" s="61"/>
      <c r="Z113" s="61"/>
      <c r="AA113" s="61"/>
      <c r="AB113" s="61"/>
      <c r="AC113" s="61"/>
      <c r="AD113" s="16"/>
      <c r="AE113" s="16"/>
      <c r="AF113" s="16"/>
      <c r="AG113" s="16"/>
      <c r="AH113" s="16"/>
      <c r="AI113" s="16"/>
      <c r="AJ113" s="2"/>
      <c r="AK113" s="16"/>
      <c r="AL113" s="16"/>
      <c r="AM113" s="16"/>
      <c r="AN113" s="16"/>
      <c r="AO113" s="16"/>
      <c r="AP113" s="16"/>
      <c r="AQ113" s="16"/>
      <c r="AR113" s="16"/>
      <c r="AS113" s="16"/>
      <c r="AT113" s="16"/>
      <c r="AU113" s="16"/>
      <c r="AV113" s="16"/>
      <c r="AW113" s="16"/>
      <c r="AX113" s="16"/>
      <c r="AY113" s="16"/>
      <c r="AZ113" s="16"/>
      <c r="BA113" s="16"/>
      <c r="BB113" s="16"/>
    </row>
    <row r="114" spans="1:54" ht="15.75" x14ac:dyDescent="0.25">
      <c r="A114" s="124" t="s">
        <v>37</v>
      </c>
      <c r="B114" s="127" t="s">
        <v>545</v>
      </c>
      <c r="C114" s="61"/>
      <c r="D114" s="61">
        <v>2</v>
      </c>
      <c r="E114" s="61">
        <v>1</v>
      </c>
      <c r="F114" s="61">
        <v>1</v>
      </c>
      <c r="G114" s="61">
        <v>2</v>
      </c>
      <c r="H114" s="61"/>
      <c r="I114" s="61"/>
      <c r="J114" s="61"/>
      <c r="K114" s="61"/>
      <c r="L114" s="61"/>
      <c r="M114" s="61"/>
      <c r="N114" s="61"/>
      <c r="O114" s="61"/>
      <c r="P114" s="61">
        <v>2.2000000000000002</v>
      </c>
      <c r="Q114" s="61"/>
      <c r="R114" s="61"/>
      <c r="S114" s="61">
        <v>4.4000000000000004</v>
      </c>
      <c r="T114" s="61">
        <v>2.2000000000000002</v>
      </c>
      <c r="U114" s="61">
        <v>2.2000000000000002</v>
      </c>
      <c r="V114" s="61">
        <v>4.4000000000000004</v>
      </c>
      <c r="W114" s="61"/>
      <c r="X114" s="61"/>
      <c r="Y114" s="61"/>
      <c r="Z114" s="61"/>
      <c r="AA114" s="61"/>
      <c r="AB114" s="61"/>
      <c r="AC114" s="61"/>
      <c r="AD114" s="16"/>
      <c r="AE114" s="16"/>
      <c r="AF114" s="16"/>
      <c r="AG114" s="16"/>
      <c r="AH114" s="16"/>
      <c r="AI114" s="16"/>
      <c r="AJ114" s="2"/>
      <c r="AK114" s="16"/>
      <c r="AL114" s="16"/>
      <c r="AM114" s="16"/>
      <c r="AN114" s="16"/>
      <c r="AO114" s="16"/>
      <c r="AP114" s="16"/>
      <c r="AQ114" s="16"/>
      <c r="AR114" s="16"/>
      <c r="AS114" s="16"/>
      <c r="AT114" s="16"/>
      <c r="AU114" s="16"/>
      <c r="AV114" s="16"/>
      <c r="AW114" s="16"/>
      <c r="AX114" s="16"/>
      <c r="AY114" s="16"/>
      <c r="AZ114" s="16"/>
      <c r="BA114" s="16"/>
      <c r="BB114" s="16"/>
    </row>
    <row r="115" spans="1:54" ht="15.75" x14ac:dyDescent="0.25">
      <c r="A115" s="124" t="s">
        <v>39</v>
      </c>
      <c r="B115" s="127" t="s">
        <v>67</v>
      </c>
      <c r="C115" s="61"/>
      <c r="D115" s="61">
        <v>3</v>
      </c>
      <c r="E115" s="61">
        <v>1</v>
      </c>
      <c r="F115" s="61">
        <v>2</v>
      </c>
      <c r="G115" s="61">
        <v>2</v>
      </c>
      <c r="H115" s="61"/>
      <c r="I115" s="61"/>
      <c r="J115" s="61"/>
      <c r="K115" s="61"/>
      <c r="L115" s="61"/>
      <c r="M115" s="61"/>
      <c r="N115" s="61"/>
      <c r="O115" s="61"/>
      <c r="P115" s="61">
        <v>2.2000000000000002</v>
      </c>
      <c r="Q115" s="61"/>
      <c r="R115" s="61"/>
      <c r="S115" s="61">
        <v>6.6</v>
      </c>
      <c r="T115" s="61">
        <v>2.2000000000000002</v>
      </c>
      <c r="U115" s="61">
        <v>4.4000000000000004</v>
      </c>
      <c r="V115" s="61">
        <v>4.4000000000000004</v>
      </c>
      <c r="W115" s="61"/>
      <c r="X115" s="61"/>
      <c r="Y115" s="61"/>
      <c r="Z115" s="61"/>
      <c r="AA115" s="61"/>
      <c r="AB115" s="61"/>
      <c r="AC115" s="61"/>
      <c r="AD115" s="16"/>
      <c r="AE115" s="16"/>
      <c r="AF115" s="16"/>
      <c r="AG115" s="16"/>
      <c r="AH115" s="16"/>
      <c r="AI115" s="16"/>
      <c r="AJ115" s="2"/>
      <c r="AK115" s="16"/>
      <c r="AL115" s="16"/>
      <c r="AM115" s="16"/>
      <c r="AN115" s="16"/>
      <c r="AO115" s="16"/>
      <c r="AP115" s="16"/>
      <c r="AQ115" s="16"/>
      <c r="AR115" s="16"/>
      <c r="AS115" s="16"/>
      <c r="AT115" s="16"/>
      <c r="AU115" s="16"/>
      <c r="AV115" s="16"/>
      <c r="AW115" s="16"/>
      <c r="AX115" s="16"/>
      <c r="AY115" s="16"/>
      <c r="AZ115" s="16"/>
      <c r="BA115" s="16"/>
      <c r="BB115" s="16"/>
    </row>
    <row r="116" spans="1:54" ht="15.75" x14ac:dyDescent="0.25">
      <c r="A116" s="60" t="s">
        <v>88</v>
      </c>
      <c r="B116" s="64" t="s">
        <v>546</v>
      </c>
      <c r="C116" s="59" t="s">
        <v>2</v>
      </c>
      <c r="D116" s="59" t="s">
        <v>3</v>
      </c>
      <c r="E116" s="59" t="s">
        <v>4</v>
      </c>
      <c r="F116" s="59" t="s">
        <v>5</v>
      </c>
      <c r="G116" s="59" t="s">
        <v>6</v>
      </c>
      <c r="H116" s="59" t="s">
        <v>7</v>
      </c>
      <c r="I116" s="59" t="s">
        <v>8</v>
      </c>
      <c r="J116" s="59" t="s">
        <v>9</v>
      </c>
      <c r="K116" s="59" t="s">
        <v>10</v>
      </c>
      <c r="L116" s="59" t="s">
        <v>11</v>
      </c>
      <c r="M116" s="59" t="s">
        <v>12</v>
      </c>
      <c r="N116" s="59" t="s">
        <v>13</v>
      </c>
      <c r="O116" s="59"/>
      <c r="P116" s="59" t="s">
        <v>14</v>
      </c>
      <c r="Q116" s="59"/>
      <c r="R116" s="59" t="s">
        <v>15</v>
      </c>
      <c r="S116" s="59" t="s">
        <v>16</v>
      </c>
      <c r="T116" s="59" t="s">
        <v>17</v>
      </c>
      <c r="U116" s="59" t="s">
        <v>18</v>
      </c>
      <c r="V116" s="59" t="s">
        <v>19</v>
      </c>
      <c r="W116" s="59" t="s">
        <v>20</v>
      </c>
      <c r="X116" s="59" t="s">
        <v>21</v>
      </c>
      <c r="Y116" s="59" t="s">
        <v>22</v>
      </c>
      <c r="Z116" s="59" t="s">
        <v>23</v>
      </c>
      <c r="AA116" s="59" t="s">
        <v>24</v>
      </c>
      <c r="AB116" s="59" t="s">
        <v>25</v>
      </c>
      <c r="AC116" s="59" t="s">
        <v>26</v>
      </c>
      <c r="AD116" s="16"/>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row>
    <row r="117" spans="1:54" ht="15.75" x14ac:dyDescent="0.25">
      <c r="A117" s="124" t="s">
        <v>27</v>
      </c>
      <c r="B117" s="127" t="s">
        <v>547</v>
      </c>
      <c r="C117" s="61">
        <v>2</v>
      </c>
      <c r="D117" s="61">
        <v>1</v>
      </c>
      <c r="E117" s="61"/>
      <c r="F117" s="61">
        <v>3</v>
      </c>
      <c r="G117" s="61"/>
      <c r="H117" s="61"/>
      <c r="I117" s="61"/>
      <c r="J117" s="61"/>
      <c r="K117" s="61"/>
      <c r="L117" s="61"/>
      <c r="M117" s="61"/>
      <c r="N117" s="61"/>
      <c r="O117" s="61"/>
      <c r="P117" s="61">
        <v>5</v>
      </c>
      <c r="Q117" s="61"/>
      <c r="R117" s="61">
        <v>10</v>
      </c>
      <c r="S117" s="61">
        <v>5</v>
      </c>
      <c r="T117" s="61"/>
      <c r="U117" s="61">
        <v>15</v>
      </c>
      <c r="V117" s="61"/>
      <c r="W117" s="61"/>
      <c r="X117" s="61"/>
      <c r="Y117" s="61"/>
      <c r="Z117" s="61"/>
      <c r="AA117" s="61"/>
      <c r="AB117" s="61"/>
      <c r="AC117" s="61"/>
      <c r="AD117" s="16"/>
      <c r="AE117" s="16"/>
      <c r="AF117" s="16"/>
      <c r="AG117" s="16"/>
      <c r="AH117" s="16"/>
      <c r="AI117" s="16"/>
      <c r="AJ117" s="16"/>
      <c r="AK117" s="16"/>
      <c r="AL117" s="16"/>
      <c r="AM117" s="2"/>
      <c r="AN117" s="2"/>
      <c r="AO117" s="2"/>
      <c r="AP117" s="2"/>
      <c r="AQ117" s="16"/>
      <c r="AR117" s="16"/>
      <c r="AS117" s="16"/>
      <c r="AT117" s="16"/>
      <c r="AU117" s="16"/>
      <c r="AV117" s="16"/>
      <c r="AW117" s="16"/>
      <c r="AX117" s="16"/>
      <c r="AY117" s="16"/>
      <c r="AZ117" s="16"/>
      <c r="BA117" s="16"/>
      <c r="BB117" s="16"/>
    </row>
    <row r="118" spans="1:54" ht="15.75" x14ac:dyDescent="0.25">
      <c r="A118" s="124" t="s">
        <v>31</v>
      </c>
      <c r="B118" s="127" t="s">
        <v>548</v>
      </c>
      <c r="C118" s="61">
        <v>1</v>
      </c>
      <c r="D118" s="61">
        <v>1</v>
      </c>
      <c r="E118" s="61"/>
      <c r="F118" s="61">
        <v>1</v>
      </c>
      <c r="G118" s="61"/>
      <c r="H118" s="61"/>
      <c r="I118" s="61"/>
      <c r="J118" s="61"/>
      <c r="K118" s="61"/>
      <c r="L118" s="61"/>
      <c r="M118" s="61"/>
      <c r="N118" s="61"/>
      <c r="O118" s="61"/>
      <c r="P118" s="61">
        <v>5</v>
      </c>
      <c r="Q118" s="61"/>
      <c r="R118" s="61">
        <v>5</v>
      </c>
      <c r="S118" s="61">
        <v>5</v>
      </c>
      <c r="T118" s="61"/>
      <c r="U118" s="61">
        <v>5</v>
      </c>
      <c r="V118" s="61"/>
      <c r="W118" s="61"/>
      <c r="X118" s="61"/>
      <c r="Y118" s="61"/>
      <c r="Z118" s="61"/>
      <c r="AA118" s="61"/>
      <c r="AB118" s="61"/>
      <c r="AC118" s="61"/>
      <c r="AD118" s="16"/>
      <c r="AE118" s="16"/>
      <c r="AF118" s="16"/>
      <c r="AG118" s="16"/>
      <c r="AH118" s="16"/>
      <c r="AI118" s="16"/>
      <c r="AJ118" s="16"/>
      <c r="AK118" s="16"/>
      <c r="AL118" s="16"/>
      <c r="AM118" s="2"/>
      <c r="AN118" s="2"/>
      <c r="AO118" s="2"/>
      <c r="AP118" s="2"/>
      <c r="AQ118" s="16"/>
      <c r="AR118" s="16"/>
      <c r="AS118" s="16"/>
      <c r="AT118" s="16"/>
      <c r="AU118" s="16"/>
      <c r="AV118" s="16"/>
      <c r="AW118" s="16"/>
      <c r="AX118" s="16"/>
      <c r="AY118" s="16"/>
      <c r="AZ118" s="16"/>
      <c r="BA118" s="16"/>
      <c r="BB118" s="16"/>
    </row>
    <row r="119" spans="1:54" ht="15.75" x14ac:dyDescent="0.25">
      <c r="A119" s="124" t="s">
        <v>33</v>
      </c>
      <c r="B119" s="127" t="s">
        <v>549</v>
      </c>
      <c r="C119" s="61">
        <v>2</v>
      </c>
      <c r="D119" s="61">
        <v>1</v>
      </c>
      <c r="E119" s="61"/>
      <c r="F119" s="61">
        <v>2</v>
      </c>
      <c r="G119" s="61"/>
      <c r="H119" s="61"/>
      <c r="I119" s="61"/>
      <c r="J119" s="61"/>
      <c r="K119" s="61"/>
      <c r="L119" s="61"/>
      <c r="M119" s="61"/>
      <c r="N119" s="61"/>
      <c r="O119" s="61"/>
      <c r="P119" s="61">
        <v>5</v>
      </c>
      <c r="Q119" s="61"/>
      <c r="R119" s="61">
        <v>10</v>
      </c>
      <c r="S119" s="61">
        <v>5</v>
      </c>
      <c r="T119" s="61"/>
      <c r="U119" s="61">
        <v>10</v>
      </c>
      <c r="V119" s="61"/>
      <c r="W119" s="61"/>
      <c r="X119" s="61"/>
      <c r="Y119" s="61"/>
      <c r="Z119" s="61"/>
      <c r="AA119" s="61"/>
      <c r="AB119" s="61"/>
      <c r="AC119" s="61"/>
      <c r="AD119" s="16"/>
      <c r="AE119" s="16"/>
      <c r="AF119" s="16"/>
      <c r="AG119" s="16"/>
      <c r="AH119" s="16"/>
      <c r="AI119" s="16"/>
      <c r="AJ119" s="16"/>
      <c r="AK119" s="16"/>
      <c r="AL119" s="16"/>
      <c r="AM119" s="2"/>
      <c r="AN119" s="2"/>
      <c r="AO119" s="2"/>
      <c r="AP119" s="2"/>
      <c r="AQ119" s="16"/>
      <c r="AR119" s="16"/>
      <c r="AS119" s="16"/>
      <c r="AT119" s="16"/>
      <c r="AU119" s="16"/>
      <c r="AV119" s="16"/>
      <c r="AW119" s="16"/>
      <c r="AX119" s="16"/>
      <c r="AY119" s="16"/>
      <c r="AZ119" s="16"/>
      <c r="BA119" s="16"/>
      <c r="BB119" s="16"/>
    </row>
    <row r="120" spans="1:54" ht="15.75" x14ac:dyDescent="0.25">
      <c r="A120" s="124" t="s">
        <v>35</v>
      </c>
      <c r="B120" s="127" t="s">
        <v>550</v>
      </c>
      <c r="C120" s="61">
        <v>2</v>
      </c>
      <c r="D120" s="61">
        <v>1</v>
      </c>
      <c r="E120" s="61"/>
      <c r="F120" s="61">
        <v>3</v>
      </c>
      <c r="G120" s="61"/>
      <c r="H120" s="61"/>
      <c r="I120" s="61"/>
      <c r="J120" s="61"/>
      <c r="K120" s="61"/>
      <c r="L120" s="61"/>
      <c r="M120" s="61"/>
      <c r="N120" s="61"/>
      <c r="O120" s="61"/>
      <c r="P120" s="61">
        <v>5</v>
      </c>
      <c r="Q120" s="61"/>
      <c r="R120" s="61">
        <v>10</v>
      </c>
      <c r="S120" s="61">
        <v>5</v>
      </c>
      <c r="T120" s="61"/>
      <c r="U120" s="61">
        <v>15</v>
      </c>
      <c r="V120" s="61"/>
      <c r="W120" s="61"/>
      <c r="X120" s="61"/>
      <c r="Y120" s="61"/>
      <c r="Z120" s="61"/>
      <c r="AA120" s="61"/>
      <c r="AB120" s="61"/>
      <c r="AC120" s="61"/>
      <c r="AD120" s="16"/>
      <c r="AE120" s="16"/>
      <c r="AF120" s="16"/>
      <c r="AG120" s="16"/>
      <c r="AH120" s="16"/>
      <c r="AI120" s="16"/>
      <c r="AJ120" s="16"/>
      <c r="AK120" s="16"/>
      <c r="AL120" s="16"/>
      <c r="AM120" s="2"/>
      <c r="AN120" s="2"/>
      <c r="AO120" s="2"/>
      <c r="AP120" s="2"/>
      <c r="AQ120" s="16"/>
      <c r="AR120" s="16"/>
      <c r="AS120" s="16"/>
      <c r="AT120" s="16"/>
      <c r="AU120" s="16"/>
      <c r="AV120" s="16"/>
      <c r="AW120" s="16"/>
      <c r="AX120" s="16"/>
      <c r="AY120" s="16"/>
      <c r="AZ120" s="16"/>
      <c r="BA120" s="16"/>
      <c r="BB120" s="16"/>
    </row>
    <row r="121" spans="1:54" ht="15.75" x14ac:dyDescent="0.25">
      <c r="A121" s="124" t="s">
        <v>37</v>
      </c>
      <c r="B121" s="127" t="s">
        <v>551</v>
      </c>
      <c r="C121" s="61">
        <v>1</v>
      </c>
      <c r="D121" s="61">
        <v>1</v>
      </c>
      <c r="E121" s="61"/>
      <c r="F121" s="61">
        <v>1</v>
      </c>
      <c r="G121" s="61"/>
      <c r="H121" s="61"/>
      <c r="I121" s="61"/>
      <c r="J121" s="61"/>
      <c r="K121" s="61"/>
      <c r="L121" s="61"/>
      <c r="M121" s="61"/>
      <c r="N121" s="61"/>
      <c r="O121" s="61"/>
      <c r="P121" s="61">
        <v>5</v>
      </c>
      <c r="Q121" s="61"/>
      <c r="R121" s="61">
        <v>5</v>
      </c>
      <c r="S121" s="61">
        <v>5</v>
      </c>
      <c r="T121" s="61"/>
      <c r="U121" s="61">
        <v>5</v>
      </c>
      <c r="V121" s="61"/>
      <c r="W121" s="61"/>
      <c r="X121" s="61"/>
      <c r="Y121" s="61"/>
      <c r="Z121" s="61"/>
      <c r="AA121" s="61"/>
      <c r="AB121" s="61"/>
      <c r="AC121" s="61"/>
      <c r="AD121" s="16"/>
      <c r="AE121" s="16"/>
      <c r="AF121" s="16"/>
      <c r="AG121" s="16"/>
      <c r="AH121" s="16"/>
      <c r="AI121" s="16"/>
      <c r="AJ121" s="16"/>
      <c r="AK121" s="16"/>
      <c r="AL121" s="16"/>
      <c r="AM121" s="2"/>
      <c r="AN121" s="2"/>
      <c r="AO121" s="2"/>
      <c r="AP121" s="2"/>
      <c r="AQ121" s="16"/>
      <c r="AR121" s="16"/>
      <c r="AS121" s="16"/>
      <c r="AT121" s="16"/>
      <c r="AU121" s="16"/>
      <c r="AV121" s="16"/>
      <c r="AW121" s="16"/>
      <c r="AX121" s="16"/>
      <c r="AY121" s="16"/>
      <c r="AZ121" s="16"/>
      <c r="BA121" s="16"/>
      <c r="BB121" s="16"/>
    </row>
    <row r="122" spans="1:54" ht="15.75" x14ac:dyDescent="0.25">
      <c r="A122" s="124" t="s">
        <v>39</v>
      </c>
      <c r="B122" s="127" t="s">
        <v>552</v>
      </c>
      <c r="C122" s="61">
        <v>1</v>
      </c>
      <c r="D122" s="61">
        <v>2</v>
      </c>
      <c r="E122" s="61"/>
      <c r="F122" s="61">
        <v>3</v>
      </c>
      <c r="G122" s="61"/>
      <c r="H122" s="61"/>
      <c r="I122" s="61"/>
      <c r="J122" s="61"/>
      <c r="K122" s="61"/>
      <c r="L122" s="61"/>
      <c r="M122" s="61"/>
      <c r="N122" s="61"/>
      <c r="O122" s="61"/>
      <c r="P122" s="61">
        <v>5</v>
      </c>
      <c r="Q122" s="61"/>
      <c r="R122" s="61">
        <v>5</v>
      </c>
      <c r="S122" s="61">
        <v>10</v>
      </c>
      <c r="T122" s="61"/>
      <c r="U122" s="61">
        <v>15</v>
      </c>
      <c r="V122" s="61"/>
      <c r="W122" s="61"/>
      <c r="X122" s="61"/>
      <c r="Y122" s="61"/>
      <c r="Z122" s="61"/>
      <c r="AA122" s="61"/>
      <c r="AB122" s="61"/>
      <c r="AC122" s="61"/>
      <c r="AD122" s="16"/>
      <c r="AE122" s="16"/>
      <c r="AF122" s="16"/>
      <c r="AG122" s="16"/>
      <c r="AH122" s="16"/>
      <c r="AI122" s="16"/>
      <c r="AJ122" s="16"/>
      <c r="AK122" s="16"/>
      <c r="AL122" s="16"/>
      <c r="AM122" s="2"/>
      <c r="AN122" s="2"/>
      <c r="AO122" s="2"/>
      <c r="AP122" s="2"/>
      <c r="AQ122" s="16"/>
      <c r="AR122" s="16"/>
      <c r="AS122" s="16"/>
      <c r="AT122" s="16"/>
      <c r="AU122" s="16"/>
      <c r="AV122" s="16"/>
      <c r="AW122" s="16"/>
      <c r="AX122" s="16"/>
      <c r="AY122" s="16"/>
      <c r="AZ122" s="16"/>
      <c r="BA122" s="16"/>
      <c r="BB122" s="16"/>
    </row>
    <row r="123" spans="1:54" ht="15.75" x14ac:dyDescent="0.25">
      <c r="A123" s="60" t="s">
        <v>88</v>
      </c>
      <c r="B123" s="64" t="s">
        <v>553</v>
      </c>
      <c r="C123" s="59" t="s">
        <v>2</v>
      </c>
      <c r="D123" s="59" t="s">
        <v>3</v>
      </c>
      <c r="E123" s="59" t="s">
        <v>4</v>
      </c>
      <c r="F123" s="59" t="s">
        <v>5</v>
      </c>
      <c r="G123" s="59" t="s">
        <v>6</v>
      </c>
      <c r="H123" s="59" t="s">
        <v>7</v>
      </c>
      <c r="I123" s="59" t="s">
        <v>8</v>
      </c>
      <c r="J123" s="59" t="s">
        <v>9</v>
      </c>
      <c r="K123" s="59" t="s">
        <v>10</v>
      </c>
      <c r="L123" s="59" t="s">
        <v>11</v>
      </c>
      <c r="M123" s="59" t="s">
        <v>12</v>
      </c>
      <c r="N123" s="59" t="s">
        <v>13</v>
      </c>
      <c r="O123" s="59"/>
      <c r="P123" s="59" t="s">
        <v>14</v>
      </c>
      <c r="Q123" s="59"/>
      <c r="R123" s="59" t="s">
        <v>15</v>
      </c>
      <c r="S123" s="59" t="s">
        <v>16</v>
      </c>
      <c r="T123" s="59" t="s">
        <v>17</v>
      </c>
      <c r="U123" s="59" t="s">
        <v>18</v>
      </c>
      <c r="V123" s="59" t="s">
        <v>19</v>
      </c>
      <c r="W123" s="59" t="s">
        <v>20</v>
      </c>
      <c r="X123" s="59" t="s">
        <v>21</v>
      </c>
      <c r="Y123" s="59" t="s">
        <v>22</v>
      </c>
      <c r="Z123" s="59" t="s">
        <v>23</v>
      </c>
      <c r="AA123" s="59" t="s">
        <v>24</v>
      </c>
      <c r="AB123" s="59" t="s">
        <v>25</v>
      </c>
      <c r="AC123" s="59" t="s">
        <v>26</v>
      </c>
      <c r="AD123" s="16"/>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row>
    <row r="124" spans="1:54" ht="15.75" x14ac:dyDescent="0.25">
      <c r="A124" s="124" t="s">
        <v>27</v>
      </c>
      <c r="B124" s="127" t="s">
        <v>554</v>
      </c>
      <c r="C124" s="61"/>
      <c r="D124" s="61">
        <v>1</v>
      </c>
      <c r="E124" s="61">
        <v>3</v>
      </c>
      <c r="F124" s="61">
        <v>1</v>
      </c>
      <c r="G124" s="61">
        <v>1</v>
      </c>
      <c r="H124" s="61"/>
      <c r="I124" s="61"/>
      <c r="J124" s="61"/>
      <c r="K124" s="61"/>
      <c r="L124" s="61"/>
      <c r="M124" s="61"/>
      <c r="N124" s="61"/>
      <c r="O124" s="61"/>
      <c r="P124" s="61">
        <v>5</v>
      </c>
      <c r="Q124" s="61"/>
      <c r="R124" s="61"/>
      <c r="S124" s="61">
        <v>5</v>
      </c>
      <c r="T124" s="61">
        <v>15</v>
      </c>
      <c r="U124" s="61">
        <v>5</v>
      </c>
      <c r="V124" s="61">
        <v>5</v>
      </c>
      <c r="W124" s="61"/>
      <c r="X124" s="61"/>
      <c r="Y124" s="61"/>
      <c r="Z124" s="61"/>
      <c r="AA124" s="61"/>
      <c r="AB124" s="61"/>
      <c r="AC124" s="61"/>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row>
    <row r="125" spans="1:54" ht="15.75" x14ac:dyDescent="0.25">
      <c r="A125" s="124" t="s">
        <v>31</v>
      </c>
      <c r="B125" s="127" t="s">
        <v>555</v>
      </c>
      <c r="C125" s="61"/>
      <c r="D125" s="61">
        <v>3</v>
      </c>
      <c r="E125" s="61">
        <v>2</v>
      </c>
      <c r="F125" s="61">
        <v>2</v>
      </c>
      <c r="G125" s="61">
        <v>1</v>
      </c>
      <c r="H125" s="61"/>
      <c r="I125" s="61"/>
      <c r="J125" s="61"/>
      <c r="K125" s="61"/>
      <c r="L125" s="61"/>
      <c r="M125" s="61"/>
      <c r="N125" s="61"/>
      <c r="O125" s="61"/>
      <c r="P125" s="61">
        <v>5</v>
      </c>
      <c r="Q125" s="61"/>
      <c r="R125" s="61"/>
      <c r="S125" s="61">
        <v>15</v>
      </c>
      <c r="T125" s="61">
        <v>10</v>
      </c>
      <c r="U125" s="61">
        <v>10</v>
      </c>
      <c r="V125" s="61">
        <v>5</v>
      </c>
      <c r="W125" s="61"/>
      <c r="X125" s="61"/>
      <c r="Y125" s="61"/>
      <c r="Z125" s="61"/>
      <c r="AA125" s="61"/>
      <c r="AB125" s="61"/>
      <c r="AC125" s="61"/>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row>
    <row r="126" spans="1:54" ht="15.75" x14ac:dyDescent="0.25">
      <c r="A126" s="124" t="s">
        <v>33</v>
      </c>
      <c r="B126" s="127" t="s">
        <v>556</v>
      </c>
      <c r="C126" s="61"/>
      <c r="D126" s="61">
        <v>3</v>
      </c>
      <c r="E126" s="61">
        <v>1</v>
      </c>
      <c r="F126" s="61">
        <v>1</v>
      </c>
      <c r="G126" s="61"/>
      <c r="H126" s="61"/>
      <c r="I126" s="61"/>
      <c r="J126" s="61"/>
      <c r="K126" s="61"/>
      <c r="L126" s="61"/>
      <c r="M126" s="61"/>
      <c r="N126" s="61"/>
      <c r="O126" s="61"/>
      <c r="P126" s="61">
        <v>5</v>
      </c>
      <c r="Q126" s="61"/>
      <c r="R126" s="61"/>
      <c r="S126" s="61">
        <v>15</v>
      </c>
      <c r="T126" s="61">
        <v>5</v>
      </c>
      <c r="U126" s="61">
        <v>5</v>
      </c>
      <c r="V126" s="61"/>
      <c r="W126" s="61"/>
      <c r="X126" s="61"/>
      <c r="Y126" s="61"/>
      <c r="Z126" s="61"/>
      <c r="AA126" s="61"/>
      <c r="AB126" s="61"/>
      <c r="AC126" s="61"/>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row>
    <row r="127" spans="1:54" ht="15.75" x14ac:dyDescent="0.25">
      <c r="A127" s="124" t="s">
        <v>35</v>
      </c>
      <c r="B127" s="127" t="s">
        <v>557</v>
      </c>
      <c r="C127" s="61"/>
      <c r="D127" s="61"/>
      <c r="E127" s="61"/>
      <c r="F127" s="61">
        <v>1</v>
      </c>
      <c r="G127" s="61">
        <v>3</v>
      </c>
      <c r="H127" s="61"/>
      <c r="I127" s="61"/>
      <c r="J127" s="61"/>
      <c r="K127" s="61"/>
      <c r="L127" s="61"/>
      <c r="M127" s="61"/>
      <c r="N127" s="61"/>
      <c r="O127" s="61"/>
      <c r="P127" s="61">
        <v>5</v>
      </c>
      <c r="Q127" s="61"/>
      <c r="R127" s="61"/>
      <c r="S127" s="61"/>
      <c r="T127" s="61"/>
      <c r="U127" s="61">
        <v>5</v>
      </c>
      <c r="V127" s="61">
        <v>15</v>
      </c>
      <c r="W127" s="61"/>
      <c r="X127" s="61"/>
      <c r="Y127" s="61"/>
      <c r="Z127" s="61"/>
      <c r="AA127" s="61"/>
      <c r="AB127" s="61"/>
      <c r="AC127" s="61"/>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row>
    <row r="128" spans="1:54" ht="15.75" x14ac:dyDescent="0.25">
      <c r="A128" s="124" t="s">
        <v>37</v>
      </c>
      <c r="B128" s="127" t="s">
        <v>558</v>
      </c>
      <c r="C128" s="61"/>
      <c r="D128" s="61">
        <v>2</v>
      </c>
      <c r="E128" s="61">
        <v>1</v>
      </c>
      <c r="F128" s="61">
        <v>1</v>
      </c>
      <c r="G128" s="61">
        <v>2</v>
      </c>
      <c r="H128" s="61"/>
      <c r="I128" s="61"/>
      <c r="J128" s="61"/>
      <c r="K128" s="61"/>
      <c r="L128" s="61"/>
      <c r="M128" s="61"/>
      <c r="N128" s="61"/>
      <c r="O128" s="61"/>
      <c r="P128" s="61">
        <v>5</v>
      </c>
      <c r="Q128" s="61"/>
      <c r="R128" s="61"/>
      <c r="S128" s="61">
        <v>10</v>
      </c>
      <c r="T128" s="61">
        <v>5</v>
      </c>
      <c r="U128" s="61">
        <v>5</v>
      </c>
      <c r="V128" s="61">
        <v>10</v>
      </c>
      <c r="W128" s="61"/>
      <c r="X128" s="61"/>
      <c r="Y128" s="61"/>
      <c r="Z128" s="61"/>
      <c r="AA128" s="61"/>
      <c r="AB128" s="61"/>
      <c r="AC128" s="61"/>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row>
    <row r="129" spans="1:54" ht="15.75" x14ac:dyDescent="0.25">
      <c r="A129" s="124" t="s">
        <v>39</v>
      </c>
      <c r="B129" s="127" t="s">
        <v>559</v>
      </c>
      <c r="C129" s="61"/>
      <c r="D129" s="61">
        <v>3</v>
      </c>
      <c r="E129" s="61">
        <v>1</v>
      </c>
      <c r="F129" s="61">
        <v>2</v>
      </c>
      <c r="G129" s="61">
        <v>2</v>
      </c>
      <c r="H129" s="61"/>
      <c r="I129" s="61"/>
      <c r="J129" s="61"/>
      <c r="K129" s="61"/>
      <c r="L129" s="61"/>
      <c r="M129" s="61"/>
      <c r="N129" s="61"/>
      <c r="O129" s="61"/>
      <c r="P129" s="61">
        <v>5</v>
      </c>
      <c r="Q129" s="61"/>
      <c r="R129" s="61"/>
      <c r="S129" s="61">
        <v>15</v>
      </c>
      <c r="T129" s="61">
        <v>5</v>
      </c>
      <c r="U129" s="61">
        <v>10</v>
      </c>
      <c r="V129" s="61">
        <v>10</v>
      </c>
      <c r="W129" s="61"/>
      <c r="X129" s="61"/>
      <c r="Y129" s="61"/>
      <c r="Z129" s="61"/>
      <c r="AA129" s="61"/>
      <c r="AB129" s="61"/>
      <c r="AC129" s="61"/>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row>
    <row r="130" spans="1:54" ht="15.75" x14ac:dyDescent="0.25">
      <c r="A130" s="60" t="s">
        <v>88</v>
      </c>
      <c r="B130" s="64" t="s">
        <v>560</v>
      </c>
      <c r="C130" s="59" t="s">
        <v>2</v>
      </c>
      <c r="D130" s="59" t="s">
        <v>3</v>
      </c>
      <c r="E130" s="59" t="s">
        <v>4</v>
      </c>
      <c r="F130" s="59" t="s">
        <v>5</v>
      </c>
      <c r="G130" s="59" t="s">
        <v>6</v>
      </c>
      <c r="H130" s="59" t="s">
        <v>7</v>
      </c>
      <c r="I130" s="59" t="s">
        <v>8</v>
      </c>
      <c r="J130" s="59" t="s">
        <v>9</v>
      </c>
      <c r="K130" s="59" t="s">
        <v>10</v>
      </c>
      <c r="L130" s="59" t="s">
        <v>11</v>
      </c>
      <c r="M130" s="59" t="s">
        <v>12</v>
      </c>
      <c r="N130" s="59" t="s">
        <v>13</v>
      </c>
      <c r="O130" s="59"/>
      <c r="P130" s="59" t="s">
        <v>14</v>
      </c>
      <c r="Q130" s="59"/>
      <c r="R130" s="59" t="s">
        <v>15</v>
      </c>
      <c r="S130" s="59" t="s">
        <v>16</v>
      </c>
      <c r="T130" s="59" t="s">
        <v>17</v>
      </c>
      <c r="U130" s="59" t="s">
        <v>18</v>
      </c>
      <c r="V130" s="59" t="s">
        <v>19</v>
      </c>
      <c r="W130" s="59" t="s">
        <v>20</v>
      </c>
      <c r="X130" s="59" t="s">
        <v>21</v>
      </c>
      <c r="Y130" s="59" t="s">
        <v>22</v>
      </c>
      <c r="Z130" s="59" t="s">
        <v>23</v>
      </c>
      <c r="AA130" s="59" t="s">
        <v>24</v>
      </c>
      <c r="AB130" s="59" t="s">
        <v>25</v>
      </c>
      <c r="AC130" s="59" t="s">
        <v>26</v>
      </c>
      <c r="AD130" s="16"/>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row>
    <row r="131" spans="1:54" ht="31.5" x14ac:dyDescent="0.25">
      <c r="A131" s="124" t="s">
        <v>27</v>
      </c>
      <c r="B131" s="127" t="s">
        <v>561</v>
      </c>
      <c r="C131" s="61">
        <v>2</v>
      </c>
      <c r="D131" s="61">
        <v>1</v>
      </c>
      <c r="E131" s="61">
        <v>3</v>
      </c>
      <c r="F131" s="61"/>
      <c r="G131" s="61"/>
      <c r="H131" s="61"/>
      <c r="I131" s="61"/>
      <c r="J131" s="61"/>
      <c r="K131" s="61"/>
      <c r="L131" s="61"/>
      <c r="M131" s="61"/>
      <c r="N131" s="61"/>
      <c r="O131" s="61"/>
      <c r="P131" s="61">
        <v>5</v>
      </c>
      <c r="Q131" s="61"/>
      <c r="R131" s="61">
        <v>10</v>
      </c>
      <c r="S131" s="61">
        <v>5</v>
      </c>
      <c r="T131" s="61">
        <v>15</v>
      </c>
      <c r="U131" s="61"/>
      <c r="V131" s="61"/>
      <c r="W131" s="61"/>
      <c r="X131" s="61"/>
      <c r="Y131" s="61"/>
      <c r="Z131" s="61"/>
      <c r="AA131" s="61"/>
      <c r="AB131" s="61"/>
      <c r="AC131" s="61"/>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row>
    <row r="132" spans="1:54" ht="15.75" x14ac:dyDescent="0.25">
      <c r="A132" s="124" t="s">
        <v>31</v>
      </c>
      <c r="B132" s="127" t="s">
        <v>2461</v>
      </c>
      <c r="C132" s="61">
        <v>2</v>
      </c>
      <c r="D132" s="61">
        <v>3</v>
      </c>
      <c r="E132" s="61">
        <v>2</v>
      </c>
      <c r="F132" s="61"/>
      <c r="G132" s="61"/>
      <c r="H132" s="61"/>
      <c r="I132" s="61"/>
      <c r="J132" s="61"/>
      <c r="K132" s="61"/>
      <c r="L132" s="61"/>
      <c r="M132" s="61"/>
      <c r="N132" s="61"/>
      <c r="O132" s="61"/>
      <c r="P132" s="61">
        <v>5</v>
      </c>
      <c r="Q132" s="61"/>
      <c r="R132" s="61">
        <v>10</v>
      </c>
      <c r="S132" s="61">
        <v>15</v>
      </c>
      <c r="T132" s="61">
        <v>10</v>
      </c>
      <c r="U132" s="61"/>
      <c r="V132" s="61"/>
      <c r="W132" s="61"/>
      <c r="X132" s="61"/>
      <c r="Y132" s="61"/>
      <c r="Z132" s="61"/>
      <c r="AA132" s="61"/>
      <c r="AB132" s="61"/>
      <c r="AC132" s="61"/>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row>
    <row r="133" spans="1:54" ht="15.75" x14ac:dyDescent="0.25">
      <c r="A133" s="124" t="s">
        <v>33</v>
      </c>
      <c r="B133" s="127" t="s">
        <v>2462</v>
      </c>
      <c r="C133" s="61">
        <v>2</v>
      </c>
      <c r="D133" s="61">
        <v>3</v>
      </c>
      <c r="E133" s="61">
        <v>1</v>
      </c>
      <c r="F133" s="61"/>
      <c r="G133" s="61"/>
      <c r="H133" s="61"/>
      <c r="I133" s="61"/>
      <c r="J133" s="61"/>
      <c r="K133" s="61"/>
      <c r="L133" s="61"/>
      <c r="M133" s="61"/>
      <c r="N133" s="61"/>
      <c r="O133" s="61"/>
      <c r="P133" s="61">
        <v>5</v>
      </c>
      <c r="Q133" s="61"/>
      <c r="R133" s="61">
        <v>10</v>
      </c>
      <c r="S133" s="61">
        <v>15</v>
      </c>
      <c r="T133" s="61">
        <v>5</v>
      </c>
      <c r="U133" s="61"/>
      <c r="V133" s="61"/>
      <c r="W133" s="61"/>
      <c r="X133" s="61"/>
      <c r="Y133" s="61"/>
      <c r="Z133" s="61"/>
      <c r="AA133" s="61"/>
      <c r="AB133" s="61"/>
      <c r="AC133" s="61"/>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row>
    <row r="134" spans="1:54" ht="15.75" x14ac:dyDescent="0.25">
      <c r="A134" s="124" t="s">
        <v>35</v>
      </c>
      <c r="B134" s="127" t="s">
        <v>2463</v>
      </c>
      <c r="C134" s="61">
        <v>2</v>
      </c>
      <c r="D134" s="61"/>
      <c r="E134" s="61"/>
      <c r="F134" s="61"/>
      <c r="G134" s="61"/>
      <c r="H134" s="61"/>
      <c r="I134" s="61"/>
      <c r="J134" s="61"/>
      <c r="K134" s="61"/>
      <c r="L134" s="61"/>
      <c r="M134" s="61"/>
      <c r="N134" s="61"/>
      <c r="O134" s="61"/>
      <c r="P134" s="61">
        <v>5</v>
      </c>
      <c r="Q134" s="61"/>
      <c r="R134" s="61">
        <v>10</v>
      </c>
      <c r="S134" s="61"/>
      <c r="T134" s="61"/>
      <c r="U134" s="61"/>
      <c r="V134" s="61"/>
      <c r="W134" s="61"/>
      <c r="X134" s="61"/>
      <c r="Y134" s="61"/>
      <c r="Z134" s="61"/>
      <c r="AA134" s="61"/>
      <c r="AB134" s="61"/>
      <c r="AC134" s="61"/>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row>
    <row r="135" spans="1:54" ht="15.75" x14ac:dyDescent="0.25">
      <c r="A135" s="124" t="s">
        <v>37</v>
      </c>
      <c r="B135" s="127" t="s">
        <v>562</v>
      </c>
      <c r="C135" s="61">
        <v>2</v>
      </c>
      <c r="D135" s="61">
        <v>2</v>
      </c>
      <c r="E135" s="61">
        <v>1</v>
      </c>
      <c r="F135" s="61"/>
      <c r="G135" s="61"/>
      <c r="H135" s="61"/>
      <c r="I135" s="61"/>
      <c r="J135" s="61"/>
      <c r="K135" s="61"/>
      <c r="L135" s="61"/>
      <c r="M135" s="61"/>
      <c r="N135" s="61"/>
      <c r="O135" s="61"/>
      <c r="P135" s="61">
        <v>5</v>
      </c>
      <c r="Q135" s="61"/>
      <c r="R135" s="61">
        <v>10</v>
      </c>
      <c r="S135" s="61">
        <v>10</v>
      </c>
      <c r="T135" s="61">
        <v>5</v>
      </c>
      <c r="U135" s="61"/>
      <c r="V135" s="61"/>
      <c r="W135" s="61"/>
      <c r="X135" s="61"/>
      <c r="Y135" s="61"/>
      <c r="Z135" s="61"/>
      <c r="AA135" s="61"/>
      <c r="AB135" s="61"/>
      <c r="AC135" s="61"/>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row>
    <row r="136" spans="1:54" ht="15.75" x14ac:dyDescent="0.25">
      <c r="A136" s="124" t="s">
        <v>39</v>
      </c>
      <c r="B136" s="127" t="s">
        <v>563</v>
      </c>
      <c r="C136" s="61">
        <v>2</v>
      </c>
      <c r="D136" s="61">
        <v>3</v>
      </c>
      <c r="E136" s="61">
        <v>1</v>
      </c>
      <c r="F136" s="61"/>
      <c r="G136" s="61"/>
      <c r="H136" s="61"/>
      <c r="I136" s="61"/>
      <c r="J136" s="61"/>
      <c r="K136" s="61"/>
      <c r="L136" s="61"/>
      <c r="M136" s="61"/>
      <c r="N136" s="61"/>
      <c r="O136" s="61"/>
      <c r="P136" s="61">
        <v>5</v>
      </c>
      <c r="Q136" s="61"/>
      <c r="R136" s="61">
        <v>10</v>
      </c>
      <c r="S136" s="61">
        <v>15</v>
      </c>
      <c r="T136" s="61">
        <v>5</v>
      </c>
      <c r="U136" s="61"/>
      <c r="V136" s="61"/>
      <c r="W136" s="61"/>
      <c r="X136" s="61"/>
      <c r="Y136" s="61"/>
      <c r="Z136" s="61"/>
      <c r="AA136" s="61"/>
      <c r="AB136" s="61"/>
      <c r="AC136" s="61"/>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row>
    <row r="137" spans="1:54" ht="6.75" customHeight="1" x14ac:dyDescent="0.25">
      <c r="A137" s="207"/>
      <c r="B137" s="207"/>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08"/>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row>
    <row r="138" spans="1:54" ht="15.75" x14ac:dyDescent="0.25">
      <c r="A138" s="64" t="s">
        <v>564</v>
      </c>
      <c r="B138" s="64" t="s">
        <v>565</v>
      </c>
      <c r="C138" s="59" t="s">
        <v>2</v>
      </c>
      <c r="D138" s="59" t="s">
        <v>3</v>
      </c>
      <c r="E138" s="59" t="s">
        <v>4</v>
      </c>
      <c r="F138" s="59" t="s">
        <v>5</v>
      </c>
      <c r="G138" s="59" t="s">
        <v>6</v>
      </c>
      <c r="H138" s="59" t="s">
        <v>7</v>
      </c>
      <c r="I138" s="59" t="s">
        <v>8</v>
      </c>
      <c r="J138" s="59" t="s">
        <v>9</v>
      </c>
      <c r="K138" s="59" t="s">
        <v>10</v>
      </c>
      <c r="L138" s="59" t="s">
        <v>11</v>
      </c>
      <c r="M138" s="59" t="s">
        <v>12</v>
      </c>
      <c r="N138" s="59" t="s">
        <v>13</v>
      </c>
      <c r="O138" s="59"/>
      <c r="P138" s="59" t="s">
        <v>14</v>
      </c>
      <c r="Q138" s="59"/>
      <c r="R138" s="59" t="s">
        <v>15</v>
      </c>
      <c r="S138" s="59" t="s">
        <v>16</v>
      </c>
      <c r="T138" s="59" t="s">
        <v>17</v>
      </c>
      <c r="U138" s="59" t="s">
        <v>18</v>
      </c>
      <c r="V138" s="59" t="s">
        <v>19</v>
      </c>
      <c r="W138" s="59" t="s">
        <v>20</v>
      </c>
      <c r="X138" s="59" t="s">
        <v>21</v>
      </c>
      <c r="Y138" s="59" t="s">
        <v>22</v>
      </c>
      <c r="Z138" s="59" t="s">
        <v>23</v>
      </c>
      <c r="AA138" s="59" t="s">
        <v>24</v>
      </c>
      <c r="AB138" s="59" t="s">
        <v>25</v>
      </c>
      <c r="AC138" s="59" t="s">
        <v>26</v>
      </c>
      <c r="AD138" s="16"/>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row>
    <row r="139" spans="1:54" ht="15.75" x14ac:dyDescent="0.25">
      <c r="A139" s="124" t="s">
        <v>27</v>
      </c>
      <c r="B139" s="127" t="s">
        <v>566</v>
      </c>
      <c r="C139" s="61">
        <v>3</v>
      </c>
      <c r="D139" s="61">
        <v>2</v>
      </c>
      <c r="E139" s="61">
        <v>3</v>
      </c>
      <c r="F139" s="61"/>
      <c r="G139" s="61" t="s">
        <v>567</v>
      </c>
      <c r="H139" s="61"/>
      <c r="I139" s="61"/>
      <c r="J139" s="61"/>
      <c r="K139" s="61"/>
      <c r="L139" s="61"/>
      <c r="M139" s="61"/>
      <c r="N139" s="61"/>
      <c r="O139" s="61"/>
      <c r="P139" s="61">
        <v>2.9</v>
      </c>
      <c r="Q139" s="61"/>
      <c r="R139" s="61">
        <v>8.6999999999999993</v>
      </c>
      <c r="S139" s="61">
        <v>5.8</v>
      </c>
      <c r="T139" s="61">
        <v>8.6999999999999993</v>
      </c>
      <c r="U139" s="61"/>
      <c r="V139" s="61">
        <v>8.6999999999999993</v>
      </c>
      <c r="W139" s="61"/>
      <c r="X139" s="61"/>
      <c r="Y139" s="61"/>
      <c r="Z139" s="61"/>
      <c r="AA139" s="61"/>
      <c r="AB139" s="61"/>
      <c r="AC139" s="61"/>
      <c r="AD139" s="16"/>
      <c r="AE139" s="1"/>
      <c r="AF139" s="1"/>
      <c r="AG139" s="1"/>
      <c r="AH139" s="1"/>
      <c r="AI139" s="1"/>
      <c r="AJ139" s="1"/>
      <c r="AK139" s="1"/>
      <c r="AL139" s="1"/>
      <c r="AM139" s="1"/>
      <c r="AN139" s="1"/>
      <c r="AO139" s="2"/>
      <c r="AP139" s="16"/>
      <c r="AQ139" s="1"/>
      <c r="AR139" s="1"/>
      <c r="AS139" s="1"/>
      <c r="AT139" s="1"/>
      <c r="AU139" s="1"/>
      <c r="AV139" s="1"/>
      <c r="AW139" s="1"/>
      <c r="AX139" s="1"/>
      <c r="AY139" s="1"/>
      <c r="AZ139" s="1"/>
      <c r="BA139" s="16"/>
      <c r="BB139" s="16"/>
    </row>
    <row r="140" spans="1:54" ht="15.75" x14ac:dyDescent="0.25">
      <c r="A140" s="124" t="s">
        <v>31</v>
      </c>
      <c r="B140" s="127" t="s">
        <v>568</v>
      </c>
      <c r="C140" s="61">
        <v>3</v>
      </c>
      <c r="D140" s="61" t="s">
        <v>567</v>
      </c>
      <c r="E140" s="61">
        <v>2</v>
      </c>
      <c r="F140" s="61"/>
      <c r="G140" s="61" t="s">
        <v>567</v>
      </c>
      <c r="H140" s="61"/>
      <c r="I140" s="61"/>
      <c r="J140" s="61"/>
      <c r="K140" s="61"/>
      <c r="L140" s="61"/>
      <c r="M140" s="61"/>
      <c r="N140" s="61"/>
      <c r="O140" s="61"/>
      <c r="P140" s="61">
        <v>2.9</v>
      </c>
      <c r="Q140" s="61"/>
      <c r="R140" s="61">
        <v>8.6999999999999993</v>
      </c>
      <c r="S140" s="61">
        <v>8.6999999999999993</v>
      </c>
      <c r="T140" s="61">
        <v>5.8</v>
      </c>
      <c r="U140" s="61"/>
      <c r="V140" s="61">
        <v>8.6999999999999993</v>
      </c>
      <c r="W140" s="61"/>
      <c r="X140" s="61"/>
      <c r="Y140" s="61"/>
      <c r="Z140" s="61"/>
      <c r="AA140" s="61"/>
      <c r="AB140" s="61"/>
      <c r="AC140" s="61"/>
      <c r="AD140" s="16"/>
      <c r="AE140" s="1"/>
      <c r="AF140" s="1"/>
      <c r="AG140" s="1"/>
      <c r="AH140" s="1"/>
      <c r="AI140" s="1"/>
      <c r="AJ140" s="1"/>
      <c r="AK140" s="1"/>
      <c r="AL140" s="1"/>
      <c r="AM140" s="1"/>
      <c r="AN140" s="1"/>
      <c r="AO140" s="2"/>
      <c r="AP140" s="16"/>
      <c r="AQ140" s="1"/>
      <c r="AR140" s="1"/>
      <c r="AS140" s="1"/>
      <c r="AT140" s="1"/>
      <c r="AU140" s="1"/>
      <c r="AV140" s="1"/>
      <c r="AW140" s="1"/>
      <c r="AX140" s="1"/>
      <c r="AY140" s="1"/>
      <c r="AZ140" s="1"/>
      <c r="BA140" s="16"/>
      <c r="BB140" s="16"/>
    </row>
    <row r="141" spans="1:54" ht="15.75" x14ac:dyDescent="0.25">
      <c r="A141" s="124" t="s">
        <v>33</v>
      </c>
      <c r="B141" s="127" t="s">
        <v>569</v>
      </c>
      <c r="C141" s="61">
        <v>3</v>
      </c>
      <c r="D141" s="61">
        <v>2</v>
      </c>
      <c r="E141" s="61" t="s">
        <v>570</v>
      </c>
      <c r="F141" s="61"/>
      <c r="G141" s="61" t="s">
        <v>567</v>
      </c>
      <c r="H141" s="61"/>
      <c r="I141" s="61"/>
      <c r="J141" s="61"/>
      <c r="K141" s="61"/>
      <c r="L141" s="61"/>
      <c r="M141" s="61"/>
      <c r="N141" s="61"/>
      <c r="O141" s="61"/>
      <c r="P141" s="61">
        <v>2.9</v>
      </c>
      <c r="Q141" s="61"/>
      <c r="R141" s="61">
        <v>8.6999999999999993</v>
      </c>
      <c r="S141" s="61">
        <v>5.8</v>
      </c>
      <c r="T141" s="61">
        <v>5.8</v>
      </c>
      <c r="U141" s="61"/>
      <c r="V141" s="61">
        <v>8.6999999999999993</v>
      </c>
      <c r="W141" s="61"/>
      <c r="X141" s="61"/>
      <c r="Y141" s="61"/>
      <c r="Z141" s="61"/>
      <c r="AA141" s="61"/>
      <c r="AB141" s="61"/>
      <c r="AC141" s="61"/>
      <c r="AD141" s="16"/>
      <c r="AE141" s="1"/>
      <c r="AF141" s="1"/>
      <c r="AG141" s="1"/>
      <c r="AH141" s="1"/>
      <c r="AI141" s="1"/>
      <c r="AJ141" s="1"/>
      <c r="AK141" s="1"/>
      <c r="AL141" s="1"/>
      <c r="AM141" s="1"/>
      <c r="AN141" s="1"/>
      <c r="AO141" s="2"/>
      <c r="AP141" s="16"/>
      <c r="AQ141" s="1"/>
      <c r="AR141" s="1"/>
      <c r="AS141" s="1"/>
      <c r="AT141" s="1"/>
      <c r="AU141" s="1"/>
      <c r="AV141" s="1"/>
      <c r="AW141" s="1"/>
      <c r="AX141" s="1"/>
      <c r="AY141" s="1"/>
      <c r="AZ141" s="1"/>
      <c r="BA141" s="16"/>
      <c r="BB141" s="16"/>
    </row>
    <row r="142" spans="1:54" ht="15.75" x14ac:dyDescent="0.25">
      <c r="A142" s="124" t="s">
        <v>35</v>
      </c>
      <c r="B142" s="127" t="s">
        <v>571</v>
      </c>
      <c r="C142" s="61">
        <v>3</v>
      </c>
      <c r="D142" s="61"/>
      <c r="E142" s="61">
        <v>3</v>
      </c>
      <c r="F142" s="61"/>
      <c r="G142" s="61" t="s">
        <v>567</v>
      </c>
      <c r="H142" s="61"/>
      <c r="I142" s="61"/>
      <c r="J142" s="61"/>
      <c r="K142" s="61"/>
      <c r="L142" s="61"/>
      <c r="M142" s="61"/>
      <c r="N142" s="61"/>
      <c r="O142" s="61"/>
      <c r="P142" s="61">
        <v>2.9</v>
      </c>
      <c r="Q142" s="61"/>
      <c r="R142" s="61">
        <v>8.6999999999999993</v>
      </c>
      <c r="S142" s="61"/>
      <c r="T142" s="61">
        <v>8.6999999999999993</v>
      </c>
      <c r="U142" s="61"/>
      <c r="V142" s="61">
        <v>8.6999999999999993</v>
      </c>
      <c r="W142" s="61"/>
      <c r="X142" s="61"/>
      <c r="Y142" s="61"/>
      <c r="Z142" s="61"/>
      <c r="AA142" s="61"/>
      <c r="AB142" s="61"/>
      <c r="AC142" s="61"/>
      <c r="AD142" s="16"/>
      <c r="AE142" s="1"/>
      <c r="AF142" s="1"/>
      <c r="AG142" s="1"/>
      <c r="AH142" s="1"/>
      <c r="AI142" s="1"/>
      <c r="AJ142" s="1"/>
      <c r="AK142" s="1"/>
      <c r="AL142" s="1"/>
      <c r="AM142" s="1"/>
      <c r="AN142" s="1"/>
      <c r="AO142" s="2"/>
      <c r="AP142" s="16"/>
      <c r="AQ142" s="1"/>
      <c r="AR142" s="1"/>
      <c r="AS142" s="1"/>
      <c r="AT142" s="1"/>
      <c r="AU142" s="1"/>
      <c r="AV142" s="1"/>
      <c r="AW142" s="1"/>
      <c r="AX142" s="1"/>
      <c r="AY142" s="1"/>
      <c r="AZ142" s="1"/>
      <c r="BA142" s="16"/>
      <c r="BB142" s="16"/>
    </row>
    <row r="143" spans="1:54" ht="15.75" x14ac:dyDescent="0.25">
      <c r="A143" s="124" t="s">
        <v>37</v>
      </c>
      <c r="B143" s="127" t="s">
        <v>572</v>
      </c>
      <c r="C143" s="61">
        <v>3</v>
      </c>
      <c r="D143" s="61"/>
      <c r="E143" s="61" t="s">
        <v>570</v>
      </c>
      <c r="F143" s="61"/>
      <c r="G143" s="61" t="s">
        <v>567</v>
      </c>
      <c r="H143" s="61"/>
      <c r="I143" s="61"/>
      <c r="J143" s="61"/>
      <c r="K143" s="61"/>
      <c r="L143" s="61"/>
      <c r="M143" s="61"/>
      <c r="N143" s="61"/>
      <c r="O143" s="61"/>
      <c r="P143" s="61">
        <v>2.9</v>
      </c>
      <c r="Q143" s="61"/>
      <c r="R143" s="61">
        <v>8.6999999999999993</v>
      </c>
      <c r="S143" s="61"/>
      <c r="T143" s="61">
        <v>5.8</v>
      </c>
      <c r="U143" s="61"/>
      <c r="V143" s="61">
        <v>8.6999999999999993</v>
      </c>
      <c r="W143" s="61"/>
      <c r="X143" s="61"/>
      <c r="Y143" s="61"/>
      <c r="Z143" s="61"/>
      <c r="AA143" s="61"/>
      <c r="AB143" s="61"/>
      <c r="AC143" s="61"/>
      <c r="AD143" s="16"/>
      <c r="AE143" s="1"/>
      <c r="AF143" s="1"/>
      <c r="AG143" s="1"/>
      <c r="AH143" s="1"/>
      <c r="AI143" s="1"/>
      <c r="AJ143" s="1"/>
      <c r="AK143" s="1"/>
      <c r="AL143" s="1"/>
      <c r="AM143" s="1"/>
      <c r="AN143" s="1"/>
      <c r="AO143" s="2"/>
      <c r="AP143" s="16"/>
      <c r="AQ143" s="1"/>
      <c r="AR143" s="1"/>
      <c r="AS143" s="1"/>
      <c r="AT143" s="1"/>
      <c r="AU143" s="1"/>
      <c r="AV143" s="1"/>
      <c r="AW143" s="1"/>
      <c r="AX143" s="1"/>
      <c r="AY143" s="1"/>
      <c r="AZ143" s="1"/>
      <c r="BA143" s="16"/>
      <c r="BB143" s="16"/>
    </row>
    <row r="144" spans="1:54" ht="15.75" x14ac:dyDescent="0.25">
      <c r="A144" s="124" t="s">
        <v>39</v>
      </c>
      <c r="B144" s="127" t="s">
        <v>573</v>
      </c>
      <c r="C144" s="61">
        <v>3</v>
      </c>
      <c r="D144" s="61"/>
      <c r="E144" s="61">
        <v>3</v>
      </c>
      <c r="F144" s="61"/>
      <c r="G144" s="61" t="s">
        <v>567</v>
      </c>
      <c r="H144" s="61"/>
      <c r="I144" s="61"/>
      <c r="J144" s="61"/>
      <c r="K144" s="61"/>
      <c r="L144" s="61"/>
      <c r="M144" s="61"/>
      <c r="N144" s="61"/>
      <c r="O144" s="61"/>
      <c r="P144" s="61">
        <v>2.9</v>
      </c>
      <c r="Q144" s="61"/>
      <c r="R144" s="61">
        <v>8.6999999999999993</v>
      </c>
      <c r="S144" s="61"/>
      <c r="T144" s="61">
        <v>8.6999999999999993</v>
      </c>
      <c r="U144" s="61"/>
      <c r="V144" s="61">
        <v>8.6999999999999993</v>
      </c>
      <c r="W144" s="61"/>
      <c r="X144" s="61"/>
      <c r="Y144" s="61"/>
      <c r="Z144" s="61"/>
      <c r="AA144" s="61"/>
      <c r="AB144" s="61"/>
      <c r="AC144" s="61"/>
      <c r="AD144" s="16"/>
      <c r="AE144" s="1"/>
      <c r="AF144" s="1"/>
      <c r="AG144" s="1"/>
      <c r="AH144" s="1"/>
      <c r="AI144" s="1"/>
      <c r="AJ144" s="1"/>
      <c r="AK144" s="1"/>
      <c r="AL144" s="1"/>
      <c r="AM144" s="1"/>
      <c r="AN144" s="1"/>
      <c r="AO144" s="2"/>
      <c r="AP144" s="16"/>
      <c r="AQ144" s="1"/>
      <c r="AR144" s="1"/>
      <c r="AS144" s="1"/>
      <c r="AT144" s="1"/>
      <c r="AU144" s="1"/>
      <c r="AV144" s="1"/>
      <c r="AW144" s="1"/>
      <c r="AX144" s="1"/>
      <c r="AY144" s="1"/>
      <c r="AZ144" s="1"/>
      <c r="BA144" s="16"/>
      <c r="BB144" s="16"/>
    </row>
    <row r="145" spans="1:54" ht="15.75" x14ac:dyDescent="0.25">
      <c r="A145" s="64" t="s">
        <v>564</v>
      </c>
      <c r="B145" s="64" t="s">
        <v>574</v>
      </c>
      <c r="C145" s="59" t="s">
        <v>2</v>
      </c>
      <c r="D145" s="59" t="s">
        <v>3</v>
      </c>
      <c r="E145" s="59" t="s">
        <v>4</v>
      </c>
      <c r="F145" s="59" t="s">
        <v>5</v>
      </c>
      <c r="G145" s="59" t="s">
        <v>6</v>
      </c>
      <c r="H145" s="59" t="s">
        <v>7</v>
      </c>
      <c r="I145" s="59" t="s">
        <v>8</v>
      </c>
      <c r="J145" s="59" t="s">
        <v>9</v>
      </c>
      <c r="K145" s="59" t="s">
        <v>10</v>
      </c>
      <c r="L145" s="59" t="s">
        <v>11</v>
      </c>
      <c r="M145" s="59" t="s">
        <v>12</v>
      </c>
      <c r="N145" s="59" t="s">
        <v>13</v>
      </c>
      <c r="O145" s="59"/>
      <c r="P145" s="59" t="s">
        <v>14</v>
      </c>
      <c r="Q145" s="59"/>
      <c r="R145" s="59" t="s">
        <v>15</v>
      </c>
      <c r="S145" s="59" t="s">
        <v>16</v>
      </c>
      <c r="T145" s="59" t="s">
        <v>17</v>
      </c>
      <c r="U145" s="59" t="s">
        <v>18</v>
      </c>
      <c r="V145" s="59" t="s">
        <v>19</v>
      </c>
      <c r="W145" s="59" t="s">
        <v>20</v>
      </c>
      <c r="X145" s="59" t="s">
        <v>21</v>
      </c>
      <c r="Y145" s="59" t="s">
        <v>22</v>
      </c>
      <c r="Z145" s="59" t="s">
        <v>23</v>
      </c>
      <c r="AA145" s="59" t="s">
        <v>24</v>
      </c>
      <c r="AB145" s="59" t="s">
        <v>25</v>
      </c>
      <c r="AC145" s="59" t="s">
        <v>26</v>
      </c>
      <c r="AD145" s="16"/>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row>
    <row r="146" spans="1:54" ht="15.75" x14ac:dyDescent="0.25">
      <c r="A146" s="124" t="s">
        <v>27</v>
      </c>
      <c r="B146" s="127" t="s">
        <v>575</v>
      </c>
      <c r="C146" s="61">
        <v>1</v>
      </c>
      <c r="D146" s="61">
        <v>1</v>
      </c>
      <c r="E146" s="61">
        <v>1</v>
      </c>
      <c r="F146" s="61">
        <v>2</v>
      </c>
      <c r="G146" s="61"/>
      <c r="H146" s="61">
        <v>3</v>
      </c>
      <c r="I146" s="61"/>
      <c r="J146" s="61"/>
      <c r="K146" s="61"/>
      <c r="L146" s="61"/>
      <c r="M146" s="61"/>
      <c r="N146" s="61"/>
      <c r="O146" s="61"/>
      <c r="P146" s="61">
        <v>2.2000000000000002</v>
      </c>
      <c r="Q146" s="61"/>
      <c r="R146" s="61">
        <v>2.2000000000000002</v>
      </c>
      <c r="S146" s="61">
        <v>2.2000000000000002</v>
      </c>
      <c r="T146" s="61">
        <v>2.2000000000000002</v>
      </c>
      <c r="U146" s="61">
        <v>4.4000000000000004</v>
      </c>
      <c r="V146" s="61"/>
      <c r="W146" s="61">
        <v>6.6</v>
      </c>
      <c r="X146" s="61"/>
      <c r="Y146" s="61"/>
      <c r="Z146" s="61"/>
      <c r="AA146" s="61"/>
      <c r="AB146" s="61"/>
      <c r="AC146" s="61"/>
      <c r="AD146" s="16"/>
      <c r="AE146" s="1"/>
      <c r="AF146" s="1"/>
      <c r="AG146" s="1"/>
      <c r="AH146" s="1"/>
      <c r="AI146" s="1"/>
      <c r="AJ146" s="1"/>
      <c r="AK146" s="1"/>
      <c r="AL146" s="1"/>
      <c r="AM146" s="16"/>
      <c r="AN146" s="16"/>
      <c r="AO146" s="16"/>
      <c r="AP146" s="16"/>
      <c r="AQ146" s="1"/>
      <c r="AR146" s="1"/>
      <c r="AS146" s="1"/>
      <c r="AT146" s="1"/>
      <c r="AU146" s="1"/>
      <c r="AV146" s="1"/>
      <c r="AW146" s="1"/>
      <c r="AX146" s="1"/>
      <c r="AY146" s="16"/>
      <c r="AZ146" s="16"/>
      <c r="BA146" s="16"/>
      <c r="BB146" s="16"/>
    </row>
    <row r="147" spans="1:54" ht="15.75" x14ac:dyDescent="0.25">
      <c r="A147" s="124" t="s">
        <v>31</v>
      </c>
      <c r="B147" s="127" t="s">
        <v>576</v>
      </c>
      <c r="C147" s="61">
        <v>1</v>
      </c>
      <c r="D147" s="61">
        <v>1</v>
      </c>
      <c r="E147" s="61">
        <v>1</v>
      </c>
      <c r="F147" s="61">
        <v>2</v>
      </c>
      <c r="G147" s="61"/>
      <c r="H147" s="61">
        <v>3</v>
      </c>
      <c r="I147" s="61"/>
      <c r="J147" s="61"/>
      <c r="K147" s="61"/>
      <c r="L147" s="61"/>
      <c r="M147" s="61"/>
      <c r="N147" s="61"/>
      <c r="O147" s="61"/>
      <c r="P147" s="61">
        <v>2.2000000000000002</v>
      </c>
      <c r="Q147" s="61"/>
      <c r="R147" s="61">
        <v>2.2000000000000002</v>
      </c>
      <c r="S147" s="61">
        <v>2.2000000000000002</v>
      </c>
      <c r="T147" s="61">
        <v>2.2000000000000002</v>
      </c>
      <c r="U147" s="61">
        <v>4.4000000000000004</v>
      </c>
      <c r="V147" s="61"/>
      <c r="W147" s="61">
        <v>6.6</v>
      </c>
      <c r="X147" s="61"/>
      <c r="Y147" s="61"/>
      <c r="Z147" s="61"/>
      <c r="AA147" s="61"/>
      <c r="AB147" s="61"/>
      <c r="AC147" s="61"/>
      <c r="AD147" s="16"/>
      <c r="AE147" s="1"/>
      <c r="AF147" s="1"/>
      <c r="AG147" s="1"/>
      <c r="AH147" s="1"/>
      <c r="AI147" s="1"/>
      <c r="AJ147" s="1"/>
      <c r="AK147" s="1"/>
      <c r="AL147" s="1"/>
      <c r="AM147" s="16"/>
      <c r="AN147" s="16"/>
      <c r="AO147" s="16"/>
      <c r="AP147" s="16"/>
      <c r="AQ147" s="1"/>
      <c r="AR147" s="1"/>
      <c r="AS147" s="1"/>
      <c r="AT147" s="1"/>
      <c r="AU147" s="1"/>
      <c r="AV147" s="1"/>
      <c r="AW147" s="1"/>
      <c r="AX147" s="1"/>
      <c r="AY147" s="16"/>
      <c r="AZ147" s="16"/>
      <c r="BA147" s="16"/>
      <c r="BB147" s="16"/>
    </row>
    <row r="148" spans="1:54" ht="15.75" x14ac:dyDescent="0.25">
      <c r="A148" s="124" t="s">
        <v>33</v>
      </c>
      <c r="B148" s="127" t="s">
        <v>577</v>
      </c>
      <c r="C148" s="61">
        <v>1</v>
      </c>
      <c r="D148" s="61">
        <v>1</v>
      </c>
      <c r="E148" s="61">
        <v>1</v>
      </c>
      <c r="F148" s="61">
        <v>2</v>
      </c>
      <c r="G148" s="61"/>
      <c r="H148" s="61">
        <v>3</v>
      </c>
      <c r="I148" s="61"/>
      <c r="J148" s="61"/>
      <c r="K148" s="61"/>
      <c r="L148" s="61"/>
      <c r="M148" s="61"/>
      <c r="N148" s="61"/>
      <c r="O148" s="61"/>
      <c r="P148" s="61">
        <v>2.2000000000000002</v>
      </c>
      <c r="Q148" s="61"/>
      <c r="R148" s="61">
        <v>2.2000000000000002</v>
      </c>
      <c r="S148" s="61">
        <v>2.2000000000000002</v>
      </c>
      <c r="T148" s="61">
        <v>2.2000000000000002</v>
      </c>
      <c r="U148" s="61">
        <v>4.4000000000000004</v>
      </c>
      <c r="V148" s="61"/>
      <c r="W148" s="61">
        <v>6.6</v>
      </c>
      <c r="X148" s="61"/>
      <c r="Y148" s="61"/>
      <c r="Z148" s="61"/>
      <c r="AA148" s="61"/>
      <c r="AB148" s="61"/>
      <c r="AC148" s="61"/>
      <c r="AD148" s="16"/>
      <c r="AE148" s="1"/>
      <c r="AF148" s="1"/>
      <c r="AG148" s="1"/>
      <c r="AH148" s="1"/>
      <c r="AI148" s="1"/>
      <c r="AJ148" s="1"/>
      <c r="AK148" s="1"/>
      <c r="AL148" s="1"/>
      <c r="AM148" s="16"/>
      <c r="AN148" s="16"/>
      <c r="AO148" s="16"/>
      <c r="AP148" s="16"/>
      <c r="AQ148" s="1"/>
      <c r="AR148" s="1"/>
      <c r="AS148" s="1"/>
      <c r="AT148" s="1"/>
      <c r="AU148" s="1"/>
      <c r="AV148" s="1"/>
      <c r="AW148" s="1"/>
      <c r="AX148" s="1"/>
      <c r="AY148" s="16"/>
      <c r="AZ148" s="16"/>
      <c r="BA148" s="16"/>
      <c r="BB148" s="16"/>
    </row>
    <row r="149" spans="1:54" ht="15.75" customHeight="1" x14ac:dyDescent="0.25">
      <c r="A149" s="124" t="s">
        <v>35</v>
      </c>
      <c r="B149" s="127" t="s">
        <v>2459</v>
      </c>
      <c r="C149" s="61">
        <v>1</v>
      </c>
      <c r="D149" s="61">
        <v>1</v>
      </c>
      <c r="E149" s="61">
        <v>1</v>
      </c>
      <c r="F149" s="61">
        <v>2</v>
      </c>
      <c r="G149" s="61"/>
      <c r="H149" s="61"/>
      <c r="I149" s="61"/>
      <c r="J149" s="61"/>
      <c r="K149" s="61"/>
      <c r="L149" s="61"/>
      <c r="M149" s="61"/>
      <c r="N149" s="61"/>
      <c r="O149" s="61"/>
      <c r="P149" s="61">
        <v>2.2000000000000002</v>
      </c>
      <c r="Q149" s="61"/>
      <c r="R149" s="61">
        <v>2.2000000000000002</v>
      </c>
      <c r="S149" s="61">
        <v>2.2000000000000002</v>
      </c>
      <c r="T149" s="61">
        <v>2.2000000000000002</v>
      </c>
      <c r="U149" s="61">
        <v>4.4000000000000004</v>
      </c>
      <c r="V149" s="61"/>
      <c r="W149" s="61"/>
      <c r="X149" s="61"/>
      <c r="Y149" s="61"/>
      <c r="Z149" s="61"/>
      <c r="AA149" s="61"/>
      <c r="AB149" s="61"/>
      <c r="AC149" s="61"/>
      <c r="AD149" s="16"/>
      <c r="AE149" s="1"/>
      <c r="AF149" s="1"/>
      <c r="AG149" s="1"/>
      <c r="AH149" s="1"/>
      <c r="AI149" s="1"/>
      <c r="AJ149" s="1"/>
      <c r="AK149" s="1"/>
      <c r="AL149" s="1"/>
      <c r="AM149" s="16"/>
      <c r="AN149" s="16"/>
      <c r="AO149" s="16"/>
      <c r="AP149" s="16"/>
      <c r="AQ149" s="1"/>
      <c r="AR149" s="1"/>
      <c r="AS149" s="1"/>
      <c r="AT149" s="1"/>
      <c r="AU149" s="1"/>
      <c r="AV149" s="1"/>
      <c r="AW149" s="1"/>
      <c r="AX149" s="1"/>
      <c r="AY149" s="16"/>
      <c r="AZ149" s="16"/>
      <c r="BA149" s="16"/>
      <c r="BB149" s="16"/>
    </row>
    <row r="150" spans="1:54" ht="15.75" x14ac:dyDescent="0.25">
      <c r="A150" s="124" t="s">
        <v>37</v>
      </c>
      <c r="B150" s="127" t="s">
        <v>578</v>
      </c>
      <c r="C150" s="61">
        <v>1</v>
      </c>
      <c r="D150" s="61">
        <v>1</v>
      </c>
      <c r="E150" s="61">
        <v>1</v>
      </c>
      <c r="F150" s="61">
        <v>2</v>
      </c>
      <c r="G150" s="61"/>
      <c r="H150" s="61">
        <v>3</v>
      </c>
      <c r="I150" s="61"/>
      <c r="J150" s="61"/>
      <c r="K150" s="61"/>
      <c r="L150" s="61"/>
      <c r="M150" s="61"/>
      <c r="N150" s="61"/>
      <c r="O150" s="61"/>
      <c r="P150" s="61">
        <v>2.2000000000000002</v>
      </c>
      <c r="Q150" s="61"/>
      <c r="R150" s="61">
        <v>2.2000000000000002</v>
      </c>
      <c r="S150" s="61">
        <v>2.2000000000000002</v>
      </c>
      <c r="T150" s="61">
        <v>2.2000000000000002</v>
      </c>
      <c r="U150" s="61">
        <v>4.4000000000000004</v>
      </c>
      <c r="V150" s="61"/>
      <c r="W150" s="61">
        <v>6.6</v>
      </c>
      <c r="X150" s="61"/>
      <c r="Y150" s="61"/>
      <c r="Z150" s="61"/>
      <c r="AA150" s="61"/>
      <c r="AB150" s="61"/>
      <c r="AC150" s="61"/>
      <c r="AD150" s="16"/>
      <c r="AE150" s="1"/>
      <c r="AF150" s="1"/>
      <c r="AG150" s="1"/>
      <c r="AH150" s="1"/>
      <c r="AI150" s="1"/>
      <c r="AJ150" s="1"/>
      <c r="AK150" s="1"/>
      <c r="AL150" s="1"/>
      <c r="AM150" s="16"/>
      <c r="AN150" s="16"/>
      <c r="AO150" s="16"/>
      <c r="AP150" s="16"/>
      <c r="AQ150" s="1"/>
      <c r="AR150" s="1"/>
      <c r="AS150" s="1"/>
      <c r="AT150" s="1"/>
      <c r="AU150" s="1"/>
      <c r="AV150" s="1"/>
      <c r="AW150" s="1"/>
      <c r="AX150" s="1"/>
      <c r="AY150" s="16"/>
      <c r="AZ150" s="16"/>
      <c r="BA150" s="16"/>
      <c r="BB150" s="16"/>
    </row>
    <row r="151" spans="1:54" ht="15.75" customHeight="1" x14ac:dyDescent="0.25">
      <c r="A151" s="124" t="s">
        <v>39</v>
      </c>
      <c r="B151" s="127" t="s">
        <v>2460</v>
      </c>
      <c r="C151" s="61">
        <v>1</v>
      </c>
      <c r="D151" s="61">
        <v>1</v>
      </c>
      <c r="E151" s="61">
        <v>2</v>
      </c>
      <c r="F151" s="61">
        <v>2</v>
      </c>
      <c r="G151" s="61"/>
      <c r="H151" s="61"/>
      <c r="I151" s="61"/>
      <c r="J151" s="61"/>
      <c r="K151" s="61"/>
      <c r="L151" s="61"/>
      <c r="M151" s="61"/>
      <c r="N151" s="61"/>
      <c r="O151" s="61"/>
      <c r="P151" s="61">
        <v>2.2000000000000002</v>
      </c>
      <c r="Q151" s="61"/>
      <c r="R151" s="61">
        <v>2.2000000000000002</v>
      </c>
      <c r="S151" s="61">
        <v>2.2000000000000002</v>
      </c>
      <c r="T151" s="61">
        <v>4.4000000000000004</v>
      </c>
      <c r="U151" s="61">
        <v>4.4000000000000004</v>
      </c>
      <c r="V151" s="61"/>
      <c r="W151" s="61"/>
      <c r="X151" s="61"/>
      <c r="Y151" s="61"/>
      <c r="Z151" s="61"/>
      <c r="AA151" s="61"/>
      <c r="AB151" s="61"/>
      <c r="AC151" s="61"/>
      <c r="AD151" s="16"/>
      <c r="AE151" s="1"/>
      <c r="AF151" s="1"/>
      <c r="AG151" s="1"/>
      <c r="AH151" s="1"/>
      <c r="AI151" s="1"/>
      <c r="AJ151" s="1"/>
      <c r="AK151" s="1"/>
      <c r="AL151" s="1"/>
      <c r="AM151" s="16"/>
      <c r="AN151" s="16"/>
      <c r="AO151" s="16"/>
      <c r="AP151" s="16"/>
      <c r="AQ151" s="1"/>
      <c r="AR151" s="1"/>
      <c r="AS151" s="1"/>
      <c r="AT151" s="1"/>
      <c r="AU151" s="1"/>
      <c r="AV151" s="1"/>
      <c r="AW151" s="1"/>
      <c r="AX151" s="1"/>
      <c r="AY151" s="16"/>
      <c r="AZ151" s="16"/>
      <c r="BA151" s="16"/>
      <c r="BB151" s="16"/>
    </row>
    <row r="152" spans="1:54" ht="15.75" x14ac:dyDescent="0.25">
      <c r="A152" s="64" t="s">
        <v>564</v>
      </c>
      <c r="B152" s="64" t="s">
        <v>579</v>
      </c>
      <c r="C152" s="59" t="s">
        <v>2</v>
      </c>
      <c r="D152" s="59" t="s">
        <v>3</v>
      </c>
      <c r="E152" s="59" t="s">
        <v>4</v>
      </c>
      <c r="F152" s="59" t="s">
        <v>5</v>
      </c>
      <c r="G152" s="59" t="s">
        <v>6</v>
      </c>
      <c r="H152" s="59" t="s">
        <v>7</v>
      </c>
      <c r="I152" s="59" t="s">
        <v>8</v>
      </c>
      <c r="J152" s="59" t="s">
        <v>9</v>
      </c>
      <c r="K152" s="59" t="s">
        <v>10</v>
      </c>
      <c r="L152" s="59" t="s">
        <v>11</v>
      </c>
      <c r="M152" s="59" t="s">
        <v>12</v>
      </c>
      <c r="N152" s="59" t="s">
        <v>13</v>
      </c>
      <c r="O152" s="59"/>
      <c r="P152" s="59" t="s">
        <v>14</v>
      </c>
      <c r="Q152" s="59"/>
      <c r="R152" s="59" t="s">
        <v>15</v>
      </c>
      <c r="S152" s="59" t="s">
        <v>16</v>
      </c>
      <c r="T152" s="59" t="s">
        <v>17</v>
      </c>
      <c r="U152" s="59" t="s">
        <v>18</v>
      </c>
      <c r="V152" s="59" t="s">
        <v>19</v>
      </c>
      <c r="W152" s="59" t="s">
        <v>20</v>
      </c>
      <c r="X152" s="59" t="s">
        <v>21</v>
      </c>
      <c r="Y152" s="59" t="s">
        <v>22</v>
      </c>
      <c r="Z152" s="59" t="s">
        <v>23</v>
      </c>
      <c r="AA152" s="59" t="s">
        <v>24</v>
      </c>
      <c r="AB152" s="59" t="s">
        <v>25</v>
      </c>
      <c r="AC152" s="59" t="s">
        <v>26</v>
      </c>
      <c r="AD152" s="16"/>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row>
    <row r="153" spans="1:54" ht="15.75" x14ac:dyDescent="0.25">
      <c r="A153" s="124" t="s">
        <v>27</v>
      </c>
      <c r="B153" s="127" t="s">
        <v>580</v>
      </c>
      <c r="C153" s="61">
        <v>3</v>
      </c>
      <c r="D153" s="61">
        <v>2</v>
      </c>
      <c r="E153" s="61"/>
      <c r="F153" s="61"/>
      <c r="G153" s="61">
        <v>3</v>
      </c>
      <c r="H153" s="61"/>
      <c r="I153" s="61"/>
      <c r="J153" s="61"/>
      <c r="K153" s="61"/>
      <c r="L153" s="61"/>
      <c r="M153" s="61"/>
      <c r="N153" s="61"/>
      <c r="O153" s="61"/>
      <c r="P153" s="61">
        <v>1.5</v>
      </c>
      <c r="Q153" s="61"/>
      <c r="R153" s="61">
        <v>4.5</v>
      </c>
      <c r="S153" s="61">
        <v>3</v>
      </c>
      <c r="T153" s="61"/>
      <c r="U153" s="61"/>
      <c r="V153" s="61">
        <v>4.5</v>
      </c>
      <c r="W153" s="61"/>
      <c r="X153" s="61"/>
      <c r="Y153" s="61"/>
      <c r="Z153" s="61"/>
      <c r="AA153" s="61"/>
      <c r="AB153" s="61"/>
      <c r="AC153" s="61"/>
      <c r="AD153" s="16"/>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row>
    <row r="154" spans="1:54" ht="15.75" x14ac:dyDescent="0.25">
      <c r="A154" s="124" t="s">
        <v>31</v>
      </c>
      <c r="B154" s="127" t="s">
        <v>581</v>
      </c>
      <c r="C154" s="61">
        <v>3</v>
      </c>
      <c r="D154" s="61">
        <v>2</v>
      </c>
      <c r="E154" s="61"/>
      <c r="F154" s="61"/>
      <c r="G154" s="61">
        <v>1</v>
      </c>
      <c r="H154" s="61"/>
      <c r="I154" s="61"/>
      <c r="J154" s="61"/>
      <c r="K154" s="61"/>
      <c r="L154" s="61"/>
      <c r="M154" s="61"/>
      <c r="N154" s="61"/>
      <c r="O154" s="61"/>
      <c r="P154" s="61">
        <v>1.5</v>
      </c>
      <c r="Q154" s="61"/>
      <c r="R154" s="61">
        <v>4.5</v>
      </c>
      <c r="S154" s="61">
        <v>3</v>
      </c>
      <c r="T154" s="61"/>
      <c r="U154" s="61"/>
      <c r="V154" s="61">
        <v>1.5</v>
      </c>
      <c r="W154" s="61"/>
      <c r="X154" s="61"/>
      <c r="Y154" s="61"/>
      <c r="Z154" s="61"/>
      <c r="AA154" s="61"/>
      <c r="AB154" s="61"/>
      <c r="AC154" s="61"/>
      <c r="AD154" s="16"/>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row>
    <row r="155" spans="1:54" ht="15.75" x14ac:dyDescent="0.25">
      <c r="A155" s="124" t="s">
        <v>33</v>
      </c>
      <c r="B155" s="127" t="s">
        <v>582</v>
      </c>
      <c r="C155" s="61"/>
      <c r="D155" s="61">
        <v>3</v>
      </c>
      <c r="E155" s="61">
        <v>2</v>
      </c>
      <c r="F155" s="61"/>
      <c r="G155" s="61"/>
      <c r="H155" s="61"/>
      <c r="I155" s="61"/>
      <c r="J155" s="61"/>
      <c r="K155" s="61"/>
      <c r="L155" s="61"/>
      <c r="M155" s="61"/>
      <c r="N155" s="61"/>
      <c r="O155" s="61"/>
      <c r="P155" s="61">
        <v>1.5</v>
      </c>
      <c r="Q155" s="61"/>
      <c r="R155" s="61"/>
      <c r="S155" s="61">
        <v>4.5</v>
      </c>
      <c r="T155" s="61">
        <v>3</v>
      </c>
      <c r="U155" s="61"/>
      <c r="V155" s="61"/>
      <c r="W155" s="61"/>
      <c r="X155" s="61"/>
      <c r="Y155" s="61"/>
      <c r="Z155" s="61"/>
      <c r="AA155" s="61"/>
      <c r="AB155" s="61"/>
      <c r="AC155" s="61"/>
      <c r="AD155" s="16"/>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row>
    <row r="156" spans="1:54" ht="31.5" x14ac:dyDescent="0.25">
      <c r="A156" s="124" t="s">
        <v>35</v>
      </c>
      <c r="B156" s="127" t="s">
        <v>583</v>
      </c>
      <c r="C156" s="61">
        <v>3</v>
      </c>
      <c r="D156" s="61">
        <v>2</v>
      </c>
      <c r="E156" s="61"/>
      <c r="F156" s="61"/>
      <c r="G156" s="61"/>
      <c r="H156" s="61"/>
      <c r="I156" s="61"/>
      <c r="J156" s="61"/>
      <c r="K156" s="61"/>
      <c r="L156" s="61"/>
      <c r="M156" s="61"/>
      <c r="N156" s="61"/>
      <c r="O156" s="61"/>
      <c r="P156" s="61">
        <v>1.5</v>
      </c>
      <c r="Q156" s="61"/>
      <c r="R156" s="61">
        <v>4.5</v>
      </c>
      <c r="S156" s="61">
        <v>3</v>
      </c>
      <c r="T156" s="61"/>
      <c r="U156" s="61"/>
      <c r="V156" s="61"/>
      <c r="W156" s="61"/>
      <c r="X156" s="61"/>
      <c r="Y156" s="61"/>
      <c r="Z156" s="61"/>
      <c r="AA156" s="61"/>
      <c r="AB156" s="61"/>
      <c r="AC156" s="61"/>
      <c r="AD156" s="16"/>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row>
    <row r="157" spans="1:54" ht="15.75" x14ac:dyDescent="0.25">
      <c r="A157" s="124" t="s">
        <v>37</v>
      </c>
      <c r="B157" s="127" t="s">
        <v>584</v>
      </c>
      <c r="C157" s="61">
        <v>1</v>
      </c>
      <c r="D157" s="61">
        <v>2</v>
      </c>
      <c r="E157" s="61">
        <v>2</v>
      </c>
      <c r="F157" s="61"/>
      <c r="G157" s="61"/>
      <c r="H157" s="61"/>
      <c r="I157" s="61"/>
      <c r="J157" s="61"/>
      <c r="K157" s="61"/>
      <c r="L157" s="61"/>
      <c r="M157" s="61"/>
      <c r="N157" s="61"/>
      <c r="O157" s="61"/>
      <c r="P157" s="61">
        <v>1.5</v>
      </c>
      <c r="Q157" s="61"/>
      <c r="R157" s="61">
        <v>1.5</v>
      </c>
      <c r="S157" s="61">
        <v>3</v>
      </c>
      <c r="T157" s="61">
        <v>3</v>
      </c>
      <c r="U157" s="61"/>
      <c r="V157" s="61"/>
      <c r="W157" s="61"/>
      <c r="X157" s="61"/>
      <c r="Y157" s="61"/>
      <c r="Z157" s="61"/>
      <c r="AA157" s="61"/>
      <c r="AB157" s="61"/>
      <c r="AC157" s="61"/>
      <c r="AD157" s="16"/>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row>
    <row r="158" spans="1:54" ht="15.75" x14ac:dyDescent="0.25">
      <c r="A158" s="124" t="s">
        <v>39</v>
      </c>
      <c r="B158" s="127" t="s">
        <v>585</v>
      </c>
      <c r="C158" s="61">
        <v>1</v>
      </c>
      <c r="D158" s="61">
        <v>3</v>
      </c>
      <c r="E158" s="61">
        <v>2</v>
      </c>
      <c r="F158" s="61"/>
      <c r="G158" s="61"/>
      <c r="H158" s="61"/>
      <c r="I158" s="61"/>
      <c r="J158" s="61"/>
      <c r="K158" s="61"/>
      <c r="L158" s="61"/>
      <c r="M158" s="61"/>
      <c r="N158" s="61"/>
      <c r="O158" s="61"/>
      <c r="P158" s="61">
        <v>1.5</v>
      </c>
      <c r="Q158" s="61"/>
      <c r="R158" s="61">
        <v>1.5</v>
      </c>
      <c r="S158" s="61">
        <v>4.5</v>
      </c>
      <c r="T158" s="61">
        <v>3</v>
      </c>
      <c r="U158" s="61"/>
      <c r="V158" s="61"/>
      <c r="W158" s="61"/>
      <c r="X158" s="61"/>
      <c r="Y158" s="61"/>
      <c r="Z158" s="61"/>
      <c r="AA158" s="61"/>
      <c r="AB158" s="61"/>
      <c r="AC158" s="61"/>
      <c r="AD158" s="16"/>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row>
    <row r="159" spans="1:54" ht="15.75" x14ac:dyDescent="0.25">
      <c r="A159" s="64" t="s">
        <v>564</v>
      </c>
      <c r="B159" s="64" t="s">
        <v>586</v>
      </c>
      <c r="C159" s="59" t="s">
        <v>2</v>
      </c>
      <c r="D159" s="59" t="s">
        <v>3</v>
      </c>
      <c r="E159" s="59" t="s">
        <v>4</v>
      </c>
      <c r="F159" s="59" t="s">
        <v>5</v>
      </c>
      <c r="G159" s="59" t="s">
        <v>6</v>
      </c>
      <c r="H159" s="59" t="s">
        <v>7</v>
      </c>
      <c r="I159" s="59" t="s">
        <v>8</v>
      </c>
      <c r="J159" s="59" t="s">
        <v>9</v>
      </c>
      <c r="K159" s="59" t="s">
        <v>10</v>
      </c>
      <c r="L159" s="59" t="s">
        <v>11</v>
      </c>
      <c r="M159" s="59" t="s">
        <v>12</v>
      </c>
      <c r="N159" s="59" t="s">
        <v>13</v>
      </c>
      <c r="O159" s="59"/>
      <c r="P159" s="59" t="s">
        <v>14</v>
      </c>
      <c r="Q159" s="59"/>
      <c r="R159" s="59" t="s">
        <v>15</v>
      </c>
      <c r="S159" s="59" t="s">
        <v>16</v>
      </c>
      <c r="T159" s="59" t="s">
        <v>17</v>
      </c>
      <c r="U159" s="59" t="s">
        <v>18</v>
      </c>
      <c r="V159" s="59" t="s">
        <v>19</v>
      </c>
      <c r="W159" s="59" t="s">
        <v>20</v>
      </c>
      <c r="X159" s="59" t="s">
        <v>21</v>
      </c>
      <c r="Y159" s="59" t="s">
        <v>22</v>
      </c>
      <c r="Z159" s="59" t="s">
        <v>23</v>
      </c>
      <c r="AA159" s="59" t="s">
        <v>24</v>
      </c>
      <c r="AB159" s="59" t="s">
        <v>25</v>
      </c>
      <c r="AC159" s="59" t="s">
        <v>26</v>
      </c>
      <c r="AD159" s="16"/>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row>
    <row r="160" spans="1:54" ht="15.75" x14ac:dyDescent="0.25">
      <c r="A160" s="124" t="s">
        <v>27</v>
      </c>
      <c r="B160" s="127" t="s">
        <v>587</v>
      </c>
      <c r="C160" s="61">
        <v>3</v>
      </c>
      <c r="D160" s="61">
        <v>3</v>
      </c>
      <c r="E160" s="61">
        <v>2</v>
      </c>
      <c r="F160" s="61">
        <v>2</v>
      </c>
      <c r="G160" s="61">
        <v>2</v>
      </c>
      <c r="H160" s="61"/>
      <c r="I160" s="61"/>
      <c r="J160" s="61"/>
      <c r="K160" s="61"/>
      <c r="L160" s="61"/>
      <c r="M160" s="61"/>
      <c r="N160" s="61"/>
      <c r="O160" s="61"/>
      <c r="P160" s="61">
        <v>3.6</v>
      </c>
      <c r="Q160" s="61"/>
      <c r="R160" s="61">
        <v>10.8</v>
      </c>
      <c r="S160" s="61">
        <v>10.8</v>
      </c>
      <c r="T160" s="61">
        <v>7.2</v>
      </c>
      <c r="U160" s="61">
        <v>7.2</v>
      </c>
      <c r="V160" s="61">
        <v>7.2</v>
      </c>
      <c r="W160" s="61"/>
      <c r="X160" s="61"/>
      <c r="Y160" s="61"/>
      <c r="Z160" s="61"/>
      <c r="AA160" s="61"/>
      <c r="AB160" s="61"/>
      <c r="AC160" s="61"/>
      <c r="AD160" s="16"/>
      <c r="AE160" s="1"/>
      <c r="AF160" s="1"/>
      <c r="AG160" s="1"/>
      <c r="AH160" s="1"/>
      <c r="AI160" s="1"/>
      <c r="AJ160" s="1"/>
      <c r="AK160" s="16"/>
      <c r="AL160" s="16"/>
      <c r="AM160" s="16"/>
      <c r="AN160" s="16"/>
      <c r="AO160" s="16"/>
      <c r="AP160" s="16"/>
      <c r="AQ160" s="1"/>
      <c r="AR160" s="1"/>
      <c r="AS160" s="1"/>
      <c r="AT160" s="1"/>
      <c r="AU160" s="1"/>
      <c r="AV160" s="1"/>
      <c r="AW160" s="16"/>
      <c r="AX160" s="16"/>
      <c r="AY160" s="16"/>
      <c r="AZ160" s="16"/>
      <c r="BA160" s="16"/>
      <c r="BB160" s="16"/>
    </row>
    <row r="161" spans="1:54" ht="15.75" x14ac:dyDescent="0.25">
      <c r="A161" s="124" t="s">
        <v>31</v>
      </c>
      <c r="B161" s="127" t="s">
        <v>588</v>
      </c>
      <c r="C161" s="61">
        <v>3</v>
      </c>
      <c r="D161" s="61">
        <v>2</v>
      </c>
      <c r="E161" s="61">
        <v>1</v>
      </c>
      <c r="F161" s="61">
        <v>2</v>
      </c>
      <c r="G161" s="61">
        <v>2</v>
      </c>
      <c r="H161" s="61"/>
      <c r="I161" s="61"/>
      <c r="J161" s="61"/>
      <c r="K161" s="61"/>
      <c r="L161" s="61"/>
      <c r="M161" s="61"/>
      <c r="N161" s="61"/>
      <c r="O161" s="61"/>
      <c r="P161" s="61">
        <v>3.6</v>
      </c>
      <c r="Q161" s="61"/>
      <c r="R161" s="61">
        <v>10.8</v>
      </c>
      <c r="S161" s="61">
        <v>7.2</v>
      </c>
      <c r="T161" s="61">
        <v>3.6</v>
      </c>
      <c r="U161" s="61">
        <v>7.2</v>
      </c>
      <c r="V161" s="61">
        <v>7.2</v>
      </c>
      <c r="W161" s="61"/>
      <c r="X161" s="61"/>
      <c r="Y161" s="61"/>
      <c r="Z161" s="61"/>
      <c r="AA161" s="61"/>
      <c r="AB161" s="61"/>
      <c r="AC161" s="61"/>
      <c r="AD161" s="16"/>
      <c r="AE161" s="1"/>
      <c r="AF161" s="1"/>
      <c r="AG161" s="1"/>
      <c r="AH161" s="1"/>
      <c r="AI161" s="1"/>
      <c r="AJ161" s="1"/>
      <c r="AK161" s="16"/>
      <c r="AL161" s="16"/>
      <c r="AM161" s="16"/>
      <c r="AN161" s="16"/>
      <c r="AO161" s="16"/>
      <c r="AP161" s="16"/>
      <c r="AQ161" s="1"/>
      <c r="AR161" s="1"/>
      <c r="AS161" s="1"/>
      <c r="AT161" s="1"/>
      <c r="AU161" s="1"/>
      <c r="AV161" s="1"/>
      <c r="AW161" s="16"/>
      <c r="AX161" s="16"/>
      <c r="AY161" s="16"/>
      <c r="AZ161" s="16"/>
      <c r="BA161" s="16"/>
      <c r="BB161" s="16"/>
    </row>
    <row r="162" spans="1:54" ht="15.75" x14ac:dyDescent="0.25">
      <c r="A162" s="124" t="s">
        <v>33</v>
      </c>
      <c r="B162" s="127" t="s">
        <v>589</v>
      </c>
      <c r="C162" s="61"/>
      <c r="D162" s="61">
        <v>3</v>
      </c>
      <c r="E162" s="61">
        <v>3</v>
      </c>
      <c r="F162" s="61">
        <v>1</v>
      </c>
      <c r="G162" s="61">
        <v>2</v>
      </c>
      <c r="H162" s="61"/>
      <c r="I162" s="61"/>
      <c r="J162" s="61"/>
      <c r="K162" s="61"/>
      <c r="L162" s="61"/>
      <c r="M162" s="61"/>
      <c r="N162" s="61"/>
      <c r="O162" s="61"/>
      <c r="P162" s="61">
        <v>3.6</v>
      </c>
      <c r="Q162" s="61"/>
      <c r="R162" s="61"/>
      <c r="S162" s="61">
        <v>10.8</v>
      </c>
      <c r="T162" s="61">
        <v>1.8</v>
      </c>
      <c r="U162" s="61">
        <v>3.6</v>
      </c>
      <c r="V162" s="61">
        <v>7.2</v>
      </c>
      <c r="W162" s="61"/>
      <c r="X162" s="61"/>
      <c r="Y162" s="61"/>
      <c r="Z162" s="61"/>
      <c r="AA162" s="61"/>
      <c r="AB162" s="61"/>
      <c r="AC162" s="61"/>
      <c r="AD162" s="16"/>
      <c r="AE162" s="1"/>
      <c r="AF162" s="1"/>
      <c r="AG162" s="1"/>
      <c r="AH162" s="1"/>
      <c r="AI162" s="1"/>
      <c r="AJ162" s="1"/>
      <c r="AK162" s="16"/>
      <c r="AL162" s="16"/>
      <c r="AM162" s="16"/>
      <c r="AN162" s="16"/>
      <c r="AO162" s="16"/>
      <c r="AP162" s="16"/>
      <c r="AQ162" s="1"/>
      <c r="AR162" s="1"/>
      <c r="AS162" s="1"/>
      <c r="AT162" s="1"/>
      <c r="AU162" s="1"/>
      <c r="AV162" s="1"/>
      <c r="AW162" s="16"/>
      <c r="AX162" s="16"/>
      <c r="AY162" s="16"/>
      <c r="AZ162" s="16"/>
      <c r="BA162" s="16"/>
      <c r="BB162" s="16"/>
    </row>
    <row r="163" spans="1:54" ht="15.75" x14ac:dyDescent="0.25">
      <c r="A163" s="124" t="s">
        <v>35</v>
      </c>
      <c r="B163" s="127" t="s">
        <v>590</v>
      </c>
      <c r="C163" s="61">
        <v>2</v>
      </c>
      <c r="D163" s="61">
        <v>3</v>
      </c>
      <c r="E163" s="61"/>
      <c r="F163" s="61">
        <v>2</v>
      </c>
      <c r="G163" s="61">
        <v>2</v>
      </c>
      <c r="H163" s="61"/>
      <c r="I163" s="61"/>
      <c r="J163" s="61"/>
      <c r="K163" s="61"/>
      <c r="L163" s="61"/>
      <c r="M163" s="61"/>
      <c r="N163" s="61"/>
      <c r="O163" s="61"/>
      <c r="P163" s="61">
        <v>3.6</v>
      </c>
      <c r="Q163" s="61"/>
      <c r="R163" s="61">
        <v>7.2</v>
      </c>
      <c r="S163" s="61">
        <v>10.8</v>
      </c>
      <c r="T163" s="61"/>
      <c r="U163" s="61">
        <v>7.2</v>
      </c>
      <c r="V163" s="61">
        <v>7.2</v>
      </c>
      <c r="W163" s="61"/>
      <c r="X163" s="61"/>
      <c r="Y163" s="61"/>
      <c r="Z163" s="61"/>
      <c r="AA163" s="61"/>
      <c r="AB163" s="61"/>
      <c r="AC163" s="61"/>
      <c r="AD163" s="16"/>
      <c r="AE163" s="1"/>
      <c r="AF163" s="1"/>
      <c r="AG163" s="1"/>
      <c r="AH163" s="1"/>
      <c r="AI163" s="1"/>
      <c r="AJ163" s="1"/>
      <c r="AK163" s="16"/>
      <c r="AL163" s="16"/>
      <c r="AM163" s="16"/>
      <c r="AN163" s="16"/>
      <c r="AO163" s="16"/>
      <c r="AP163" s="16"/>
      <c r="AQ163" s="1"/>
      <c r="AR163" s="1"/>
      <c r="AS163" s="1"/>
      <c r="AT163" s="1"/>
      <c r="AU163" s="1"/>
      <c r="AV163" s="1"/>
      <c r="AW163" s="16"/>
      <c r="AX163" s="16"/>
      <c r="AY163" s="16"/>
      <c r="AZ163" s="16"/>
      <c r="BA163" s="16"/>
      <c r="BB163" s="16"/>
    </row>
    <row r="164" spans="1:54" ht="15.75" x14ac:dyDescent="0.25">
      <c r="A164" s="124" t="s">
        <v>37</v>
      </c>
      <c r="B164" s="127" t="s">
        <v>591</v>
      </c>
      <c r="C164" s="61">
        <v>2</v>
      </c>
      <c r="D164" s="61"/>
      <c r="E164" s="61">
        <v>2</v>
      </c>
      <c r="F164" s="61"/>
      <c r="G164" s="61">
        <v>1</v>
      </c>
      <c r="H164" s="61"/>
      <c r="I164" s="61"/>
      <c r="J164" s="61"/>
      <c r="K164" s="61"/>
      <c r="L164" s="61"/>
      <c r="M164" s="61"/>
      <c r="N164" s="61"/>
      <c r="O164" s="61"/>
      <c r="P164" s="61">
        <v>3.6</v>
      </c>
      <c r="Q164" s="61"/>
      <c r="R164" s="61">
        <v>7.2</v>
      </c>
      <c r="S164" s="61"/>
      <c r="T164" s="61">
        <v>7.2</v>
      </c>
      <c r="U164" s="61"/>
      <c r="V164" s="61">
        <v>3.6</v>
      </c>
      <c r="W164" s="61"/>
      <c r="X164" s="61"/>
      <c r="Y164" s="61"/>
      <c r="Z164" s="61"/>
      <c r="AA164" s="61"/>
      <c r="AB164" s="61"/>
      <c r="AC164" s="61"/>
      <c r="AD164" s="16"/>
      <c r="AE164" s="1"/>
      <c r="AF164" s="1"/>
      <c r="AG164" s="1"/>
      <c r="AH164" s="1"/>
      <c r="AI164" s="1"/>
      <c r="AJ164" s="1"/>
      <c r="AK164" s="16"/>
      <c r="AL164" s="16"/>
      <c r="AM164" s="16"/>
      <c r="AN164" s="16"/>
      <c r="AO164" s="16"/>
      <c r="AP164" s="16"/>
      <c r="AQ164" s="1"/>
      <c r="AR164" s="1"/>
      <c r="AS164" s="1"/>
      <c r="AT164" s="1"/>
      <c r="AU164" s="1"/>
      <c r="AV164" s="1"/>
      <c r="AW164" s="16"/>
      <c r="AX164" s="16"/>
      <c r="AY164" s="16"/>
      <c r="AZ164" s="16"/>
      <c r="BA164" s="16"/>
      <c r="BB164" s="16"/>
    </row>
    <row r="165" spans="1:54" ht="15.75" x14ac:dyDescent="0.25">
      <c r="A165" s="124" t="s">
        <v>39</v>
      </c>
      <c r="B165" s="127" t="s">
        <v>592</v>
      </c>
      <c r="C165" s="61">
        <v>2</v>
      </c>
      <c r="D165" s="61">
        <v>2</v>
      </c>
      <c r="E165" s="61">
        <v>2</v>
      </c>
      <c r="F165" s="61">
        <v>1</v>
      </c>
      <c r="G165" s="61">
        <v>2</v>
      </c>
      <c r="H165" s="61"/>
      <c r="I165" s="61"/>
      <c r="J165" s="61"/>
      <c r="K165" s="61"/>
      <c r="L165" s="61"/>
      <c r="M165" s="61"/>
      <c r="N165" s="61"/>
      <c r="O165" s="61"/>
      <c r="P165" s="61">
        <v>3.6</v>
      </c>
      <c r="Q165" s="61"/>
      <c r="R165" s="61">
        <v>7.2</v>
      </c>
      <c r="S165" s="61">
        <v>7.2</v>
      </c>
      <c r="T165" s="61">
        <v>7.2</v>
      </c>
      <c r="U165" s="61">
        <v>3.6</v>
      </c>
      <c r="V165" s="61">
        <v>7.2</v>
      </c>
      <c r="W165" s="61"/>
      <c r="X165" s="61"/>
      <c r="Y165" s="61"/>
      <c r="Z165" s="61"/>
      <c r="AA165" s="61"/>
      <c r="AB165" s="61"/>
      <c r="AC165" s="61"/>
      <c r="AD165" s="16"/>
      <c r="AE165" s="1"/>
      <c r="AF165" s="1"/>
      <c r="AG165" s="1"/>
      <c r="AH165" s="1"/>
      <c r="AI165" s="1"/>
      <c r="AJ165" s="1"/>
      <c r="AK165" s="16"/>
      <c r="AL165" s="16"/>
      <c r="AM165" s="16"/>
      <c r="AN165" s="16"/>
      <c r="AO165" s="16"/>
      <c r="AP165" s="16"/>
      <c r="AQ165" s="1"/>
      <c r="AR165" s="1"/>
      <c r="AS165" s="1"/>
      <c r="AT165" s="1"/>
      <c r="AU165" s="1"/>
      <c r="AV165" s="1"/>
      <c r="AW165" s="16"/>
      <c r="AX165" s="16"/>
      <c r="AY165" s="16"/>
      <c r="AZ165" s="16"/>
      <c r="BA165" s="16"/>
      <c r="BB165" s="16"/>
    </row>
    <row r="166" spans="1:54" ht="15.75" x14ac:dyDescent="0.25">
      <c r="A166" s="64" t="s">
        <v>564</v>
      </c>
      <c r="B166" s="64" t="s">
        <v>593</v>
      </c>
      <c r="C166" s="59" t="s">
        <v>2</v>
      </c>
      <c r="D166" s="59" t="s">
        <v>3</v>
      </c>
      <c r="E166" s="59" t="s">
        <v>4</v>
      </c>
      <c r="F166" s="59" t="s">
        <v>5</v>
      </c>
      <c r="G166" s="59" t="s">
        <v>6</v>
      </c>
      <c r="H166" s="59" t="s">
        <v>7</v>
      </c>
      <c r="I166" s="59" t="s">
        <v>8</v>
      </c>
      <c r="J166" s="59" t="s">
        <v>9</v>
      </c>
      <c r="K166" s="59" t="s">
        <v>10</v>
      </c>
      <c r="L166" s="59" t="s">
        <v>11</v>
      </c>
      <c r="M166" s="59" t="s">
        <v>12</v>
      </c>
      <c r="N166" s="59" t="s">
        <v>13</v>
      </c>
      <c r="O166" s="59"/>
      <c r="P166" s="59" t="s">
        <v>14</v>
      </c>
      <c r="Q166" s="59"/>
      <c r="R166" s="59" t="s">
        <v>15</v>
      </c>
      <c r="S166" s="59" t="s">
        <v>16</v>
      </c>
      <c r="T166" s="59" t="s">
        <v>17</v>
      </c>
      <c r="U166" s="59" t="s">
        <v>18</v>
      </c>
      <c r="V166" s="59" t="s">
        <v>19</v>
      </c>
      <c r="W166" s="59" t="s">
        <v>20</v>
      </c>
      <c r="X166" s="59" t="s">
        <v>21</v>
      </c>
      <c r="Y166" s="59" t="s">
        <v>22</v>
      </c>
      <c r="Z166" s="59" t="s">
        <v>23</v>
      </c>
      <c r="AA166" s="59" t="s">
        <v>24</v>
      </c>
      <c r="AB166" s="59" t="s">
        <v>25</v>
      </c>
      <c r="AC166" s="59" t="s">
        <v>26</v>
      </c>
      <c r="AD166" s="16"/>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row>
    <row r="167" spans="1:54" ht="15.75" x14ac:dyDescent="0.25">
      <c r="A167" s="124" t="s">
        <v>27</v>
      </c>
      <c r="B167" s="127" t="s">
        <v>594</v>
      </c>
      <c r="C167" s="61">
        <v>3</v>
      </c>
      <c r="D167" s="61">
        <v>3</v>
      </c>
      <c r="E167" s="61"/>
      <c r="F167" s="61"/>
      <c r="G167" s="61">
        <v>2</v>
      </c>
      <c r="H167" s="61"/>
      <c r="I167" s="61"/>
      <c r="J167" s="61"/>
      <c r="K167" s="61"/>
      <c r="L167" s="61"/>
      <c r="M167" s="61"/>
      <c r="N167" s="61"/>
      <c r="O167" s="61"/>
      <c r="P167" s="61">
        <v>1.5</v>
      </c>
      <c r="Q167" s="61"/>
      <c r="R167" s="61">
        <v>4.5</v>
      </c>
      <c r="S167" s="61">
        <v>4.5</v>
      </c>
      <c r="T167" s="61"/>
      <c r="U167" s="61"/>
      <c r="V167" s="61">
        <v>3</v>
      </c>
      <c r="W167" s="61"/>
      <c r="X167" s="61"/>
      <c r="Y167" s="61"/>
      <c r="Z167" s="61"/>
      <c r="AA167" s="61"/>
      <c r="AB167" s="61"/>
      <c r="AC167" s="61"/>
      <c r="AD167" s="16"/>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row>
    <row r="168" spans="1:54" ht="15.75" x14ac:dyDescent="0.25">
      <c r="A168" s="124" t="s">
        <v>31</v>
      </c>
      <c r="B168" s="127" t="s">
        <v>595</v>
      </c>
      <c r="C168" s="61">
        <v>3</v>
      </c>
      <c r="D168" s="61">
        <v>2</v>
      </c>
      <c r="E168" s="61"/>
      <c r="F168" s="61"/>
      <c r="G168" s="61">
        <v>3</v>
      </c>
      <c r="H168" s="61"/>
      <c r="I168" s="61"/>
      <c r="J168" s="61"/>
      <c r="K168" s="61"/>
      <c r="L168" s="61"/>
      <c r="M168" s="61"/>
      <c r="N168" s="61"/>
      <c r="O168" s="61"/>
      <c r="P168" s="61">
        <v>1.5</v>
      </c>
      <c r="Q168" s="61"/>
      <c r="R168" s="61">
        <v>4.5</v>
      </c>
      <c r="S168" s="61">
        <v>3</v>
      </c>
      <c r="T168" s="61"/>
      <c r="U168" s="61"/>
      <c r="V168" s="61">
        <v>4.5</v>
      </c>
      <c r="W168" s="61"/>
      <c r="X168" s="61"/>
      <c r="Y168" s="61"/>
      <c r="Z168" s="61"/>
      <c r="AA168" s="61"/>
      <c r="AB168" s="61"/>
      <c r="AC168" s="61"/>
      <c r="AD168" s="16"/>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row>
    <row r="169" spans="1:54" ht="31.5" x14ac:dyDescent="0.25">
      <c r="A169" s="124" t="s">
        <v>33</v>
      </c>
      <c r="B169" s="127" t="s">
        <v>596</v>
      </c>
      <c r="C169" s="61">
        <v>3</v>
      </c>
      <c r="D169" s="61">
        <v>3</v>
      </c>
      <c r="E169" s="61"/>
      <c r="F169" s="61"/>
      <c r="G169" s="61">
        <v>3</v>
      </c>
      <c r="H169" s="61"/>
      <c r="I169" s="61"/>
      <c r="J169" s="61"/>
      <c r="K169" s="61"/>
      <c r="L169" s="61"/>
      <c r="M169" s="61"/>
      <c r="N169" s="61"/>
      <c r="O169" s="61"/>
      <c r="P169" s="61">
        <v>1.5</v>
      </c>
      <c r="Q169" s="61"/>
      <c r="R169" s="61">
        <v>4.5</v>
      </c>
      <c r="S169" s="61">
        <v>4.5</v>
      </c>
      <c r="T169" s="61"/>
      <c r="U169" s="61"/>
      <c r="V169" s="61">
        <v>4.5</v>
      </c>
      <c r="W169" s="61"/>
      <c r="X169" s="61"/>
      <c r="Y169" s="61"/>
      <c r="Z169" s="61"/>
      <c r="AA169" s="61"/>
      <c r="AB169" s="61"/>
      <c r="AC169" s="61"/>
      <c r="AD169" s="16"/>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row>
    <row r="170" spans="1:54" ht="15.75" x14ac:dyDescent="0.25">
      <c r="A170" s="124" t="s">
        <v>35</v>
      </c>
      <c r="B170" s="127" t="s">
        <v>597</v>
      </c>
      <c r="C170" s="61">
        <v>3</v>
      </c>
      <c r="D170" s="61">
        <v>3</v>
      </c>
      <c r="E170" s="61"/>
      <c r="F170" s="61"/>
      <c r="G170" s="61">
        <v>3</v>
      </c>
      <c r="H170" s="61"/>
      <c r="I170" s="61"/>
      <c r="J170" s="61"/>
      <c r="K170" s="61"/>
      <c r="L170" s="61"/>
      <c r="M170" s="61"/>
      <c r="N170" s="61"/>
      <c r="O170" s="61"/>
      <c r="P170" s="61">
        <v>1.5</v>
      </c>
      <c r="Q170" s="61"/>
      <c r="R170" s="61">
        <v>4.5</v>
      </c>
      <c r="S170" s="61">
        <v>4.5</v>
      </c>
      <c r="T170" s="61"/>
      <c r="U170" s="61"/>
      <c r="V170" s="61">
        <v>4.5</v>
      </c>
      <c r="W170" s="61"/>
      <c r="X170" s="61"/>
      <c r="Y170" s="61"/>
      <c r="Z170" s="61"/>
      <c r="AA170" s="61"/>
      <c r="AB170" s="61"/>
      <c r="AC170" s="61"/>
      <c r="AD170" s="16"/>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row>
    <row r="171" spans="1:54" ht="15.75" x14ac:dyDescent="0.25">
      <c r="A171" s="124" t="s">
        <v>37</v>
      </c>
      <c r="B171" s="127" t="s">
        <v>598</v>
      </c>
      <c r="C171" s="61">
        <v>3</v>
      </c>
      <c r="D171" s="61">
        <v>2</v>
      </c>
      <c r="E171" s="61"/>
      <c r="F171" s="61"/>
      <c r="G171" s="61">
        <v>3</v>
      </c>
      <c r="H171" s="61"/>
      <c r="I171" s="61"/>
      <c r="J171" s="61"/>
      <c r="K171" s="61"/>
      <c r="L171" s="61"/>
      <c r="M171" s="61"/>
      <c r="N171" s="61"/>
      <c r="O171" s="61"/>
      <c r="P171" s="61">
        <v>1.5</v>
      </c>
      <c r="Q171" s="61"/>
      <c r="R171" s="61">
        <v>4.5</v>
      </c>
      <c r="S171" s="61">
        <v>3</v>
      </c>
      <c r="T171" s="61"/>
      <c r="U171" s="61"/>
      <c r="V171" s="61">
        <v>4.5</v>
      </c>
      <c r="W171" s="61"/>
      <c r="X171" s="61"/>
      <c r="Y171" s="61"/>
      <c r="Z171" s="61"/>
      <c r="AA171" s="61"/>
      <c r="AB171" s="61"/>
      <c r="AC171" s="61"/>
      <c r="AD171" s="16"/>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row>
    <row r="172" spans="1:54" ht="15.75" x14ac:dyDescent="0.25">
      <c r="A172" s="124" t="s">
        <v>39</v>
      </c>
      <c r="B172" s="127" t="s">
        <v>599</v>
      </c>
      <c r="C172" s="61">
        <v>3</v>
      </c>
      <c r="D172" s="61">
        <v>2</v>
      </c>
      <c r="E172" s="61"/>
      <c r="F172" s="61"/>
      <c r="G172" s="61">
        <v>3</v>
      </c>
      <c r="H172" s="61"/>
      <c r="I172" s="61"/>
      <c r="J172" s="61"/>
      <c r="K172" s="61"/>
      <c r="L172" s="61"/>
      <c r="M172" s="61"/>
      <c r="N172" s="61"/>
      <c r="O172" s="61"/>
      <c r="P172" s="61">
        <v>1.5</v>
      </c>
      <c r="Q172" s="61"/>
      <c r="R172" s="61">
        <v>4.5</v>
      </c>
      <c r="S172" s="61">
        <v>3</v>
      </c>
      <c r="T172" s="61"/>
      <c r="U172" s="61"/>
      <c r="V172" s="61">
        <v>4.5</v>
      </c>
      <c r="W172" s="61"/>
      <c r="X172" s="61"/>
      <c r="Y172" s="61"/>
      <c r="Z172" s="61"/>
      <c r="AA172" s="61"/>
      <c r="AB172" s="61"/>
      <c r="AC172" s="61"/>
      <c r="AD172" s="16"/>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row>
    <row r="173" spans="1:54" ht="15.75" x14ac:dyDescent="0.25">
      <c r="A173" s="64" t="s">
        <v>564</v>
      </c>
      <c r="B173" s="64" t="s">
        <v>600</v>
      </c>
      <c r="C173" s="59" t="s">
        <v>2</v>
      </c>
      <c r="D173" s="59" t="s">
        <v>3</v>
      </c>
      <c r="E173" s="59" t="s">
        <v>4</v>
      </c>
      <c r="F173" s="59" t="s">
        <v>5</v>
      </c>
      <c r="G173" s="59" t="s">
        <v>6</v>
      </c>
      <c r="H173" s="59" t="s">
        <v>7</v>
      </c>
      <c r="I173" s="59" t="s">
        <v>8</v>
      </c>
      <c r="J173" s="59" t="s">
        <v>9</v>
      </c>
      <c r="K173" s="59" t="s">
        <v>10</v>
      </c>
      <c r="L173" s="59" t="s">
        <v>11</v>
      </c>
      <c r="M173" s="59" t="s">
        <v>12</v>
      </c>
      <c r="N173" s="59" t="s">
        <v>13</v>
      </c>
      <c r="O173" s="59"/>
      <c r="P173" s="59" t="s">
        <v>14</v>
      </c>
      <c r="Q173" s="59"/>
      <c r="R173" s="59" t="s">
        <v>15</v>
      </c>
      <c r="S173" s="59" t="s">
        <v>16</v>
      </c>
      <c r="T173" s="59" t="s">
        <v>17</v>
      </c>
      <c r="U173" s="59" t="s">
        <v>18</v>
      </c>
      <c r="V173" s="59" t="s">
        <v>19</v>
      </c>
      <c r="W173" s="59" t="s">
        <v>20</v>
      </c>
      <c r="X173" s="59" t="s">
        <v>21</v>
      </c>
      <c r="Y173" s="59" t="s">
        <v>22</v>
      </c>
      <c r="Z173" s="59" t="s">
        <v>23</v>
      </c>
      <c r="AA173" s="59" t="s">
        <v>24</v>
      </c>
      <c r="AB173" s="59" t="s">
        <v>25</v>
      </c>
      <c r="AC173" s="59" t="s">
        <v>26</v>
      </c>
      <c r="AD173" s="16"/>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row>
    <row r="174" spans="1:54" ht="15.75" x14ac:dyDescent="0.25">
      <c r="A174" s="124" t="s">
        <v>27</v>
      </c>
      <c r="B174" s="127" t="s">
        <v>601</v>
      </c>
      <c r="C174" s="61">
        <v>2</v>
      </c>
      <c r="D174" s="61"/>
      <c r="E174" s="61"/>
      <c r="F174" s="61">
        <v>3</v>
      </c>
      <c r="G174" s="61">
        <v>2</v>
      </c>
      <c r="H174" s="61"/>
      <c r="I174" s="61"/>
      <c r="J174" s="61"/>
      <c r="K174" s="61"/>
      <c r="L174" s="61"/>
      <c r="M174" s="61"/>
      <c r="N174" s="61"/>
      <c r="O174" s="61"/>
      <c r="P174" s="61">
        <v>2.9</v>
      </c>
      <c r="Q174" s="61"/>
      <c r="R174" s="61">
        <v>5.8</v>
      </c>
      <c r="S174" s="61"/>
      <c r="T174" s="61"/>
      <c r="U174" s="61">
        <v>8.6999999999999993</v>
      </c>
      <c r="V174" s="61">
        <v>5.8</v>
      </c>
      <c r="W174" s="61"/>
      <c r="X174" s="61"/>
      <c r="Y174" s="61"/>
      <c r="Z174" s="61"/>
      <c r="AA174" s="61"/>
      <c r="AB174" s="61"/>
      <c r="AC174" s="61"/>
      <c r="AD174" s="16"/>
      <c r="AE174" s="1"/>
      <c r="AF174" s="1"/>
      <c r="AG174" s="1"/>
      <c r="AH174" s="1"/>
      <c r="AI174" s="1"/>
      <c r="AJ174" s="1"/>
      <c r="AK174" s="1"/>
      <c r="AL174" s="1"/>
      <c r="AM174" s="1"/>
      <c r="AN174" s="1"/>
      <c r="AO174" s="2"/>
      <c r="AP174" s="16"/>
      <c r="AQ174" s="1"/>
      <c r="AR174" s="1"/>
      <c r="AS174" s="1"/>
      <c r="AT174" s="1"/>
      <c r="AU174" s="1"/>
      <c r="AV174" s="1"/>
      <c r="AW174" s="1"/>
      <c r="AX174" s="1"/>
      <c r="AY174" s="1"/>
      <c r="AZ174" s="1"/>
      <c r="BA174" s="16"/>
      <c r="BB174" s="16"/>
    </row>
    <row r="175" spans="1:54" ht="15.75" x14ac:dyDescent="0.25">
      <c r="A175" s="124" t="s">
        <v>31</v>
      </c>
      <c r="B175" s="127" t="s">
        <v>602</v>
      </c>
      <c r="C175" s="61">
        <v>2</v>
      </c>
      <c r="D175" s="61">
        <v>3</v>
      </c>
      <c r="E175" s="61"/>
      <c r="F175" s="61">
        <v>3</v>
      </c>
      <c r="G175" s="61">
        <v>3</v>
      </c>
      <c r="H175" s="61"/>
      <c r="I175" s="61"/>
      <c r="J175" s="61"/>
      <c r="K175" s="61"/>
      <c r="L175" s="61"/>
      <c r="M175" s="61"/>
      <c r="N175" s="61"/>
      <c r="O175" s="61"/>
      <c r="P175" s="61">
        <v>2.9</v>
      </c>
      <c r="Q175" s="61"/>
      <c r="R175" s="61">
        <v>5.8</v>
      </c>
      <c r="S175" s="61">
        <v>8.6999999999999993</v>
      </c>
      <c r="T175" s="61"/>
      <c r="U175" s="61">
        <v>8.6999999999999993</v>
      </c>
      <c r="V175" s="61">
        <v>8.6999999999999993</v>
      </c>
      <c r="W175" s="61"/>
      <c r="X175" s="61"/>
      <c r="Y175" s="61"/>
      <c r="Z175" s="61"/>
      <c r="AA175" s="61"/>
      <c r="AB175" s="61"/>
      <c r="AC175" s="61"/>
      <c r="AD175" s="16"/>
      <c r="AE175" s="1"/>
      <c r="AF175" s="1"/>
      <c r="AG175" s="1"/>
      <c r="AH175" s="1"/>
      <c r="AI175" s="1"/>
      <c r="AJ175" s="1"/>
      <c r="AK175" s="1"/>
      <c r="AL175" s="1"/>
      <c r="AM175" s="1"/>
      <c r="AN175" s="1"/>
      <c r="AO175" s="2"/>
      <c r="AP175" s="16"/>
      <c r="AQ175" s="1"/>
      <c r="AR175" s="1"/>
      <c r="AS175" s="1"/>
      <c r="AT175" s="1"/>
      <c r="AU175" s="1"/>
      <c r="AV175" s="1"/>
      <c r="AW175" s="1"/>
      <c r="AX175" s="1"/>
      <c r="AY175" s="1"/>
      <c r="AZ175" s="1"/>
      <c r="BA175" s="16"/>
      <c r="BB175" s="16"/>
    </row>
    <row r="176" spans="1:54" ht="15.75" x14ac:dyDescent="0.25">
      <c r="A176" s="124" t="s">
        <v>33</v>
      </c>
      <c r="B176" s="127" t="s">
        <v>603</v>
      </c>
      <c r="C176" s="61">
        <v>2</v>
      </c>
      <c r="D176" s="61">
        <v>3</v>
      </c>
      <c r="E176" s="61"/>
      <c r="F176" s="61">
        <v>3</v>
      </c>
      <c r="G176" s="61">
        <v>3</v>
      </c>
      <c r="H176" s="61"/>
      <c r="I176" s="61"/>
      <c r="J176" s="61"/>
      <c r="K176" s="61"/>
      <c r="L176" s="61"/>
      <c r="M176" s="61"/>
      <c r="N176" s="61"/>
      <c r="O176" s="61"/>
      <c r="P176" s="61">
        <v>2.9</v>
      </c>
      <c r="Q176" s="61"/>
      <c r="R176" s="61">
        <v>5.8</v>
      </c>
      <c r="S176" s="61">
        <v>8.6999999999999993</v>
      </c>
      <c r="T176" s="61"/>
      <c r="U176" s="61">
        <v>8.6999999999999993</v>
      </c>
      <c r="V176" s="61">
        <v>8.6999999999999993</v>
      </c>
      <c r="W176" s="61"/>
      <c r="X176" s="61"/>
      <c r="Y176" s="61"/>
      <c r="Z176" s="61"/>
      <c r="AA176" s="61"/>
      <c r="AB176" s="61"/>
      <c r="AC176" s="61"/>
      <c r="AD176" s="16"/>
      <c r="AE176" s="1"/>
      <c r="AF176" s="1"/>
      <c r="AG176" s="1"/>
      <c r="AH176" s="1"/>
      <c r="AI176" s="1"/>
      <c r="AJ176" s="1"/>
      <c r="AK176" s="1"/>
      <c r="AL176" s="1"/>
      <c r="AM176" s="1"/>
      <c r="AN176" s="1"/>
      <c r="AO176" s="2"/>
      <c r="AP176" s="16"/>
      <c r="AQ176" s="1"/>
      <c r="AR176" s="1"/>
      <c r="AS176" s="1"/>
      <c r="AT176" s="1"/>
      <c r="AU176" s="1"/>
      <c r="AV176" s="1"/>
      <c r="AW176" s="1"/>
      <c r="AX176" s="1"/>
      <c r="AY176" s="1"/>
      <c r="AZ176" s="1"/>
      <c r="BA176" s="16"/>
      <c r="BB176" s="16"/>
    </row>
    <row r="177" spans="1:54" ht="15.75" x14ac:dyDescent="0.25">
      <c r="A177" s="124" t="s">
        <v>35</v>
      </c>
      <c r="B177" s="127" t="s">
        <v>604</v>
      </c>
      <c r="C177" s="61">
        <v>2</v>
      </c>
      <c r="D177" s="61">
        <v>3</v>
      </c>
      <c r="E177" s="61"/>
      <c r="F177" s="61">
        <v>3</v>
      </c>
      <c r="G177" s="61">
        <v>3</v>
      </c>
      <c r="H177" s="61"/>
      <c r="I177" s="61"/>
      <c r="J177" s="61"/>
      <c r="K177" s="61"/>
      <c r="L177" s="61"/>
      <c r="M177" s="61"/>
      <c r="N177" s="61"/>
      <c r="O177" s="61"/>
      <c r="P177" s="61">
        <v>2.9</v>
      </c>
      <c r="Q177" s="61"/>
      <c r="R177" s="61">
        <v>5.8</v>
      </c>
      <c r="S177" s="61">
        <v>8.6999999999999993</v>
      </c>
      <c r="T177" s="61"/>
      <c r="U177" s="61">
        <v>8.6999999999999993</v>
      </c>
      <c r="V177" s="61">
        <v>8.6999999999999993</v>
      </c>
      <c r="W177" s="61"/>
      <c r="X177" s="61"/>
      <c r="Y177" s="61"/>
      <c r="Z177" s="61"/>
      <c r="AA177" s="61"/>
      <c r="AB177" s="61"/>
      <c r="AC177" s="61"/>
      <c r="AD177" s="16"/>
      <c r="AE177" s="1"/>
      <c r="AF177" s="1"/>
      <c r="AG177" s="1"/>
      <c r="AH177" s="1"/>
      <c r="AI177" s="1"/>
      <c r="AJ177" s="1"/>
      <c r="AK177" s="1"/>
      <c r="AL177" s="1"/>
      <c r="AM177" s="1"/>
      <c r="AN177" s="1"/>
      <c r="AO177" s="2"/>
      <c r="AP177" s="16"/>
      <c r="AQ177" s="1"/>
      <c r="AR177" s="1"/>
      <c r="AS177" s="1"/>
      <c r="AT177" s="1"/>
      <c r="AU177" s="1"/>
      <c r="AV177" s="1"/>
      <c r="AW177" s="1"/>
      <c r="AX177" s="1"/>
      <c r="AY177" s="1"/>
      <c r="AZ177" s="1"/>
      <c r="BA177" s="16"/>
      <c r="BB177" s="16"/>
    </row>
    <row r="178" spans="1:54" ht="15.75" customHeight="1" x14ac:dyDescent="0.25">
      <c r="A178" s="124" t="s">
        <v>37</v>
      </c>
      <c r="B178" s="127" t="s">
        <v>605</v>
      </c>
      <c r="C178" s="61">
        <v>2</v>
      </c>
      <c r="D178" s="61">
        <v>3</v>
      </c>
      <c r="E178" s="61"/>
      <c r="F178" s="61">
        <v>3</v>
      </c>
      <c r="G178" s="61">
        <v>3</v>
      </c>
      <c r="H178" s="61"/>
      <c r="I178" s="61"/>
      <c r="J178" s="61"/>
      <c r="K178" s="61"/>
      <c r="L178" s="61"/>
      <c r="M178" s="61"/>
      <c r="N178" s="61"/>
      <c r="O178" s="61"/>
      <c r="P178" s="61">
        <v>2.9</v>
      </c>
      <c r="Q178" s="61"/>
      <c r="R178" s="61">
        <v>5.8</v>
      </c>
      <c r="S178" s="61">
        <v>8.6999999999999993</v>
      </c>
      <c r="T178" s="61"/>
      <c r="U178" s="61">
        <v>8.6999999999999993</v>
      </c>
      <c r="V178" s="61">
        <v>8.6999999999999993</v>
      </c>
      <c r="W178" s="61"/>
      <c r="X178" s="61"/>
      <c r="Y178" s="61"/>
      <c r="Z178" s="61"/>
      <c r="AA178" s="61"/>
      <c r="AB178" s="61"/>
      <c r="AC178" s="61"/>
      <c r="AD178" s="16"/>
      <c r="AE178" s="1"/>
      <c r="AF178" s="1"/>
      <c r="AG178" s="1"/>
      <c r="AH178" s="1"/>
      <c r="AI178" s="1"/>
      <c r="AJ178" s="1"/>
      <c r="AK178" s="1"/>
      <c r="AL178" s="1"/>
      <c r="AM178" s="1"/>
      <c r="AN178" s="1"/>
      <c r="AO178" s="2"/>
      <c r="AP178" s="16"/>
      <c r="AQ178" s="1"/>
      <c r="AR178" s="1"/>
      <c r="AS178" s="1"/>
      <c r="AT178" s="1"/>
      <c r="AU178" s="1"/>
      <c r="AV178" s="1"/>
      <c r="AW178" s="1"/>
      <c r="AX178" s="1"/>
      <c r="AY178" s="1"/>
      <c r="AZ178" s="1"/>
      <c r="BA178" s="16"/>
      <c r="BB178" s="16"/>
    </row>
    <row r="179" spans="1:54" ht="15.75" x14ac:dyDescent="0.25">
      <c r="A179" s="124" t="s">
        <v>39</v>
      </c>
      <c r="B179" s="127" t="s">
        <v>606</v>
      </c>
      <c r="C179" s="61">
        <v>2</v>
      </c>
      <c r="D179" s="61">
        <v>3</v>
      </c>
      <c r="E179" s="61"/>
      <c r="F179" s="61">
        <v>3</v>
      </c>
      <c r="G179" s="61">
        <v>3</v>
      </c>
      <c r="H179" s="61"/>
      <c r="I179" s="61"/>
      <c r="J179" s="61"/>
      <c r="K179" s="61"/>
      <c r="L179" s="61"/>
      <c r="M179" s="61"/>
      <c r="N179" s="61"/>
      <c r="O179" s="61"/>
      <c r="P179" s="61">
        <v>2.9</v>
      </c>
      <c r="Q179" s="61"/>
      <c r="R179" s="61">
        <v>5.8</v>
      </c>
      <c r="S179" s="61">
        <v>8.6999999999999993</v>
      </c>
      <c r="T179" s="61"/>
      <c r="U179" s="61">
        <v>8.6999999999999993</v>
      </c>
      <c r="V179" s="61">
        <v>8.6999999999999993</v>
      </c>
      <c r="W179" s="61"/>
      <c r="X179" s="61"/>
      <c r="Y179" s="61"/>
      <c r="Z179" s="61"/>
      <c r="AA179" s="61"/>
      <c r="AB179" s="61"/>
      <c r="AC179" s="61"/>
      <c r="AD179" s="16"/>
      <c r="AE179" s="1"/>
      <c r="AF179" s="1"/>
      <c r="AG179" s="1"/>
      <c r="AH179" s="1"/>
      <c r="AI179" s="1"/>
      <c r="AJ179" s="1"/>
      <c r="AK179" s="1"/>
      <c r="AL179" s="1"/>
      <c r="AM179" s="1"/>
      <c r="AN179" s="1"/>
      <c r="AO179" s="2"/>
      <c r="AP179" s="16"/>
      <c r="AQ179" s="1"/>
      <c r="AR179" s="1"/>
      <c r="AS179" s="1"/>
      <c r="AT179" s="1"/>
      <c r="AU179" s="1"/>
      <c r="AV179" s="1"/>
      <c r="AW179" s="1"/>
      <c r="AX179" s="1"/>
      <c r="AY179" s="1"/>
      <c r="AZ179" s="1"/>
      <c r="BA179" s="16"/>
      <c r="BB179" s="16"/>
    </row>
    <row r="180" spans="1:54" ht="15.75" x14ac:dyDescent="0.25">
      <c r="A180" s="64" t="s">
        <v>564</v>
      </c>
      <c r="B180" s="64" t="s">
        <v>607</v>
      </c>
      <c r="C180" s="59" t="s">
        <v>2</v>
      </c>
      <c r="D180" s="59" t="s">
        <v>3</v>
      </c>
      <c r="E180" s="59" t="s">
        <v>4</v>
      </c>
      <c r="F180" s="59" t="s">
        <v>5</v>
      </c>
      <c r="G180" s="59" t="s">
        <v>6</v>
      </c>
      <c r="H180" s="59" t="s">
        <v>7</v>
      </c>
      <c r="I180" s="59" t="s">
        <v>8</v>
      </c>
      <c r="J180" s="59" t="s">
        <v>9</v>
      </c>
      <c r="K180" s="59" t="s">
        <v>10</v>
      </c>
      <c r="L180" s="59" t="s">
        <v>11</v>
      </c>
      <c r="M180" s="59" t="s">
        <v>12</v>
      </c>
      <c r="N180" s="59" t="s">
        <v>13</v>
      </c>
      <c r="O180" s="59"/>
      <c r="P180" s="59" t="s">
        <v>14</v>
      </c>
      <c r="Q180" s="59"/>
      <c r="R180" s="59" t="s">
        <v>15</v>
      </c>
      <c r="S180" s="59" t="s">
        <v>16</v>
      </c>
      <c r="T180" s="59" t="s">
        <v>17</v>
      </c>
      <c r="U180" s="59" t="s">
        <v>18</v>
      </c>
      <c r="V180" s="59" t="s">
        <v>19</v>
      </c>
      <c r="W180" s="59" t="s">
        <v>20</v>
      </c>
      <c r="X180" s="59" t="s">
        <v>21</v>
      </c>
      <c r="Y180" s="59" t="s">
        <v>22</v>
      </c>
      <c r="Z180" s="59" t="s">
        <v>23</v>
      </c>
      <c r="AA180" s="59" t="s">
        <v>24</v>
      </c>
      <c r="AB180" s="59" t="s">
        <v>25</v>
      </c>
      <c r="AC180" s="59" t="s">
        <v>26</v>
      </c>
      <c r="AD180" s="16"/>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row>
    <row r="181" spans="1:54" ht="15.75" x14ac:dyDescent="0.25">
      <c r="A181" s="124" t="s">
        <v>27</v>
      </c>
      <c r="B181" s="127" t="s">
        <v>608</v>
      </c>
      <c r="C181" s="61">
        <v>2</v>
      </c>
      <c r="D181" s="61"/>
      <c r="E181" s="61"/>
      <c r="F181" s="61">
        <v>3</v>
      </c>
      <c r="G181" s="61">
        <v>2</v>
      </c>
      <c r="H181" s="61">
        <v>1</v>
      </c>
      <c r="I181" s="61"/>
      <c r="J181" s="61">
        <v>1</v>
      </c>
      <c r="K181" s="61">
        <v>1</v>
      </c>
      <c r="L181" s="61"/>
      <c r="M181" s="61">
        <v>1</v>
      </c>
      <c r="N181" s="61">
        <v>1</v>
      </c>
      <c r="O181" s="61"/>
      <c r="P181" s="61">
        <v>5</v>
      </c>
      <c r="Q181" s="61"/>
      <c r="R181" s="61">
        <v>10</v>
      </c>
      <c r="S181" s="61"/>
      <c r="T181" s="61"/>
      <c r="U181" s="61">
        <v>15</v>
      </c>
      <c r="V181" s="61">
        <v>10</v>
      </c>
      <c r="W181" s="61">
        <v>5</v>
      </c>
      <c r="X181" s="61"/>
      <c r="Y181" s="61">
        <v>5</v>
      </c>
      <c r="Z181" s="61">
        <v>5</v>
      </c>
      <c r="AA181" s="61"/>
      <c r="AB181" s="61">
        <v>5</v>
      </c>
      <c r="AC181" s="61">
        <v>5</v>
      </c>
      <c r="AD181" s="16"/>
      <c r="AE181" s="1"/>
      <c r="AF181" s="1"/>
      <c r="AG181" s="1"/>
      <c r="AH181" s="1"/>
      <c r="AI181" s="1"/>
      <c r="AJ181" s="1"/>
      <c r="AK181" s="16"/>
      <c r="AL181" s="16"/>
      <c r="AM181" s="16"/>
      <c r="AN181" s="16"/>
      <c r="AO181" s="16"/>
      <c r="AP181" s="16"/>
      <c r="AQ181" s="1"/>
      <c r="AR181" s="1"/>
      <c r="AS181" s="1"/>
      <c r="AT181" s="1"/>
      <c r="AU181" s="1"/>
      <c r="AV181" s="1"/>
      <c r="AW181" s="16"/>
      <c r="AX181" s="16"/>
      <c r="AY181" s="16"/>
      <c r="AZ181" s="16"/>
      <c r="BA181" s="16"/>
      <c r="BB181" s="16"/>
    </row>
    <row r="182" spans="1:54" ht="15.75" x14ac:dyDescent="0.25">
      <c r="A182" s="124" t="s">
        <v>31</v>
      </c>
      <c r="B182" s="127" t="s">
        <v>609</v>
      </c>
      <c r="C182" s="61">
        <v>2</v>
      </c>
      <c r="D182" s="61">
        <v>3</v>
      </c>
      <c r="E182" s="61"/>
      <c r="F182" s="61">
        <v>3</v>
      </c>
      <c r="G182" s="61">
        <v>3</v>
      </c>
      <c r="H182" s="61">
        <v>1</v>
      </c>
      <c r="I182" s="61"/>
      <c r="J182" s="61">
        <v>1</v>
      </c>
      <c r="K182" s="61">
        <v>1</v>
      </c>
      <c r="L182" s="61"/>
      <c r="M182" s="61">
        <v>1</v>
      </c>
      <c r="N182" s="61">
        <v>1</v>
      </c>
      <c r="O182" s="61"/>
      <c r="P182" s="61">
        <v>5</v>
      </c>
      <c r="Q182" s="61"/>
      <c r="R182" s="61">
        <v>10</v>
      </c>
      <c r="S182" s="61">
        <v>15</v>
      </c>
      <c r="T182" s="61"/>
      <c r="U182" s="61">
        <v>15</v>
      </c>
      <c r="V182" s="61">
        <v>15</v>
      </c>
      <c r="W182" s="61">
        <v>5</v>
      </c>
      <c r="X182" s="61"/>
      <c r="Y182" s="61">
        <v>5</v>
      </c>
      <c r="Z182" s="61">
        <v>5</v>
      </c>
      <c r="AA182" s="61"/>
      <c r="AB182" s="61">
        <v>5</v>
      </c>
      <c r="AC182" s="61">
        <v>5</v>
      </c>
      <c r="AD182" s="16"/>
      <c r="AE182" s="1"/>
      <c r="AF182" s="1"/>
      <c r="AG182" s="1"/>
      <c r="AH182" s="1"/>
      <c r="AI182" s="1"/>
      <c r="AJ182" s="1"/>
      <c r="AK182" s="16"/>
      <c r="AL182" s="16"/>
      <c r="AM182" s="16"/>
      <c r="AN182" s="16"/>
      <c r="AO182" s="16"/>
      <c r="AP182" s="16"/>
      <c r="AQ182" s="1"/>
      <c r="AR182" s="1"/>
      <c r="AS182" s="1"/>
      <c r="AT182" s="1"/>
      <c r="AU182" s="1"/>
      <c r="AV182" s="1"/>
      <c r="AW182" s="16"/>
      <c r="AX182" s="16"/>
      <c r="AY182" s="16"/>
      <c r="AZ182" s="16"/>
      <c r="BA182" s="16"/>
      <c r="BB182" s="16"/>
    </row>
    <row r="183" spans="1:54" ht="15.75" x14ac:dyDescent="0.25">
      <c r="A183" s="124" t="s">
        <v>33</v>
      </c>
      <c r="B183" s="127" t="s">
        <v>610</v>
      </c>
      <c r="C183" s="61">
        <v>2</v>
      </c>
      <c r="D183" s="61">
        <v>3</v>
      </c>
      <c r="E183" s="61"/>
      <c r="F183" s="61">
        <v>3</v>
      </c>
      <c r="G183" s="61">
        <v>3</v>
      </c>
      <c r="H183" s="61">
        <v>1</v>
      </c>
      <c r="I183" s="61"/>
      <c r="J183" s="61">
        <v>1</v>
      </c>
      <c r="K183" s="61">
        <v>1</v>
      </c>
      <c r="L183" s="61"/>
      <c r="M183" s="61">
        <v>1</v>
      </c>
      <c r="N183" s="61">
        <v>1</v>
      </c>
      <c r="O183" s="61"/>
      <c r="P183" s="61">
        <v>5</v>
      </c>
      <c r="Q183" s="61"/>
      <c r="R183" s="61">
        <v>10</v>
      </c>
      <c r="S183" s="61">
        <v>15</v>
      </c>
      <c r="T183" s="61"/>
      <c r="U183" s="61">
        <v>15</v>
      </c>
      <c r="V183" s="61">
        <v>15</v>
      </c>
      <c r="W183" s="61">
        <v>5</v>
      </c>
      <c r="X183" s="61"/>
      <c r="Y183" s="61">
        <v>5</v>
      </c>
      <c r="Z183" s="61">
        <v>5</v>
      </c>
      <c r="AA183" s="61"/>
      <c r="AB183" s="61">
        <v>5</v>
      </c>
      <c r="AC183" s="61">
        <v>5</v>
      </c>
      <c r="AD183" s="16"/>
      <c r="AE183" s="1"/>
      <c r="AF183" s="1"/>
      <c r="AG183" s="1"/>
      <c r="AH183" s="1"/>
      <c r="AI183" s="1"/>
      <c r="AJ183" s="1"/>
      <c r="AK183" s="16"/>
      <c r="AL183" s="16"/>
      <c r="AM183" s="16"/>
      <c r="AN183" s="16"/>
      <c r="AO183" s="16"/>
      <c r="AP183" s="16"/>
      <c r="AQ183" s="1"/>
      <c r="AR183" s="1"/>
      <c r="AS183" s="1"/>
      <c r="AT183" s="1"/>
      <c r="AU183" s="1"/>
      <c r="AV183" s="1"/>
      <c r="AW183" s="16"/>
      <c r="AX183" s="16"/>
      <c r="AY183" s="16"/>
      <c r="AZ183" s="16"/>
      <c r="BA183" s="16"/>
      <c r="BB183" s="16"/>
    </row>
    <row r="184" spans="1:54" ht="15.75" x14ac:dyDescent="0.25">
      <c r="A184" s="124" t="s">
        <v>35</v>
      </c>
      <c r="B184" s="127" t="s">
        <v>611</v>
      </c>
      <c r="C184" s="61">
        <v>2</v>
      </c>
      <c r="D184" s="61">
        <v>3</v>
      </c>
      <c r="E184" s="61"/>
      <c r="F184" s="61">
        <v>3</v>
      </c>
      <c r="G184" s="61">
        <v>3</v>
      </c>
      <c r="H184" s="61">
        <v>1</v>
      </c>
      <c r="I184" s="61"/>
      <c r="J184" s="61">
        <v>1</v>
      </c>
      <c r="K184" s="61">
        <v>1</v>
      </c>
      <c r="L184" s="61"/>
      <c r="M184" s="61">
        <v>1</v>
      </c>
      <c r="N184" s="61">
        <v>1</v>
      </c>
      <c r="O184" s="61"/>
      <c r="P184" s="61">
        <v>5</v>
      </c>
      <c r="Q184" s="61"/>
      <c r="R184" s="61">
        <v>10</v>
      </c>
      <c r="S184" s="61">
        <v>15</v>
      </c>
      <c r="T184" s="61"/>
      <c r="U184" s="61">
        <v>15</v>
      </c>
      <c r="V184" s="61">
        <v>15</v>
      </c>
      <c r="W184" s="61">
        <v>5</v>
      </c>
      <c r="X184" s="61"/>
      <c r="Y184" s="61">
        <v>5</v>
      </c>
      <c r="Z184" s="61">
        <v>5</v>
      </c>
      <c r="AA184" s="61"/>
      <c r="AB184" s="61">
        <v>5</v>
      </c>
      <c r="AC184" s="61">
        <v>5</v>
      </c>
      <c r="AD184" s="16"/>
      <c r="AE184" s="1"/>
      <c r="AF184" s="1"/>
      <c r="AG184" s="1"/>
      <c r="AH184" s="1"/>
      <c r="AI184" s="1"/>
      <c r="AJ184" s="1"/>
      <c r="AK184" s="16"/>
      <c r="AL184" s="16"/>
      <c r="AM184" s="16"/>
      <c r="AN184" s="16"/>
      <c r="AO184" s="16"/>
      <c r="AP184" s="16"/>
      <c r="AQ184" s="1"/>
      <c r="AR184" s="1"/>
      <c r="AS184" s="1"/>
      <c r="AT184" s="1"/>
      <c r="AU184" s="1"/>
      <c r="AV184" s="1"/>
      <c r="AW184" s="16"/>
      <c r="AX184" s="16"/>
      <c r="AY184" s="16"/>
      <c r="AZ184" s="16"/>
      <c r="BA184" s="16"/>
      <c r="BB184" s="16"/>
    </row>
    <row r="185" spans="1:54" ht="15.75" x14ac:dyDescent="0.25">
      <c r="A185" s="124" t="s">
        <v>37</v>
      </c>
      <c r="B185" s="127" t="s">
        <v>612</v>
      </c>
      <c r="C185" s="61">
        <v>2</v>
      </c>
      <c r="D185" s="61">
        <v>3</v>
      </c>
      <c r="E185" s="61"/>
      <c r="F185" s="61">
        <v>3</v>
      </c>
      <c r="G185" s="61">
        <v>3</v>
      </c>
      <c r="H185" s="61">
        <v>1</v>
      </c>
      <c r="I185" s="61"/>
      <c r="J185" s="61">
        <v>1</v>
      </c>
      <c r="K185" s="61">
        <v>1</v>
      </c>
      <c r="L185" s="61"/>
      <c r="M185" s="61">
        <v>1</v>
      </c>
      <c r="N185" s="61">
        <v>1</v>
      </c>
      <c r="O185" s="61"/>
      <c r="P185" s="61">
        <v>5</v>
      </c>
      <c r="Q185" s="61"/>
      <c r="R185" s="61">
        <v>10</v>
      </c>
      <c r="S185" s="61">
        <v>15</v>
      </c>
      <c r="T185" s="61"/>
      <c r="U185" s="61">
        <v>15</v>
      </c>
      <c r="V185" s="61">
        <v>15</v>
      </c>
      <c r="W185" s="61">
        <v>5</v>
      </c>
      <c r="X185" s="61"/>
      <c r="Y185" s="61">
        <v>5</v>
      </c>
      <c r="Z185" s="61">
        <v>5</v>
      </c>
      <c r="AA185" s="61"/>
      <c r="AB185" s="61">
        <v>5</v>
      </c>
      <c r="AC185" s="61">
        <v>5</v>
      </c>
      <c r="AD185" s="16"/>
      <c r="AE185" s="1"/>
      <c r="AF185" s="1"/>
      <c r="AG185" s="1"/>
      <c r="AH185" s="1"/>
      <c r="AI185" s="1"/>
      <c r="AJ185" s="1"/>
      <c r="AK185" s="16"/>
      <c r="AL185" s="16"/>
      <c r="AM185" s="16"/>
      <c r="AN185" s="16"/>
      <c r="AO185" s="16"/>
      <c r="AP185" s="16"/>
      <c r="AQ185" s="1"/>
      <c r="AR185" s="1"/>
      <c r="AS185" s="1"/>
      <c r="AT185" s="1"/>
      <c r="AU185" s="1"/>
      <c r="AV185" s="1"/>
      <c r="AW185" s="16"/>
      <c r="AX185" s="16"/>
      <c r="AY185" s="16"/>
      <c r="AZ185" s="16"/>
      <c r="BA185" s="16"/>
      <c r="BB185" s="16"/>
    </row>
    <row r="186" spans="1:54" ht="15.75" x14ac:dyDescent="0.25">
      <c r="A186" s="124" t="s">
        <v>39</v>
      </c>
      <c r="B186" s="127" t="s">
        <v>613</v>
      </c>
      <c r="C186" s="61">
        <v>2</v>
      </c>
      <c r="D186" s="61">
        <v>3</v>
      </c>
      <c r="E186" s="61"/>
      <c r="F186" s="61">
        <v>3</v>
      </c>
      <c r="G186" s="61">
        <v>3</v>
      </c>
      <c r="H186" s="61">
        <v>1</v>
      </c>
      <c r="I186" s="61"/>
      <c r="J186" s="61">
        <v>1</v>
      </c>
      <c r="K186" s="61">
        <v>1</v>
      </c>
      <c r="L186" s="61"/>
      <c r="M186" s="61">
        <v>1</v>
      </c>
      <c r="N186" s="61">
        <v>1</v>
      </c>
      <c r="O186" s="61"/>
      <c r="P186" s="61">
        <v>5</v>
      </c>
      <c r="Q186" s="61"/>
      <c r="R186" s="61">
        <v>10</v>
      </c>
      <c r="S186" s="61">
        <v>15</v>
      </c>
      <c r="T186" s="61"/>
      <c r="U186" s="61">
        <v>15</v>
      </c>
      <c r="V186" s="61">
        <v>15</v>
      </c>
      <c r="W186" s="61">
        <v>5</v>
      </c>
      <c r="X186" s="61"/>
      <c r="Y186" s="61">
        <v>5</v>
      </c>
      <c r="Z186" s="61">
        <v>5</v>
      </c>
      <c r="AA186" s="61"/>
      <c r="AB186" s="61">
        <v>5</v>
      </c>
      <c r="AC186" s="61">
        <v>5</v>
      </c>
      <c r="AD186" s="16"/>
      <c r="AE186" s="1"/>
      <c r="AF186" s="1"/>
      <c r="AG186" s="1"/>
      <c r="AH186" s="1"/>
      <c r="AI186" s="1"/>
      <c r="AJ186" s="1"/>
      <c r="AK186" s="16"/>
      <c r="AL186" s="16"/>
      <c r="AM186" s="16"/>
      <c r="AN186" s="16"/>
      <c r="AO186" s="16"/>
      <c r="AP186" s="16"/>
      <c r="AQ186" s="1"/>
      <c r="AR186" s="1"/>
      <c r="AS186" s="1"/>
      <c r="AT186" s="1"/>
      <c r="AU186" s="1"/>
      <c r="AV186" s="1"/>
      <c r="AW186" s="16"/>
      <c r="AX186" s="16"/>
      <c r="AY186" s="16"/>
      <c r="AZ186" s="16"/>
      <c r="BA186" s="16"/>
      <c r="BB186" s="16"/>
    </row>
    <row r="187" spans="1:54" ht="15.75" x14ac:dyDescent="0.25">
      <c r="A187" s="64" t="s">
        <v>564</v>
      </c>
      <c r="B187" s="64" t="s">
        <v>614</v>
      </c>
      <c r="C187" s="59" t="s">
        <v>2</v>
      </c>
      <c r="D187" s="59" t="s">
        <v>3</v>
      </c>
      <c r="E187" s="59" t="s">
        <v>4</v>
      </c>
      <c r="F187" s="59" t="s">
        <v>5</v>
      </c>
      <c r="G187" s="59" t="s">
        <v>6</v>
      </c>
      <c r="H187" s="59" t="s">
        <v>7</v>
      </c>
      <c r="I187" s="59" t="s">
        <v>8</v>
      </c>
      <c r="J187" s="59" t="s">
        <v>9</v>
      </c>
      <c r="K187" s="59" t="s">
        <v>10</v>
      </c>
      <c r="L187" s="59" t="s">
        <v>11</v>
      </c>
      <c r="M187" s="59" t="s">
        <v>12</v>
      </c>
      <c r="N187" s="59" t="s">
        <v>13</v>
      </c>
      <c r="O187" s="59"/>
      <c r="P187" s="59" t="s">
        <v>14</v>
      </c>
      <c r="Q187" s="59"/>
      <c r="R187" s="59" t="s">
        <v>15</v>
      </c>
      <c r="S187" s="59" t="s">
        <v>16</v>
      </c>
      <c r="T187" s="59" t="s">
        <v>17</v>
      </c>
      <c r="U187" s="59" t="s">
        <v>18</v>
      </c>
      <c r="V187" s="59" t="s">
        <v>19</v>
      </c>
      <c r="W187" s="59" t="s">
        <v>20</v>
      </c>
      <c r="X187" s="59" t="s">
        <v>21</v>
      </c>
      <c r="Y187" s="59" t="s">
        <v>22</v>
      </c>
      <c r="Z187" s="59" t="s">
        <v>23</v>
      </c>
      <c r="AA187" s="59" t="s">
        <v>24</v>
      </c>
      <c r="AB187" s="59" t="s">
        <v>25</v>
      </c>
      <c r="AC187" s="59" t="s">
        <v>26</v>
      </c>
      <c r="AD187" s="16"/>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row>
    <row r="188" spans="1:54" ht="15.75" x14ac:dyDescent="0.25">
      <c r="A188" s="124" t="s">
        <v>27</v>
      </c>
      <c r="B188" s="127" t="s">
        <v>2464</v>
      </c>
      <c r="C188" s="61">
        <v>2</v>
      </c>
      <c r="D188" s="61"/>
      <c r="E188" s="61"/>
      <c r="F188" s="61">
        <v>3</v>
      </c>
      <c r="G188" s="61">
        <v>2</v>
      </c>
      <c r="H188" s="61">
        <v>1</v>
      </c>
      <c r="I188" s="61"/>
      <c r="J188" s="61">
        <v>1</v>
      </c>
      <c r="K188" s="61">
        <v>1</v>
      </c>
      <c r="L188" s="61"/>
      <c r="M188" s="61">
        <v>1</v>
      </c>
      <c r="N188" s="61">
        <v>1</v>
      </c>
      <c r="O188" s="61"/>
      <c r="P188" s="61">
        <v>5</v>
      </c>
      <c r="Q188" s="61"/>
      <c r="R188" s="61">
        <v>10</v>
      </c>
      <c r="S188" s="61"/>
      <c r="T188" s="61"/>
      <c r="U188" s="61">
        <v>15</v>
      </c>
      <c r="V188" s="61">
        <v>10</v>
      </c>
      <c r="W188" s="61">
        <v>5</v>
      </c>
      <c r="X188" s="61"/>
      <c r="Y188" s="61">
        <v>5</v>
      </c>
      <c r="Z188" s="61">
        <v>5</v>
      </c>
      <c r="AA188" s="61"/>
      <c r="AB188" s="61">
        <v>5</v>
      </c>
      <c r="AC188" s="61">
        <v>5</v>
      </c>
      <c r="AD188" s="16"/>
      <c r="AE188" s="1"/>
      <c r="AF188" s="1"/>
      <c r="AG188" s="1"/>
      <c r="AH188" s="1"/>
      <c r="AI188" s="1"/>
      <c r="AJ188" s="16"/>
      <c r="AK188" s="16"/>
      <c r="AL188" s="16"/>
      <c r="AM188" s="16"/>
      <c r="AN188" s="16"/>
      <c r="AO188" s="16"/>
      <c r="AP188" s="16"/>
      <c r="AQ188" s="1"/>
      <c r="AR188" s="1"/>
      <c r="AS188" s="1"/>
      <c r="AT188" s="1"/>
      <c r="AU188" s="1"/>
      <c r="AV188" s="16"/>
      <c r="AW188" s="16"/>
      <c r="AX188" s="16"/>
      <c r="AY188" s="16"/>
      <c r="AZ188" s="16"/>
      <c r="BA188" s="16"/>
      <c r="BB188" s="16"/>
    </row>
    <row r="189" spans="1:54" ht="15.75" x14ac:dyDescent="0.25">
      <c r="A189" s="124" t="s">
        <v>31</v>
      </c>
      <c r="B189" s="127" t="s">
        <v>2465</v>
      </c>
      <c r="C189" s="61">
        <v>2</v>
      </c>
      <c r="D189" s="61">
        <v>3</v>
      </c>
      <c r="E189" s="61"/>
      <c r="F189" s="61">
        <v>3</v>
      </c>
      <c r="G189" s="61">
        <v>3</v>
      </c>
      <c r="H189" s="61">
        <v>1</v>
      </c>
      <c r="I189" s="61"/>
      <c r="J189" s="61">
        <v>1</v>
      </c>
      <c r="K189" s="61">
        <v>1</v>
      </c>
      <c r="L189" s="61"/>
      <c r="M189" s="61">
        <v>1</v>
      </c>
      <c r="N189" s="61">
        <v>1</v>
      </c>
      <c r="O189" s="61"/>
      <c r="P189" s="61">
        <v>5</v>
      </c>
      <c r="Q189" s="61"/>
      <c r="R189" s="61">
        <v>10</v>
      </c>
      <c r="S189" s="61">
        <v>15</v>
      </c>
      <c r="T189" s="61"/>
      <c r="U189" s="61">
        <v>15</v>
      </c>
      <c r="V189" s="61">
        <v>15</v>
      </c>
      <c r="W189" s="61">
        <v>5</v>
      </c>
      <c r="X189" s="61"/>
      <c r="Y189" s="61">
        <v>5</v>
      </c>
      <c r="Z189" s="61">
        <v>5</v>
      </c>
      <c r="AA189" s="61"/>
      <c r="AB189" s="61">
        <v>5</v>
      </c>
      <c r="AC189" s="61">
        <v>5</v>
      </c>
      <c r="AD189" s="16"/>
      <c r="AE189" s="1"/>
      <c r="AF189" s="1"/>
      <c r="AG189" s="1"/>
      <c r="AH189" s="1"/>
      <c r="AI189" s="1"/>
      <c r="AJ189" s="16"/>
      <c r="AK189" s="16"/>
      <c r="AL189" s="16"/>
      <c r="AM189" s="16"/>
      <c r="AN189" s="16"/>
      <c r="AO189" s="16"/>
      <c r="AP189" s="16"/>
      <c r="AQ189" s="1"/>
      <c r="AR189" s="1"/>
      <c r="AS189" s="1"/>
      <c r="AT189" s="1"/>
      <c r="AU189" s="1"/>
      <c r="AV189" s="16"/>
      <c r="AW189" s="16"/>
      <c r="AX189" s="16"/>
      <c r="AY189" s="16"/>
      <c r="AZ189" s="16"/>
      <c r="BA189" s="16"/>
      <c r="BB189" s="16"/>
    </row>
    <row r="190" spans="1:54" ht="15.75" x14ac:dyDescent="0.25">
      <c r="A190" s="124" t="s">
        <v>33</v>
      </c>
      <c r="B190" s="127" t="s">
        <v>2466</v>
      </c>
      <c r="C190" s="61">
        <v>2</v>
      </c>
      <c r="D190" s="61">
        <v>3</v>
      </c>
      <c r="E190" s="61"/>
      <c r="F190" s="61">
        <v>3</v>
      </c>
      <c r="G190" s="61">
        <v>3</v>
      </c>
      <c r="H190" s="61">
        <v>1</v>
      </c>
      <c r="I190" s="61"/>
      <c r="J190" s="61">
        <v>1</v>
      </c>
      <c r="K190" s="61">
        <v>1</v>
      </c>
      <c r="L190" s="61"/>
      <c r="M190" s="61">
        <v>1</v>
      </c>
      <c r="N190" s="61">
        <v>1</v>
      </c>
      <c r="O190" s="61"/>
      <c r="P190" s="61">
        <v>5</v>
      </c>
      <c r="Q190" s="61"/>
      <c r="R190" s="61">
        <v>10</v>
      </c>
      <c r="S190" s="61">
        <v>15</v>
      </c>
      <c r="T190" s="61"/>
      <c r="U190" s="61">
        <v>15</v>
      </c>
      <c r="V190" s="61">
        <v>15</v>
      </c>
      <c r="W190" s="61">
        <v>5</v>
      </c>
      <c r="X190" s="61"/>
      <c r="Y190" s="61">
        <v>5</v>
      </c>
      <c r="Z190" s="61">
        <v>5</v>
      </c>
      <c r="AA190" s="61"/>
      <c r="AB190" s="61">
        <v>5</v>
      </c>
      <c r="AC190" s="61">
        <v>5</v>
      </c>
      <c r="AD190" s="16"/>
      <c r="AE190" s="1"/>
      <c r="AF190" s="1"/>
      <c r="AG190" s="1"/>
      <c r="AH190" s="1"/>
      <c r="AI190" s="1"/>
      <c r="AJ190" s="16"/>
      <c r="AK190" s="16"/>
      <c r="AL190" s="16"/>
      <c r="AM190" s="16"/>
      <c r="AN190" s="16"/>
      <c r="AO190" s="16"/>
      <c r="AP190" s="16"/>
      <c r="AQ190" s="1"/>
      <c r="AR190" s="1"/>
      <c r="AS190" s="1"/>
      <c r="AT190" s="1"/>
      <c r="AU190" s="1"/>
      <c r="AV190" s="16"/>
      <c r="AW190" s="16"/>
      <c r="AX190" s="16"/>
      <c r="AY190" s="16"/>
      <c r="AZ190" s="16"/>
      <c r="BA190" s="16"/>
      <c r="BB190" s="16"/>
    </row>
    <row r="191" spans="1:54" ht="15.75" x14ac:dyDescent="0.25">
      <c r="A191" s="124" t="s">
        <v>35</v>
      </c>
      <c r="B191" s="127" t="s">
        <v>2467</v>
      </c>
      <c r="C191" s="61">
        <v>2</v>
      </c>
      <c r="D191" s="61">
        <v>3</v>
      </c>
      <c r="E191" s="61"/>
      <c r="F191" s="61">
        <v>3</v>
      </c>
      <c r="G191" s="61">
        <v>3</v>
      </c>
      <c r="H191" s="61">
        <v>1</v>
      </c>
      <c r="I191" s="61"/>
      <c r="J191" s="61">
        <v>1</v>
      </c>
      <c r="K191" s="61">
        <v>1</v>
      </c>
      <c r="L191" s="61"/>
      <c r="M191" s="61">
        <v>1</v>
      </c>
      <c r="N191" s="61">
        <v>1</v>
      </c>
      <c r="O191" s="61"/>
      <c r="P191" s="61">
        <v>5</v>
      </c>
      <c r="Q191" s="61"/>
      <c r="R191" s="61">
        <v>10</v>
      </c>
      <c r="S191" s="61">
        <v>15</v>
      </c>
      <c r="T191" s="61"/>
      <c r="U191" s="61">
        <v>15</v>
      </c>
      <c r="V191" s="61">
        <v>15</v>
      </c>
      <c r="W191" s="61">
        <v>5</v>
      </c>
      <c r="X191" s="61"/>
      <c r="Y191" s="61">
        <v>5</v>
      </c>
      <c r="Z191" s="61">
        <v>5</v>
      </c>
      <c r="AA191" s="61"/>
      <c r="AB191" s="61">
        <v>5</v>
      </c>
      <c r="AC191" s="61">
        <v>5</v>
      </c>
      <c r="AD191" s="16"/>
      <c r="AE191" s="1"/>
      <c r="AF191" s="1"/>
      <c r="AG191" s="1"/>
      <c r="AH191" s="1"/>
      <c r="AI191" s="1"/>
      <c r="AJ191" s="16"/>
      <c r="AK191" s="16"/>
      <c r="AL191" s="16"/>
      <c r="AM191" s="16"/>
      <c r="AN191" s="16"/>
      <c r="AO191" s="16"/>
      <c r="AP191" s="16"/>
      <c r="AQ191" s="1"/>
      <c r="AR191" s="1"/>
      <c r="AS191" s="1"/>
      <c r="AT191" s="1"/>
      <c r="AU191" s="1"/>
      <c r="AV191" s="16"/>
      <c r="AW191" s="16"/>
      <c r="AX191" s="16"/>
      <c r="AY191" s="16"/>
      <c r="AZ191" s="16"/>
      <c r="BA191" s="16"/>
      <c r="BB191" s="16"/>
    </row>
    <row r="192" spans="1:54" ht="15.75" x14ac:dyDescent="0.25">
      <c r="A192" s="124" t="s">
        <v>37</v>
      </c>
      <c r="B192" s="127" t="s">
        <v>2468</v>
      </c>
      <c r="C192" s="61">
        <v>2</v>
      </c>
      <c r="D192" s="61">
        <v>3</v>
      </c>
      <c r="E192" s="61"/>
      <c r="F192" s="61">
        <v>3</v>
      </c>
      <c r="G192" s="61">
        <v>3</v>
      </c>
      <c r="H192" s="61">
        <v>1</v>
      </c>
      <c r="I192" s="61"/>
      <c r="J192" s="61">
        <v>1</v>
      </c>
      <c r="K192" s="61">
        <v>1</v>
      </c>
      <c r="L192" s="61"/>
      <c r="M192" s="61">
        <v>1</v>
      </c>
      <c r="N192" s="61">
        <v>1</v>
      </c>
      <c r="O192" s="61"/>
      <c r="P192" s="61">
        <v>5</v>
      </c>
      <c r="Q192" s="61"/>
      <c r="R192" s="61">
        <v>10</v>
      </c>
      <c r="S192" s="61">
        <v>15</v>
      </c>
      <c r="T192" s="61"/>
      <c r="U192" s="61">
        <v>15</v>
      </c>
      <c r="V192" s="61">
        <v>15</v>
      </c>
      <c r="W192" s="61">
        <v>5</v>
      </c>
      <c r="X192" s="61"/>
      <c r="Y192" s="61">
        <v>5</v>
      </c>
      <c r="Z192" s="61">
        <v>5</v>
      </c>
      <c r="AA192" s="61"/>
      <c r="AB192" s="61">
        <v>5</v>
      </c>
      <c r="AC192" s="61">
        <v>5</v>
      </c>
      <c r="AD192" s="16"/>
      <c r="AE192" s="1"/>
      <c r="AF192" s="1"/>
      <c r="AG192" s="1"/>
      <c r="AH192" s="1"/>
      <c r="AI192" s="1"/>
      <c r="AJ192" s="16"/>
      <c r="AK192" s="16"/>
      <c r="AL192" s="16"/>
      <c r="AM192" s="16"/>
      <c r="AN192" s="16"/>
      <c r="AO192" s="16"/>
      <c r="AP192" s="16"/>
      <c r="AQ192" s="1"/>
      <c r="AR192" s="1"/>
      <c r="AS192" s="1"/>
      <c r="AT192" s="1"/>
      <c r="AU192" s="1"/>
      <c r="AV192" s="16"/>
      <c r="AW192" s="16"/>
      <c r="AX192" s="16"/>
      <c r="AY192" s="16"/>
      <c r="AZ192" s="16"/>
      <c r="BA192" s="16"/>
      <c r="BB192" s="16"/>
    </row>
    <row r="193" spans="1:54" ht="15.75" x14ac:dyDescent="0.25">
      <c r="A193" s="124" t="s">
        <v>39</v>
      </c>
      <c r="B193" s="127" t="s">
        <v>2469</v>
      </c>
      <c r="C193" s="61">
        <v>2</v>
      </c>
      <c r="D193" s="61">
        <v>3</v>
      </c>
      <c r="E193" s="61"/>
      <c r="F193" s="61">
        <v>3</v>
      </c>
      <c r="G193" s="61">
        <v>3</v>
      </c>
      <c r="H193" s="61">
        <v>1</v>
      </c>
      <c r="I193" s="61"/>
      <c r="J193" s="61">
        <v>1</v>
      </c>
      <c r="K193" s="61">
        <v>1</v>
      </c>
      <c r="L193" s="61"/>
      <c r="M193" s="61">
        <v>1</v>
      </c>
      <c r="N193" s="61">
        <v>1</v>
      </c>
      <c r="O193" s="61"/>
      <c r="P193" s="61">
        <v>5</v>
      </c>
      <c r="Q193" s="61"/>
      <c r="R193" s="61">
        <v>10</v>
      </c>
      <c r="S193" s="61">
        <v>15</v>
      </c>
      <c r="T193" s="61"/>
      <c r="U193" s="61">
        <v>15</v>
      </c>
      <c r="V193" s="61">
        <v>15</v>
      </c>
      <c r="W193" s="61">
        <v>5</v>
      </c>
      <c r="X193" s="61"/>
      <c r="Y193" s="61">
        <v>5</v>
      </c>
      <c r="Z193" s="61">
        <v>5</v>
      </c>
      <c r="AA193" s="61"/>
      <c r="AB193" s="61">
        <v>5</v>
      </c>
      <c r="AC193" s="61">
        <v>5</v>
      </c>
      <c r="AD193" s="16"/>
      <c r="AE193" s="1"/>
      <c r="AF193" s="1"/>
      <c r="AG193" s="1"/>
      <c r="AH193" s="1"/>
      <c r="AI193" s="1"/>
      <c r="AJ193" s="16"/>
      <c r="AK193" s="16"/>
      <c r="AL193" s="16"/>
      <c r="AM193" s="16"/>
      <c r="AN193" s="16"/>
      <c r="AO193" s="16"/>
      <c r="AP193" s="16"/>
      <c r="AQ193" s="1"/>
      <c r="AR193" s="1"/>
      <c r="AS193" s="1"/>
      <c r="AT193" s="1"/>
      <c r="AU193" s="1"/>
      <c r="AV193" s="16"/>
      <c r="AW193" s="16"/>
      <c r="AX193" s="16"/>
      <c r="AY193" s="16"/>
      <c r="AZ193" s="16"/>
      <c r="BA193" s="16"/>
      <c r="BB193" s="16"/>
    </row>
    <row r="194" spans="1:54" ht="6.75" customHeight="1" x14ac:dyDescent="0.25">
      <c r="A194" s="207"/>
      <c r="B194" s="207"/>
      <c r="C194" s="207"/>
      <c r="D194" s="207"/>
      <c r="E194" s="207"/>
      <c r="F194" s="207"/>
      <c r="G194" s="207"/>
      <c r="H194" s="207"/>
      <c r="I194" s="207"/>
      <c r="J194" s="207"/>
      <c r="K194" s="207"/>
      <c r="L194" s="207"/>
      <c r="M194" s="207"/>
      <c r="N194" s="207"/>
      <c r="O194" s="207"/>
      <c r="P194" s="207"/>
      <c r="Q194" s="207"/>
      <c r="R194" s="207"/>
      <c r="S194" s="207"/>
      <c r="T194" s="207"/>
      <c r="U194" s="207"/>
      <c r="V194" s="207"/>
      <c r="W194" s="207"/>
      <c r="X194" s="207"/>
      <c r="Y194" s="207"/>
      <c r="Z194" s="207"/>
      <c r="AA194" s="207"/>
      <c r="AB194" s="207"/>
      <c r="AC194" s="208"/>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row>
    <row r="195" spans="1:54" ht="15.75" x14ac:dyDescent="0.25">
      <c r="A195" s="64" t="s">
        <v>184</v>
      </c>
      <c r="B195" s="64" t="s">
        <v>615</v>
      </c>
      <c r="C195" s="59" t="s">
        <v>2</v>
      </c>
      <c r="D195" s="59" t="s">
        <v>3</v>
      </c>
      <c r="E195" s="59" t="s">
        <v>4</v>
      </c>
      <c r="F195" s="59" t="s">
        <v>5</v>
      </c>
      <c r="G195" s="59" t="s">
        <v>6</v>
      </c>
      <c r="H195" s="59" t="s">
        <v>7</v>
      </c>
      <c r="I195" s="59" t="s">
        <v>8</v>
      </c>
      <c r="J195" s="59" t="s">
        <v>9</v>
      </c>
      <c r="K195" s="59" t="s">
        <v>10</v>
      </c>
      <c r="L195" s="59" t="s">
        <v>11</v>
      </c>
      <c r="M195" s="59" t="s">
        <v>12</v>
      </c>
      <c r="N195" s="59" t="s">
        <v>13</v>
      </c>
      <c r="O195" s="59"/>
      <c r="P195" s="59" t="s">
        <v>14</v>
      </c>
      <c r="Q195" s="59"/>
      <c r="R195" s="59" t="s">
        <v>15</v>
      </c>
      <c r="S195" s="59" t="s">
        <v>16</v>
      </c>
      <c r="T195" s="59" t="s">
        <v>17</v>
      </c>
      <c r="U195" s="59" t="s">
        <v>18</v>
      </c>
      <c r="V195" s="59" t="s">
        <v>19</v>
      </c>
      <c r="W195" s="59" t="s">
        <v>20</v>
      </c>
      <c r="X195" s="59" t="s">
        <v>21</v>
      </c>
      <c r="Y195" s="59" t="s">
        <v>22</v>
      </c>
      <c r="Z195" s="59" t="s">
        <v>23</v>
      </c>
      <c r="AA195" s="59" t="s">
        <v>24</v>
      </c>
      <c r="AB195" s="59" t="s">
        <v>25</v>
      </c>
      <c r="AC195" s="59" t="s">
        <v>26</v>
      </c>
      <c r="AD195" s="16"/>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row>
    <row r="196" spans="1:54" ht="15.75" x14ac:dyDescent="0.25">
      <c r="A196" s="124" t="s">
        <v>27</v>
      </c>
      <c r="B196" s="127" t="s">
        <v>616</v>
      </c>
      <c r="C196" s="61">
        <v>2</v>
      </c>
      <c r="D196" s="61"/>
      <c r="E196" s="61"/>
      <c r="F196" s="61"/>
      <c r="G196" s="61"/>
      <c r="H196" s="61"/>
      <c r="I196" s="61"/>
      <c r="J196" s="61"/>
      <c r="K196" s="61"/>
      <c r="L196" s="61"/>
      <c r="M196" s="61"/>
      <c r="N196" s="61"/>
      <c r="O196" s="61"/>
      <c r="P196" s="61">
        <v>1.4</v>
      </c>
      <c r="Q196" s="61"/>
      <c r="R196" s="61">
        <v>2.8</v>
      </c>
      <c r="S196" s="61"/>
      <c r="T196" s="61"/>
      <c r="U196" s="61"/>
      <c r="V196" s="61"/>
      <c r="W196" s="61"/>
      <c r="X196" s="61"/>
      <c r="Y196" s="61"/>
      <c r="Z196" s="61"/>
      <c r="AA196" s="61"/>
      <c r="AB196" s="61"/>
      <c r="AC196" s="61"/>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row>
    <row r="197" spans="1:54" ht="15.75" x14ac:dyDescent="0.25">
      <c r="A197" s="124" t="s">
        <v>31</v>
      </c>
      <c r="B197" s="127" t="s">
        <v>617</v>
      </c>
      <c r="C197" s="61">
        <v>2</v>
      </c>
      <c r="D197" s="61">
        <v>3</v>
      </c>
      <c r="E197" s="61"/>
      <c r="F197" s="61"/>
      <c r="G197" s="61"/>
      <c r="H197" s="61"/>
      <c r="I197" s="61"/>
      <c r="J197" s="61"/>
      <c r="K197" s="61"/>
      <c r="L197" s="61"/>
      <c r="M197" s="61"/>
      <c r="N197" s="61"/>
      <c r="O197" s="61"/>
      <c r="P197" s="61">
        <v>1.4</v>
      </c>
      <c r="Q197" s="61"/>
      <c r="R197" s="61">
        <v>2.8</v>
      </c>
      <c r="S197" s="61">
        <v>4.2</v>
      </c>
      <c r="T197" s="61"/>
      <c r="U197" s="61"/>
      <c r="V197" s="61"/>
      <c r="W197" s="61"/>
      <c r="X197" s="61"/>
      <c r="Y197" s="61"/>
      <c r="Z197" s="61"/>
      <c r="AA197" s="61"/>
      <c r="AB197" s="61"/>
      <c r="AC197" s="61"/>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row>
    <row r="198" spans="1:54" ht="15.75" x14ac:dyDescent="0.25">
      <c r="A198" s="124" t="s">
        <v>33</v>
      </c>
      <c r="B198" s="127" t="s">
        <v>618</v>
      </c>
      <c r="C198" s="61">
        <v>2</v>
      </c>
      <c r="D198" s="61">
        <v>3</v>
      </c>
      <c r="E198" s="61"/>
      <c r="F198" s="61"/>
      <c r="G198" s="61"/>
      <c r="H198" s="61"/>
      <c r="I198" s="61"/>
      <c r="J198" s="61"/>
      <c r="K198" s="61"/>
      <c r="L198" s="61"/>
      <c r="M198" s="61"/>
      <c r="N198" s="61"/>
      <c r="O198" s="61"/>
      <c r="P198" s="61">
        <v>1.4</v>
      </c>
      <c r="Q198" s="61"/>
      <c r="R198" s="61">
        <v>2.8</v>
      </c>
      <c r="S198" s="61">
        <v>4.2</v>
      </c>
      <c r="T198" s="61"/>
      <c r="U198" s="61"/>
      <c r="V198" s="61"/>
      <c r="W198" s="61"/>
      <c r="X198" s="61"/>
      <c r="Y198" s="61"/>
      <c r="Z198" s="61"/>
      <c r="AA198" s="61"/>
      <c r="AB198" s="61"/>
      <c r="AC198" s="61"/>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row>
    <row r="199" spans="1:54" ht="15.75" x14ac:dyDescent="0.25">
      <c r="A199" s="124" t="s">
        <v>35</v>
      </c>
      <c r="B199" s="127" t="s">
        <v>619</v>
      </c>
      <c r="C199" s="61">
        <v>2</v>
      </c>
      <c r="D199" s="61">
        <v>3</v>
      </c>
      <c r="E199" s="61"/>
      <c r="F199" s="61"/>
      <c r="G199" s="61"/>
      <c r="H199" s="61"/>
      <c r="I199" s="61"/>
      <c r="J199" s="61"/>
      <c r="K199" s="61"/>
      <c r="L199" s="61"/>
      <c r="M199" s="61"/>
      <c r="N199" s="61"/>
      <c r="O199" s="61"/>
      <c r="P199" s="61">
        <v>1.4</v>
      </c>
      <c r="Q199" s="61"/>
      <c r="R199" s="61">
        <v>2.8</v>
      </c>
      <c r="S199" s="61">
        <v>4.2</v>
      </c>
      <c r="T199" s="61"/>
      <c r="U199" s="61"/>
      <c r="V199" s="61"/>
      <c r="W199" s="61"/>
      <c r="X199" s="61"/>
      <c r="Y199" s="61"/>
      <c r="Z199" s="61"/>
      <c r="AA199" s="61"/>
      <c r="AB199" s="61"/>
      <c r="AC199" s="61"/>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row>
    <row r="200" spans="1:54" ht="15.75" x14ac:dyDescent="0.25">
      <c r="A200" s="124" t="s">
        <v>37</v>
      </c>
      <c r="B200" s="127" t="s">
        <v>620</v>
      </c>
      <c r="C200" s="61">
        <v>2</v>
      </c>
      <c r="D200" s="61">
        <v>3</v>
      </c>
      <c r="E200" s="61"/>
      <c r="F200" s="61"/>
      <c r="G200" s="61"/>
      <c r="H200" s="61"/>
      <c r="I200" s="61"/>
      <c r="J200" s="61"/>
      <c r="K200" s="61"/>
      <c r="L200" s="61"/>
      <c r="M200" s="61"/>
      <c r="N200" s="61"/>
      <c r="O200" s="61"/>
      <c r="P200" s="61">
        <v>1.4</v>
      </c>
      <c r="Q200" s="61"/>
      <c r="R200" s="61">
        <v>2.8</v>
      </c>
      <c r="S200" s="61">
        <v>4.2</v>
      </c>
      <c r="T200" s="61"/>
      <c r="U200" s="61"/>
      <c r="V200" s="61"/>
      <c r="W200" s="61"/>
      <c r="X200" s="61"/>
      <c r="Y200" s="61"/>
      <c r="Z200" s="61"/>
      <c r="AA200" s="61"/>
      <c r="AB200" s="61"/>
      <c r="AC200" s="61"/>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row>
    <row r="201" spans="1:54" ht="15.75" x14ac:dyDescent="0.25">
      <c r="A201" s="124" t="s">
        <v>39</v>
      </c>
      <c r="B201" s="127" t="s">
        <v>620</v>
      </c>
      <c r="C201" s="61">
        <v>2</v>
      </c>
      <c r="D201" s="61">
        <v>3</v>
      </c>
      <c r="E201" s="61"/>
      <c r="F201" s="61"/>
      <c r="G201" s="61"/>
      <c r="H201" s="61"/>
      <c r="I201" s="61"/>
      <c r="J201" s="61"/>
      <c r="K201" s="61"/>
      <c r="L201" s="61"/>
      <c r="M201" s="61"/>
      <c r="N201" s="61"/>
      <c r="O201" s="61"/>
      <c r="P201" s="61">
        <v>1.4</v>
      </c>
      <c r="Q201" s="61"/>
      <c r="R201" s="61">
        <v>2.8</v>
      </c>
      <c r="S201" s="61">
        <v>4.2</v>
      </c>
      <c r="T201" s="61"/>
      <c r="U201" s="61"/>
      <c r="V201" s="61"/>
      <c r="W201" s="61"/>
      <c r="X201" s="61"/>
      <c r="Y201" s="61"/>
      <c r="Z201" s="61"/>
      <c r="AA201" s="61"/>
      <c r="AB201" s="61"/>
      <c r="AC201" s="61"/>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row>
    <row r="202" spans="1:54" ht="15.75" x14ac:dyDescent="0.25">
      <c r="A202" s="64" t="s">
        <v>184</v>
      </c>
      <c r="B202" s="64" t="s">
        <v>621</v>
      </c>
      <c r="C202" s="59" t="s">
        <v>2</v>
      </c>
      <c r="D202" s="59" t="s">
        <v>3</v>
      </c>
      <c r="E202" s="59" t="s">
        <v>4</v>
      </c>
      <c r="F202" s="59" t="s">
        <v>5</v>
      </c>
      <c r="G202" s="59" t="s">
        <v>6</v>
      </c>
      <c r="H202" s="59" t="s">
        <v>7</v>
      </c>
      <c r="I202" s="59" t="s">
        <v>8</v>
      </c>
      <c r="J202" s="59" t="s">
        <v>9</v>
      </c>
      <c r="K202" s="59" t="s">
        <v>10</v>
      </c>
      <c r="L202" s="59" t="s">
        <v>11</v>
      </c>
      <c r="M202" s="59" t="s">
        <v>12</v>
      </c>
      <c r="N202" s="59" t="s">
        <v>13</v>
      </c>
      <c r="O202" s="59"/>
      <c r="P202" s="59" t="s">
        <v>14</v>
      </c>
      <c r="Q202" s="59"/>
      <c r="R202" s="59" t="s">
        <v>15</v>
      </c>
      <c r="S202" s="59" t="s">
        <v>16</v>
      </c>
      <c r="T202" s="59" t="s">
        <v>17</v>
      </c>
      <c r="U202" s="59" t="s">
        <v>18</v>
      </c>
      <c r="V202" s="59" t="s">
        <v>19</v>
      </c>
      <c r="W202" s="59" t="s">
        <v>20</v>
      </c>
      <c r="X202" s="59" t="s">
        <v>21</v>
      </c>
      <c r="Y202" s="59" t="s">
        <v>22</v>
      </c>
      <c r="Z202" s="59" t="s">
        <v>23</v>
      </c>
      <c r="AA202" s="59" t="s">
        <v>24</v>
      </c>
      <c r="AB202" s="59" t="s">
        <v>25</v>
      </c>
      <c r="AC202" s="59" t="s">
        <v>26</v>
      </c>
      <c r="AD202" s="16"/>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row>
    <row r="203" spans="1:54" ht="15.75" customHeight="1" x14ac:dyDescent="0.25">
      <c r="A203" s="124" t="s">
        <v>27</v>
      </c>
      <c r="B203" s="127" t="s">
        <v>622</v>
      </c>
      <c r="C203" s="61">
        <v>3</v>
      </c>
      <c r="D203" s="61">
        <v>1</v>
      </c>
      <c r="E203" s="61"/>
      <c r="F203" s="61"/>
      <c r="G203" s="61"/>
      <c r="H203" s="61"/>
      <c r="I203" s="61"/>
      <c r="J203" s="61"/>
      <c r="K203" s="61"/>
      <c r="L203" s="61"/>
      <c r="M203" s="61"/>
      <c r="N203" s="61"/>
      <c r="O203" s="61"/>
      <c r="P203" s="61">
        <v>1.2</v>
      </c>
      <c r="Q203" s="61"/>
      <c r="R203" s="61">
        <v>3.6</v>
      </c>
      <c r="S203" s="61">
        <v>1.2</v>
      </c>
      <c r="T203" s="61"/>
      <c r="U203" s="61"/>
      <c r="V203" s="61"/>
      <c r="W203" s="61"/>
      <c r="X203" s="61"/>
      <c r="Y203" s="61"/>
      <c r="Z203" s="61"/>
      <c r="AA203" s="61"/>
      <c r="AB203" s="61"/>
      <c r="AC203" s="61"/>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row>
    <row r="204" spans="1:54" ht="15.75" x14ac:dyDescent="0.25">
      <c r="A204" s="124" t="s">
        <v>31</v>
      </c>
      <c r="B204" s="127" t="s">
        <v>623</v>
      </c>
      <c r="C204" s="61"/>
      <c r="D204" s="61">
        <v>2</v>
      </c>
      <c r="E204" s="61"/>
      <c r="F204" s="61"/>
      <c r="G204" s="61"/>
      <c r="H204" s="61"/>
      <c r="I204" s="61"/>
      <c r="J204" s="61"/>
      <c r="K204" s="61"/>
      <c r="L204" s="61"/>
      <c r="M204" s="61"/>
      <c r="N204" s="61"/>
      <c r="O204" s="61"/>
      <c r="P204" s="61">
        <v>1.2</v>
      </c>
      <c r="Q204" s="61"/>
      <c r="R204" s="61"/>
      <c r="S204" s="61">
        <v>2.4</v>
      </c>
      <c r="T204" s="61"/>
      <c r="U204" s="61"/>
      <c r="V204" s="61"/>
      <c r="W204" s="61"/>
      <c r="X204" s="61"/>
      <c r="Y204" s="61"/>
      <c r="Z204" s="61"/>
      <c r="AA204" s="61"/>
      <c r="AB204" s="61"/>
      <c r="AC204" s="61"/>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row>
    <row r="205" spans="1:54" ht="15.75" customHeight="1" x14ac:dyDescent="0.25">
      <c r="A205" s="124" t="s">
        <v>33</v>
      </c>
      <c r="B205" s="127" t="s">
        <v>624</v>
      </c>
      <c r="C205" s="61"/>
      <c r="D205" s="61"/>
      <c r="E205" s="61">
        <v>2</v>
      </c>
      <c r="F205" s="61">
        <v>3</v>
      </c>
      <c r="G205" s="61"/>
      <c r="H205" s="61"/>
      <c r="I205" s="61"/>
      <c r="J205" s="61"/>
      <c r="K205" s="61"/>
      <c r="L205" s="61"/>
      <c r="M205" s="61"/>
      <c r="N205" s="61"/>
      <c r="O205" s="61"/>
      <c r="P205" s="61">
        <v>1.2</v>
      </c>
      <c r="Q205" s="61"/>
      <c r="R205" s="61"/>
      <c r="S205" s="61"/>
      <c r="T205" s="61">
        <v>2.4</v>
      </c>
      <c r="U205" s="61">
        <v>3.6</v>
      </c>
      <c r="V205" s="61"/>
      <c r="W205" s="61"/>
      <c r="X205" s="61"/>
      <c r="Y205" s="61"/>
      <c r="Z205" s="61"/>
      <c r="AA205" s="61"/>
      <c r="AB205" s="61"/>
      <c r="AC205" s="61"/>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row>
    <row r="206" spans="1:54" ht="15.75" customHeight="1" x14ac:dyDescent="0.25">
      <c r="A206" s="124" t="s">
        <v>35</v>
      </c>
      <c r="B206" s="127" t="s">
        <v>625</v>
      </c>
      <c r="C206" s="61"/>
      <c r="D206" s="61"/>
      <c r="E206" s="61"/>
      <c r="F206" s="61">
        <v>3</v>
      </c>
      <c r="G206" s="61"/>
      <c r="H206" s="61"/>
      <c r="I206" s="61"/>
      <c r="J206" s="61"/>
      <c r="K206" s="61"/>
      <c r="L206" s="61"/>
      <c r="M206" s="61"/>
      <c r="N206" s="61"/>
      <c r="O206" s="61"/>
      <c r="P206" s="61">
        <v>1.2</v>
      </c>
      <c r="Q206" s="61"/>
      <c r="R206" s="61"/>
      <c r="S206" s="61"/>
      <c r="T206" s="61"/>
      <c r="U206" s="61">
        <v>3.6</v>
      </c>
      <c r="V206" s="61"/>
      <c r="W206" s="61"/>
      <c r="X206" s="61"/>
      <c r="Y206" s="61"/>
      <c r="Z206" s="61"/>
      <c r="AA206" s="61"/>
      <c r="AB206" s="61"/>
      <c r="AC206" s="61"/>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row>
    <row r="207" spans="1:54" ht="15.75" x14ac:dyDescent="0.25">
      <c r="A207" s="124" t="s">
        <v>37</v>
      </c>
      <c r="B207" s="127" t="s">
        <v>626</v>
      </c>
      <c r="C207" s="61"/>
      <c r="D207" s="61">
        <v>3</v>
      </c>
      <c r="E207" s="61"/>
      <c r="F207" s="61">
        <v>2</v>
      </c>
      <c r="G207" s="61"/>
      <c r="H207" s="61"/>
      <c r="I207" s="61"/>
      <c r="J207" s="61"/>
      <c r="K207" s="61"/>
      <c r="L207" s="61"/>
      <c r="M207" s="61"/>
      <c r="N207" s="61"/>
      <c r="O207" s="61"/>
      <c r="P207" s="61">
        <v>1.2</v>
      </c>
      <c r="Q207" s="61"/>
      <c r="R207" s="61"/>
      <c r="S207" s="61">
        <v>3.6</v>
      </c>
      <c r="T207" s="61"/>
      <c r="U207" s="61">
        <v>2.4</v>
      </c>
      <c r="V207" s="61"/>
      <c r="W207" s="61"/>
      <c r="X207" s="61"/>
      <c r="Y207" s="61"/>
      <c r="Z207" s="61"/>
      <c r="AA207" s="61"/>
      <c r="AB207" s="61"/>
      <c r="AC207" s="61"/>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row>
    <row r="208" spans="1:54" ht="15.75" x14ac:dyDescent="0.25">
      <c r="A208" s="124" t="s">
        <v>39</v>
      </c>
      <c r="B208" s="127" t="s">
        <v>627</v>
      </c>
      <c r="C208" s="61"/>
      <c r="D208" s="61"/>
      <c r="E208" s="61">
        <v>1</v>
      </c>
      <c r="F208" s="61"/>
      <c r="G208" s="61"/>
      <c r="H208" s="61"/>
      <c r="I208" s="61"/>
      <c r="J208" s="61"/>
      <c r="K208" s="61"/>
      <c r="L208" s="61"/>
      <c r="M208" s="61"/>
      <c r="N208" s="61"/>
      <c r="O208" s="61"/>
      <c r="P208" s="61">
        <v>1.2</v>
      </c>
      <c r="Q208" s="61"/>
      <c r="R208" s="61"/>
      <c r="S208" s="61"/>
      <c r="T208" s="61">
        <v>1.2</v>
      </c>
      <c r="U208" s="61"/>
      <c r="V208" s="61"/>
      <c r="W208" s="61"/>
      <c r="X208" s="61"/>
      <c r="Y208" s="61"/>
      <c r="Z208" s="61"/>
      <c r="AA208" s="61"/>
      <c r="AB208" s="61"/>
      <c r="AC208" s="61"/>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row>
    <row r="209" spans="1:54" ht="15.75" x14ac:dyDescent="0.25">
      <c r="A209" s="64" t="s">
        <v>184</v>
      </c>
      <c r="B209" s="64" t="s">
        <v>628</v>
      </c>
      <c r="C209" s="59" t="s">
        <v>2</v>
      </c>
      <c r="D209" s="59" t="s">
        <v>3</v>
      </c>
      <c r="E209" s="59" t="s">
        <v>4</v>
      </c>
      <c r="F209" s="59" t="s">
        <v>5</v>
      </c>
      <c r="G209" s="59" t="s">
        <v>6</v>
      </c>
      <c r="H209" s="59" t="s">
        <v>7</v>
      </c>
      <c r="I209" s="59" t="s">
        <v>8</v>
      </c>
      <c r="J209" s="59" t="s">
        <v>9</v>
      </c>
      <c r="K209" s="59" t="s">
        <v>10</v>
      </c>
      <c r="L209" s="59" t="s">
        <v>11</v>
      </c>
      <c r="M209" s="59" t="s">
        <v>12</v>
      </c>
      <c r="N209" s="59" t="s">
        <v>13</v>
      </c>
      <c r="O209" s="59"/>
      <c r="P209" s="59" t="s">
        <v>14</v>
      </c>
      <c r="Q209" s="59"/>
      <c r="R209" s="59" t="s">
        <v>15</v>
      </c>
      <c r="S209" s="59" t="s">
        <v>16</v>
      </c>
      <c r="T209" s="59" t="s">
        <v>17</v>
      </c>
      <c r="U209" s="59" t="s">
        <v>18</v>
      </c>
      <c r="V209" s="59" t="s">
        <v>19</v>
      </c>
      <c r="W209" s="59" t="s">
        <v>20</v>
      </c>
      <c r="X209" s="59" t="s">
        <v>21</v>
      </c>
      <c r="Y209" s="59" t="s">
        <v>22</v>
      </c>
      <c r="Z209" s="59" t="s">
        <v>23</v>
      </c>
      <c r="AA209" s="59" t="s">
        <v>24</v>
      </c>
      <c r="AB209" s="59" t="s">
        <v>25</v>
      </c>
      <c r="AC209" s="59" t="s">
        <v>26</v>
      </c>
      <c r="AD209" s="16"/>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row>
    <row r="210" spans="1:54" ht="15.75" x14ac:dyDescent="0.25">
      <c r="A210" s="124" t="s">
        <v>27</v>
      </c>
      <c r="B210" s="127" t="s">
        <v>2470</v>
      </c>
      <c r="C210" s="61">
        <v>2</v>
      </c>
      <c r="D210" s="61">
        <v>2</v>
      </c>
      <c r="E210" s="61">
        <v>2</v>
      </c>
      <c r="F210" s="61"/>
      <c r="G210" s="61">
        <v>3</v>
      </c>
      <c r="H210" s="61"/>
      <c r="I210" s="61"/>
      <c r="J210" s="61"/>
      <c r="K210" s="61"/>
      <c r="L210" s="61"/>
      <c r="M210" s="61"/>
      <c r="N210" s="61"/>
      <c r="O210" s="61"/>
      <c r="P210" s="61">
        <v>0.6</v>
      </c>
      <c r="Q210" s="61"/>
      <c r="R210" s="61">
        <v>1.2</v>
      </c>
      <c r="S210" s="61">
        <v>1.2</v>
      </c>
      <c r="T210" s="61">
        <v>1.2</v>
      </c>
      <c r="U210" s="61"/>
      <c r="V210" s="61">
        <v>1.8</v>
      </c>
      <c r="W210" s="61"/>
      <c r="X210" s="61"/>
      <c r="Y210" s="61"/>
      <c r="Z210" s="61"/>
      <c r="AA210" s="61"/>
      <c r="AB210" s="61"/>
      <c r="AC210" s="61"/>
      <c r="AD210" s="16"/>
      <c r="AE210" s="16"/>
      <c r="AF210" s="16"/>
      <c r="AG210" s="16"/>
      <c r="AH210" s="16"/>
      <c r="AI210" s="16"/>
      <c r="AJ210" s="16"/>
      <c r="AK210" s="16"/>
      <c r="AL210" s="16"/>
      <c r="AM210" s="16"/>
      <c r="AN210" s="16"/>
      <c r="AO210" s="2"/>
      <c r="AP210" s="16"/>
      <c r="AQ210" s="16"/>
      <c r="AR210" s="16"/>
      <c r="AS210" s="16"/>
      <c r="AT210" s="16"/>
      <c r="AU210" s="16"/>
      <c r="AV210" s="16"/>
      <c r="AW210" s="16"/>
      <c r="AX210" s="16"/>
      <c r="AY210" s="16"/>
      <c r="AZ210" s="16"/>
      <c r="BA210" s="16"/>
      <c r="BB210" s="16"/>
    </row>
    <row r="211" spans="1:54" ht="15.75" x14ac:dyDescent="0.25">
      <c r="A211" s="124" t="s">
        <v>31</v>
      </c>
      <c r="B211" s="127" t="s">
        <v>2471</v>
      </c>
      <c r="C211" s="61">
        <v>2</v>
      </c>
      <c r="D211" s="61">
        <v>3</v>
      </c>
      <c r="E211" s="61">
        <v>2</v>
      </c>
      <c r="F211" s="61"/>
      <c r="G211" s="61">
        <v>2</v>
      </c>
      <c r="H211" s="61"/>
      <c r="I211" s="61"/>
      <c r="J211" s="61"/>
      <c r="K211" s="61"/>
      <c r="L211" s="61"/>
      <c r="M211" s="61"/>
      <c r="N211" s="61"/>
      <c r="O211" s="61"/>
      <c r="P211" s="61">
        <v>0.6</v>
      </c>
      <c r="Q211" s="61"/>
      <c r="R211" s="61">
        <v>1.2</v>
      </c>
      <c r="S211" s="61">
        <v>1.8</v>
      </c>
      <c r="T211" s="61">
        <v>1.2</v>
      </c>
      <c r="U211" s="61"/>
      <c r="V211" s="61">
        <v>1.2</v>
      </c>
      <c r="W211" s="61"/>
      <c r="X211" s="61"/>
      <c r="Y211" s="61"/>
      <c r="Z211" s="61"/>
      <c r="AA211" s="61"/>
      <c r="AB211" s="61"/>
      <c r="AC211" s="61"/>
      <c r="AD211" s="16"/>
      <c r="AE211" s="16"/>
      <c r="AF211" s="16"/>
      <c r="AG211" s="16"/>
      <c r="AH211" s="16"/>
      <c r="AI211" s="16"/>
      <c r="AJ211" s="16"/>
      <c r="AK211" s="16"/>
      <c r="AL211" s="16"/>
      <c r="AM211" s="16"/>
      <c r="AN211" s="16"/>
      <c r="AO211" s="2"/>
      <c r="AP211" s="16"/>
      <c r="AQ211" s="16"/>
      <c r="AR211" s="16"/>
      <c r="AS211" s="16"/>
      <c r="AT211" s="16"/>
      <c r="AU211" s="16"/>
      <c r="AV211" s="16"/>
      <c r="AW211" s="16"/>
      <c r="AX211" s="16"/>
      <c r="AY211" s="16"/>
      <c r="AZ211" s="16"/>
      <c r="BA211" s="16"/>
      <c r="BB211" s="16"/>
    </row>
    <row r="212" spans="1:54" ht="15.75" x14ac:dyDescent="0.25">
      <c r="A212" s="124" t="s">
        <v>33</v>
      </c>
      <c r="B212" s="127" t="s">
        <v>2472</v>
      </c>
      <c r="C212" s="61">
        <v>2</v>
      </c>
      <c r="D212" s="61">
        <v>3</v>
      </c>
      <c r="E212" s="61">
        <v>3</v>
      </c>
      <c r="F212" s="61"/>
      <c r="G212" s="61">
        <v>3</v>
      </c>
      <c r="H212" s="61"/>
      <c r="I212" s="61"/>
      <c r="J212" s="61"/>
      <c r="K212" s="61"/>
      <c r="L212" s="61"/>
      <c r="M212" s="61"/>
      <c r="N212" s="61"/>
      <c r="O212" s="61"/>
      <c r="P212" s="61">
        <v>0.6</v>
      </c>
      <c r="Q212" s="61"/>
      <c r="R212" s="61">
        <v>1.2</v>
      </c>
      <c r="S212" s="61">
        <v>1.8</v>
      </c>
      <c r="T212" s="61">
        <v>1.8</v>
      </c>
      <c r="U212" s="61"/>
      <c r="V212" s="61">
        <v>1.8</v>
      </c>
      <c r="W212" s="61"/>
      <c r="X212" s="61"/>
      <c r="Y212" s="61"/>
      <c r="Z212" s="61"/>
      <c r="AA212" s="61"/>
      <c r="AB212" s="61"/>
      <c r="AC212" s="61"/>
      <c r="AD212" s="16"/>
      <c r="AE212" s="16"/>
      <c r="AF212" s="16"/>
      <c r="AG212" s="16"/>
      <c r="AH212" s="16"/>
      <c r="AI212" s="16"/>
      <c r="AJ212" s="16"/>
      <c r="AK212" s="16"/>
      <c r="AL212" s="16"/>
      <c r="AM212" s="16"/>
      <c r="AN212" s="16"/>
      <c r="AO212" s="2"/>
      <c r="AP212" s="16"/>
      <c r="AQ212" s="16"/>
      <c r="AR212" s="16"/>
      <c r="AS212" s="16"/>
      <c r="AT212" s="16"/>
      <c r="AU212" s="16"/>
      <c r="AV212" s="16"/>
      <c r="AW212" s="16"/>
      <c r="AX212" s="16"/>
      <c r="AY212" s="16"/>
      <c r="AZ212" s="16"/>
      <c r="BA212" s="16"/>
      <c r="BB212" s="16"/>
    </row>
    <row r="213" spans="1:54" ht="15.75" x14ac:dyDescent="0.25">
      <c r="A213" s="124" t="s">
        <v>35</v>
      </c>
      <c r="B213" s="127" t="s">
        <v>2473</v>
      </c>
      <c r="C213" s="61">
        <v>3</v>
      </c>
      <c r="D213" s="61">
        <v>2</v>
      </c>
      <c r="E213" s="61">
        <v>2</v>
      </c>
      <c r="F213" s="61"/>
      <c r="G213" s="61">
        <v>2</v>
      </c>
      <c r="H213" s="61"/>
      <c r="I213" s="61"/>
      <c r="J213" s="61"/>
      <c r="K213" s="61"/>
      <c r="L213" s="61"/>
      <c r="M213" s="61"/>
      <c r="N213" s="61"/>
      <c r="O213" s="61"/>
      <c r="P213" s="61">
        <v>0.6</v>
      </c>
      <c r="Q213" s="61"/>
      <c r="R213" s="61">
        <v>1.8</v>
      </c>
      <c r="S213" s="61">
        <v>1.2</v>
      </c>
      <c r="T213" s="61">
        <v>1.2</v>
      </c>
      <c r="U213" s="61"/>
      <c r="V213" s="61">
        <v>1.2</v>
      </c>
      <c r="W213" s="61"/>
      <c r="X213" s="61"/>
      <c r="Y213" s="61"/>
      <c r="Z213" s="61"/>
      <c r="AA213" s="61"/>
      <c r="AB213" s="61"/>
      <c r="AC213" s="61"/>
      <c r="AD213" s="16"/>
      <c r="AE213" s="16"/>
      <c r="AF213" s="16"/>
      <c r="AG213" s="16"/>
      <c r="AH213" s="16"/>
      <c r="AI213" s="16"/>
      <c r="AJ213" s="16"/>
      <c r="AK213" s="16"/>
      <c r="AL213" s="16"/>
      <c r="AM213" s="16"/>
      <c r="AN213" s="16"/>
      <c r="AO213" s="2"/>
      <c r="AP213" s="16"/>
      <c r="AQ213" s="16"/>
      <c r="AR213" s="16"/>
      <c r="AS213" s="16"/>
      <c r="AT213" s="16"/>
      <c r="AU213" s="16"/>
      <c r="AV213" s="16"/>
      <c r="AW213" s="16"/>
      <c r="AX213" s="16"/>
      <c r="AY213" s="16"/>
      <c r="AZ213" s="16"/>
      <c r="BA213" s="16"/>
      <c r="BB213" s="16"/>
    </row>
    <row r="214" spans="1:54" ht="15.75" x14ac:dyDescent="0.25">
      <c r="A214" s="124" t="s">
        <v>37</v>
      </c>
      <c r="B214" s="127" t="s">
        <v>2474</v>
      </c>
      <c r="C214" s="61">
        <v>2</v>
      </c>
      <c r="D214" s="61">
        <v>1</v>
      </c>
      <c r="E214" s="61">
        <v>2</v>
      </c>
      <c r="F214" s="61"/>
      <c r="G214" s="61">
        <v>2</v>
      </c>
      <c r="H214" s="61"/>
      <c r="I214" s="61"/>
      <c r="J214" s="61"/>
      <c r="K214" s="61"/>
      <c r="L214" s="61"/>
      <c r="M214" s="61"/>
      <c r="N214" s="61"/>
      <c r="O214" s="61"/>
      <c r="P214" s="61">
        <v>0.6</v>
      </c>
      <c r="Q214" s="61"/>
      <c r="R214" s="61">
        <v>1.2</v>
      </c>
      <c r="S214" s="61">
        <v>0.6</v>
      </c>
      <c r="T214" s="61">
        <v>1.2</v>
      </c>
      <c r="U214" s="61"/>
      <c r="V214" s="61">
        <v>1.2</v>
      </c>
      <c r="W214" s="61"/>
      <c r="X214" s="61"/>
      <c r="Y214" s="61"/>
      <c r="Z214" s="61"/>
      <c r="AA214" s="61"/>
      <c r="AB214" s="61"/>
      <c r="AC214" s="61"/>
      <c r="AD214" s="16"/>
      <c r="AE214" s="16"/>
      <c r="AF214" s="16"/>
      <c r="AG214" s="16"/>
      <c r="AH214" s="16"/>
      <c r="AI214" s="16"/>
      <c r="AJ214" s="16"/>
      <c r="AK214" s="16"/>
      <c r="AL214" s="16"/>
      <c r="AM214" s="16"/>
      <c r="AN214" s="16"/>
      <c r="AO214" s="2"/>
      <c r="AP214" s="16"/>
      <c r="AQ214" s="16"/>
      <c r="AR214" s="16"/>
      <c r="AS214" s="16"/>
      <c r="AT214" s="16"/>
      <c r="AU214" s="16"/>
      <c r="AV214" s="16"/>
      <c r="AW214" s="16"/>
      <c r="AX214" s="16"/>
      <c r="AY214" s="16"/>
      <c r="AZ214" s="16"/>
      <c r="BA214" s="16"/>
      <c r="BB214" s="16"/>
    </row>
    <row r="215" spans="1:54" ht="15.75" x14ac:dyDescent="0.25">
      <c r="A215" s="124" t="s">
        <v>39</v>
      </c>
      <c r="B215" s="127" t="s">
        <v>2475</v>
      </c>
      <c r="C215" s="61">
        <v>2</v>
      </c>
      <c r="D215" s="61">
        <v>1</v>
      </c>
      <c r="E215" s="61">
        <v>1</v>
      </c>
      <c r="F215" s="61"/>
      <c r="G215" s="61">
        <v>1</v>
      </c>
      <c r="H215" s="61"/>
      <c r="I215" s="61"/>
      <c r="J215" s="61"/>
      <c r="K215" s="61"/>
      <c r="L215" s="61"/>
      <c r="M215" s="61"/>
      <c r="N215" s="61"/>
      <c r="O215" s="61"/>
      <c r="P215" s="61">
        <v>0.6</v>
      </c>
      <c r="Q215" s="61"/>
      <c r="R215" s="61">
        <v>1.2</v>
      </c>
      <c r="S215" s="61">
        <v>0.6</v>
      </c>
      <c r="T215" s="61">
        <v>0.6</v>
      </c>
      <c r="U215" s="61"/>
      <c r="V215" s="61">
        <v>0.6</v>
      </c>
      <c r="W215" s="61"/>
      <c r="X215" s="61"/>
      <c r="Y215" s="61"/>
      <c r="Z215" s="61"/>
      <c r="AA215" s="61"/>
      <c r="AB215" s="61"/>
      <c r="AC215" s="61"/>
      <c r="AD215" s="16"/>
      <c r="AE215" s="16"/>
      <c r="AF215" s="16"/>
      <c r="AG215" s="16"/>
      <c r="AH215" s="16"/>
      <c r="AI215" s="16"/>
      <c r="AJ215" s="16"/>
      <c r="AK215" s="16"/>
      <c r="AL215" s="16"/>
      <c r="AM215" s="16"/>
      <c r="AN215" s="16"/>
      <c r="AO215" s="2"/>
      <c r="AP215" s="16"/>
      <c r="AQ215" s="16"/>
      <c r="AR215" s="16"/>
      <c r="AS215" s="16"/>
      <c r="AT215" s="16"/>
      <c r="AU215" s="16"/>
      <c r="AV215" s="16"/>
      <c r="AW215" s="16"/>
      <c r="AX215" s="16"/>
      <c r="AY215" s="16"/>
      <c r="AZ215" s="16"/>
      <c r="BA215" s="16"/>
      <c r="BB215" s="16"/>
    </row>
    <row r="216" spans="1:54" ht="15.75" x14ac:dyDescent="0.25">
      <c r="A216" s="64" t="s">
        <v>184</v>
      </c>
      <c r="B216" s="64" t="s">
        <v>629</v>
      </c>
      <c r="C216" s="59" t="s">
        <v>2</v>
      </c>
      <c r="D216" s="59" t="s">
        <v>3</v>
      </c>
      <c r="E216" s="59" t="s">
        <v>4</v>
      </c>
      <c r="F216" s="59" t="s">
        <v>5</v>
      </c>
      <c r="G216" s="59" t="s">
        <v>6</v>
      </c>
      <c r="H216" s="59" t="s">
        <v>7</v>
      </c>
      <c r="I216" s="59" t="s">
        <v>8</v>
      </c>
      <c r="J216" s="59" t="s">
        <v>9</v>
      </c>
      <c r="K216" s="59" t="s">
        <v>10</v>
      </c>
      <c r="L216" s="59" t="s">
        <v>11</v>
      </c>
      <c r="M216" s="59" t="s">
        <v>12</v>
      </c>
      <c r="N216" s="59" t="s">
        <v>13</v>
      </c>
      <c r="O216" s="59"/>
      <c r="P216" s="59" t="s">
        <v>14</v>
      </c>
      <c r="Q216" s="59"/>
      <c r="R216" s="59" t="s">
        <v>15</v>
      </c>
      <c r="S216" s="59" t="s">
        <v>16</v>
      </c>
      <c r="T216" s="59" t="s">
        <v>17</v>
      </c>
      <c r="U216" s="59" t="s">
        <v>18</v>
      </c>
      <c r="V216" s="59" t="s">
        <v>19</v>
      </c>
      <c r="W216" s="59" t="s">
        <v>20</v>
      </c>
      <c r="X216" s="59" t="s">
        <v>21</v>
      </c>
      <c r="Y216" s="59" t="s">
        <v>22</v>
      </c>
      <c r="Z216" s="59" t="s">
        <v>23</v>
      </c>
      <c r="AA216" s="59" t="s">
        <v>24</v>
      </c>
      <c r="AB216" s="59" t="s">
        <v>25</v>
      </c>
      <c r="AC216" s="59" t="s">
        <v>26</v>
      </c>
      <c r="AD216" s="16"/>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row>
    <row r="217" spans="1:54" ht="15.75" x14ac:dyDescent="0.25">
      <c r="A217" s="124" t="s">
        <v>27</v>
      </c>
      <c r="B217" s="127" t="s">
        <v>630</v>
      </c>
      <c r="C217" s="61">
        <v>1</v>
      </c>
      <c r="D217" s="61">
        <v>3</v>
      </c>
      <c r="E217" s="61"/>
      <c r="F217" s="61">
        <v>1</v>
      </c>
      <c r="G217" s="61">
        <v>3</v>
      </c>
      <c r="H217" s="61"/>
      <c r="I217" s="61"/>
      <c r="J217" s="61"/>
      <c r="K217" s="61"/>
      <c r="L217" s="61"/>
      <c r="M217" s="61"/>
      <c r="N217" s="61"/>
      <c r="O217" s="61"/>
      <c r="P217" s="61">
        <v>1.6</v>
      </c>
      <c r="Q217" s="61"/>
      <c r="R217" s="61">
        <v>1.6</v>
      </c>
      <c r="S217" s="61">
        <v>4.8</v>
      </c>
      <c r="T217" s="61"/>
      <c r="U217" s="61">
        <v>1.6</v>
      </c>
      <c r="V217" s="61">
        <v>4.8</v>
      </c>
      <c r="W217" s="61"/>
      <c r="X217" s="61"/>
      <c r="Y217" s="61"/>
      <c r="Z217" s="61"/>
      <c r="AA217" s="61"/>
      <c r="AB217" s="61"/>
      <c r="AC217" s="61"/>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row>
    <row r="218" spans="1:54" ht="15.75" x14ac:dyDescent="0.25">
      <c r="A218" s="124" t="s">
        <v>31</v>
      </c>
      <c r="B218" s="127" t="s">
        <v>631</v>
      </c>
      <c r="C218" s="61">
        <v>3</v>
      </c>
      <c r="D218" s="61">
        <v>1</v>
      </c>
      <c r="E218" s="61"/>
      <c r="F218" s="61">
        <v>2</v>
      </c>
      <c r="G218" s="61">
        <v>1</v>
      </c>
      <c r="H218" s="61"/>
      <c r="I218" s="61"/>
      <c r="J218" s="61"/>
      <c r="K218" s="61"/>
      <c r="L218" s="61"/>
      <c r="M218" s="61"/>
      <c r="N218" s="61"/>
      <c r="O218" s="61"/>
      <c r="P218" s="61">
        <v>1.6</v>
      </c>
      <c r="Q218" s="61"/>
      <c r="R218" s="61">
        <v>4.8</v>
      </c>
      <c r="S218" s="61">
        <v>1.6</v>
      </c>
      <c r="T218" s="61"/>
      <c r="U218" s="61">
        <v>3.2</v>
      </c>
      <c r="V218" s="61">
        <v>1.6</v>
      </c>
      <c r="W218" s="61"/>
      <c r="X218" s="61"/>
      <c r="Y218" s="61"/>
      <c r="Z218" s="61"/>
      <c r="AA218" s="61"/>
      <c r="AB218" s="61"/>
      <c r="AC218" s="61"/>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row>
    <row r="219" spans="1:54" ht="15.75" x14ac:dyDescent="0.25">
      <c r="A219" s="124" t="s">
        <v>33</v>
      </c>
      <c r="B219" s="127" t="s">
        <v>632</v>
      </c>
      <c r="C219" s="61">
        <v>1</v>
      </c>
      <c r="D219" s="61">
        <v>1</v>
      </c>
      <c r="E219" s="61"/>
      <c r="F219" s="61"/>
      <c r="G219" s="61"/>
      <c r="H219" s="61"/>
      <c r="I219" s="61"/>
      <c r="J219" s="61"/>
      <c r="K219" s="61"/>
      <c r="L219" s="61"/>
      <c r="M219" s="61"/>
      <c r="N219" s="61"/>
      <c r="O219" s="61"/>
      <c r="P219" s="61">
        <v>1.6</v>
      </c>
      <c r="Q219" s="61"/>
      <c r="R219" s="61">
        <v>1.6</v>
      </c>
      <c r="S219" s="61">
        <v>1.6</v>
      </c>
      <c r="T219" s="61"/>
      <c r="U219" s="61"/>
      <c r="V219" s="61"/>
      <c r="W219" s="61"/>
      <c r="X219" s="61"/>
      <c r="Y219" s="61"/>
      <c r="Z219" s="61"/>
      <c r="AA219" s="61"/>
      <c r="AB219" s="61"/>
      <c r="AC219" s="61"/>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row>
    <row r="220" spans="1:54" ht="15.75" x14ac:dyDescent="0.25">
      <c r="A220" s="124" t="s">
        <v>35</v>
      </c>
      <c r="B220" s="127" t="s">
        <v>633</v>
      </c>
      <c r="C220" s="61">
        <v>3</v>
      </c>
      <c r="D220" s="61">
        <v>1</v>
      </c>
      <c r="E220" s="61"/>
      <c r="F220" s="61">
        <v>2</v>
      </c>
      <c r="G220" s="61"/>
      <c r="H220" s="61"/>
      <c r="I220" s="61"/>
      <c r="J220" s="61"/>
      <c r="K220" s="61"/>
      <c r="L220" s="61"/>
      <c r="M220" s="61"/>
      <c r="N220" s="61"/>
      <c r="O220" s="61"/>
      <c r="P220" s="61">
        <v>1.6</v>
      </c>
      <c r="Q220" s="61"/>
      <c r="R220" s="61">
        <v>4.8</v>
      </c>
      <c r="S220" s="61">
        <v>1.6</v>
      </c>
      <c r="T220" s="61"/>
      <c r="U220" s="61">
        <v>3.2</v>
      </c>
      <c r="V220" s="61"/>
      <c r="W220" s="61"/>
      <c r="X220" s="61"/>
      <c r="Y220" s="61"/>
      <c r="Z220" s="61"/>
      <c r="AA220" s="61"/>
      <c r="AB220" s="61"/>
      <c r="AC220" s="61"/>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row>
    <row r="221" spans="1:54" ht="15.75" x14ac:dyDescent="0.25">
      <c r="A221" s="124" t="s">
        <v>37</v>
      </c>
      <c r="B221" s="127" t="s">
        <v>634</v>
      </c>
      <c r="C221" s="61">
        <v>3</v>
      </c>
      <c r="D221" s="61">
        <v>1</v>
      </c>
      <c r="E221" s="61"/>
      <c r="F221" s="61">
        <v>2</v>
      </c>
      <c r="G221" s="61">
        <v>3</v>
      </c>
      <c r="H221" s="61"/>
      <c r="I221" s="61"/>
      <c r="J221" s="61"/>
      <c r="K221" s="61"/>
      <c r="L221" s="61"/>
      <c r="M221" s="61"/>
      <c r="N221" s="61"/>
      <c r="O221" s="61"/>
      <c r="P221" s="61">
        <v>1.6</v>
      </c>
      <c r="Q221" s="61"/>
      <c r="R221" s="61">
        <v>4.8</v>
      </c>
      <c r="S221" s="61">
        <v>1.6</v>
      </c>
      <c r="T221" s="61"/>
      <c r="U221" s="61">
        <v>3.2</v>
      </c>
      <c r="V221" s="61">
        <v>4.8</v>
      </c>
      <c r="W221" s="61"/>
      <c r="X221" s="61"/>
      <c r="Y221" s="61"/>
      <c r="Z221" s="61"/>
      <c r="AA221" s="61"/>
      <c r="AB221" s="61"/>
      <c r="AC221" s="61"/>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row>
    <row r="222" spans="1:54" ht="15.75" x14ac:dyDescent="0.25">
      <c r="A222" s="124" t="s">
        <v>39</v>
      </c>
      <c r="B222" s="127" t="s">
        <v>635</v>
      </c>
      <c r="C222" s="61">
        <v>1</v>
      </c>
      <c r="D222" s="61">
        <v>1</v>
      </c>
      <c r="E222" s="61">
        <v>2</v>
      </c>
      <c r="F222" s="61">
        <v>1</v>
      </c>
      <c r="G222" s="61">
        <v>2</v>
      </c>
      <c r="H222" s="61"/>
      <c r="I222" s="61"/>
      <c r="J222" s="61"/>
      <c r="K222" s="61"/>
      <c r="L222" s="61"/>
      <c r="M222" s="61"/>
      <c r="N222" s="61"/>
      <c r="O222" s="61"/>
      <c r="P222" s="61">
        <v>1.6</v>
      </c>
      <c r="Q222" s="61"/>
      <c r="R222" s="61">
        <v>1.6</v>
      </c>
      <c r="S222" s="61">
        <v>1.6</v>
      </c>
      <c r="T222" s="61">
        <v>3.2</v>
      </c>
      <c r="U222" s="61">
        <v>1.6</v>
      </c>
      <c r="V222" s="61">
        <v>3.2</v>
      </c>
      <c r="W222" s="61"/>
      <c r="X222" s="61"/>
      <c r="Y222" s="61"/>
      <c r="Z222" s="61"/>
      <c r="AA222" s="61"/>
      <c r="AB222" s="61"/>
      <c r="AC222" s="61"/>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row>
    <row r="223" spans="1:54" ht="15.75" x14ac:dyDescent="0.25">
      <c r="A223" s="64" t="s">
        <v>184</v>
      </c>
      <c r="B223" s="64" t="s">
        <v>636</v>
      </c>
      <c r="C223" s="59" t="s">
        <v>2</v>
      </c>
      <c r="D223" s="59" t="s">
        <v>3</v>
      </c>
      <c r="E223" s="59" t="s">
        <v>4</v>
      </c>
      <c r="F223" s="59" t="s">
        <v>5</v>
      </c>
      <c r="G223" s="59" t="s">
        <v>6</v>
      </c>
      <c r="H223" s="59" t="s">
        <v>7</v>
      </c>
      <c r="I223" s="59" t="s">
        <v>8</v>
      </c>
      <c r="J223" s="59" t="s">
        <v>9</v>
      </c>
      <c r="K223" s="59" t="s">
        <v>10</v>
      </c>
      <c r="L223" s="59" t="s">
        <v>11</v>
      </c>
      <c r="M223" s="59" t="s">
        <v>12</v>
      </c>
      <c r="N223" s="59" t="s">
        <v>13</v>
      </c>
      <c r="O223" s="59"/>
      <c r="P223" s="59" t="s">
        <v>14</v>
      </c>
      <c r="Q223" s="59"/>
      <c r="R223" s="59" t="s">
        <v>15</v>
      </c>
      <c r="S223" s="59" t="s">
        <v>16</v>
      </c>
      <c r="T223" s="59" t="s">
        <v>17</v>
      </c>
      <c r="U223" s="59" t="s">
        <v>18</v>
      </c>
      <c r="V223" s="59" t="s">
        <v>19</v>
      </c>
      <c r="W223" s="59" t="s">
        <v>20</v>
      </c>
      <c r="X223" s="59" t="s">
        <v>21</v>
      </c>
      <c r="Y223" s="59" t="s">
        <v>22</v>
      </c>
      <c r="Z223" s="59" t="s">
        <v>23</v>
      </c>
      <c r="AA223" s="59" t="s">
        <v>24</v>
      </c>
      <c r="AB223" s="59" t="s">
        <v>25</v>
      </c>
      <c r="AC223" s="59" t="s">
        <v>26</v>
      </c>
      <c r="AD223" s="16"/>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row>
    <row r="224" spans="1:54" ht="15.75" x14ac:dyDescent="0.25">
      <c r="A224" s="124" t="s">
        <v>27</v>
      </c>
      <c r="B224" s="127" t="s">
        <v>637</v>
      </c>
      <c r="C224" s="61">
        <v>2</v>
      </c>
      <c r="D224" s="61"/>
      <c r="E224" s="61">
        <v>3</v>
      </c>
      <c r="F224" s="61" t="s">
        <v>638</v>
      </c>
      <c r="G224" s="61">
        <v>2</v>
      </c>
      <c r="H224" s="61"/>
      <c r="I224" s="61"/>
      <c r="J224" s="61"/>
      <c r="K224" s="61"/>
      <c r="L224" s="61"/>
      <c r="M224" s="61"/>
      <c r="N224" s="61"/>
      <c r="O224" s="61"/>
      <c r="P224" s="61">
        <v>0.6</v>
      </c>
      <c r="Q224" s="61"/>
      <c r="R224" s="61">
        <v>1.2</v>
      </c>
      <c r="S224" s="61"/>
      <c r="T224" s="61">
        <v>1.8</v>
      </c>
      <c r="U224" s="61">
        <v>0.6</v>
      </c>
      <c r="V224" s="61">
        <v>1.2</v>
      </c>
      <c r="W224" s="61"/>
      <c r="X224" s="61"/>
      <c r="Y224" s="61"/>
      <c r="Z224" s="61"/>
      <c r="AA224" s="61"/>
      <c r="AB224" s="61"/>
      <c r="AC224" s="61"/>
      <c r="AD224" s="16"/>
      <c r="AE224" s="16"/>
      <c r="AF224" s="16"/>
      <c r="AG224" s="16"/>
      <c r="AH224" s="16"/>
      <c r="AI224" s="16"/>
      <c r="AJ224" s="16"/>
      <c r="AK224" s="16"/>
      <c r="AL224" s="16"/>
      <c r="AM224" s="16"/>
      <c r="AN224" s="16"/>
      <c r="AO224" s="2"/>
      <c r="AP224" s="2"/>
      <c r="AQ224" s="16"/>
      <c r="AR224" s="16"/>
      <c r="AS224" s="16"/>
      <c r="AT224" s="16"/>
      <c r="AU224" s="16"/>
      <c r="AV224" s="16"/>
      <c r="AW224" s="16"/>
      <c r="AX224" s="16"/>
      <c r="AY224" s="16"/>
      <c r="AZ224" s="16"/>
      <c r="BA224" s="16"/>
      <c r="BB224" s="16"/>
    </row>
    <row r="225" spans="1:54" ht="15.75" customHeight="1" x14ac:dyDescent="0.25">
      <c r="A225" s="124" t="s">
        <v>31</v>
      </c>
      <c r="B225" s="127" t="s">
        <v>639</v>
      </c>
      <c r="C225" s="61">
        <v>2</v>
      </c>
      <c r="D225" s="61">
        <v>3</v>
      </c>
      <c r="E225" s="61">
        <v>3</v>
      </c>
      <c r="F225" s="61">
        <v>1</v>
      </c>
      <c r="G225" s="61">
        <v>3</v>
      </c>
      <c r="H225" s="61"/>
      <c r="I225" s="61"/>
      <c r="J225" s="61"/>
      <c r="K225" s="61"/>
      <c r="L225" s="61"/>
      <c r="M225" s="61"/>
      <c r="N225" s="61"/>
      <c r="O225" s="61"/>
      <c r="P225" s="61">
        <v>0.6</v>
      </c>
      <c r="Q225" s="61"/>
      <c r="R225" s="61">
        <v>1.2</v>
      </c>
      <c r="S225" s="61">
        <v>1.8</v>
      </c>
      <c r="T225" s="61">
        <v>1.8</v>
      </c>
      <c r="U225" s="61">
        <v>0.6</v>
      </c>
      <c r="V225" s="61">
        <v>1.8</v>
      </c>
      <c r="W225" s="61"/>
      <c r="X225" s="61"/>
      <c r="Y225" s="61"/>
      <c r="Z225" s="61"/>
      <c r="AA225" s="61"/>
      <c r="AB225" s="61"/>
      <c r="AC225" s="61"/>
      <c r="AD225" s="16"/>
      <c r="AE225" s="16"/>
      <c r="AF225" s="16"/>
      <c r="AG225" s="16"/>
      <c r="AH225" s="16"/>
      <c r="AI225" s="16"/>
      <c r="AJ225" s="16"/>
      <c r="AK225" s="16"/>
      <c r="AL225" s="16"/>
      <c r="AM225" s="16"/>
      <c r="AN225" s="16"/>
      <c r="AO225" s="2"/>
      <c r="AP225" s="2"/>
      <c r="AQ225" s="16"/>
      <c r="AR225" s="16"/>
      <c r="AS225" s="16"/>
      <c r="AT225" s="16"/>
      <c r="AU225" s="16"/>
      <c r="AV225" s="16"/>
      <c r="AW225" s="16"/>
      <c r="AX225" s="16"/>
      <c r="AY225" s="16"/>
      <c r="AZ225" s="16"/>
      <c r="BA225" s="16"/>
      <c r="BB225" s="16"/>
    </row>
    <row r="226" spans="1:54" ht="15.75" x14ac:dyDescent="0.25">
      <c r="A226" s="124" t="s">
        <v>33</v>
      </c>
      <c r="B226" s="127" t="s">
        <v>640</v>
      </c>
      <c r="C226" s="61">
        <v>2</v>
      </c>
      <c r="D226" s="61">
        <v>3</v>
      </c>
      <c r="E226" s="61">
        <v>3</v>
      </c>
      <c r="F226" s="61">
        <v>1</v>
      </c>
      <c r="G226" s="61">
        <v>3</v>
      </c>
      <c r="H226" s="61"/>
      <c r="I226" s="61"/>
      <c r="J226" s="61"/>
      <c r="K226" s="61"/>
      <c r="L226" s="61"/>
      <c r="M226" s="61"/>
      <c r="N226" s="61"/>
      <c r="O226" s="61"/>
      <c r="P226" s="61">
        <v>0.6</v>
      </c>
      <c r="Q226" s="61"/>
      <c r="R226" s="61">
        <v>1.2</v>
      </c>
      <c r="S226" s="61">
        <v>1.8</v>
      </c>
      <c r="T226" s="61">
        <v>1.8</v>
      </c>
      <c r="U226" s="61">
        <v>0.6</v>
      </c>
      <c r="V226" s="61">
        <v>1.8</v>
      </c>
      <c r="W226" s="61"/>
      <c r="X226" s="61"/>
      <c r="Y226" s="61"/>
      <c r="Z226" s="61"/>
      <c r="AA226" s="61"/>
      <c r="AB226" s="61"/>
      <c r="AC226" s="61"/>
      <c r="AD226" s="16"/>
      <c r="AE226" s="16"/>
      <c r="AF226" s="16"/>
      <c r="AG226" s="16"/>
      <c r="AH226" s="16"/>
      <c r="AI226" s="16"/>
      <c r="AJ226" s="16"/>
      <c r="AK226" s="16"/>
      <c r="AL226" s="16"/>
      <c r="AM226" s="16"/>
      <c r="AN226" s="16"/>
      <c r="AO226" s="2"/>
      <c r="AP226" s="2"/>
      <c r="AQ226" s="16"/>
      <c r="AR226" s="16"/>
      <c r="AS226" s="16"/>
      <c r="AT226" s="16"/>
      <c r="AU226" s="16"/>
      <c r="AV226" s="16"/>
      <c r="AW226" s="16"/>
      <c r="AX226" s="16"/>
      <c r="AY226" s="16"/>
      <c r="AZ226" s="16"/>
      <c r="BA226" s="16"/>
      <c r="BB226" s="16"/>
    </row>
    <row r="227" spans="1:54" ht="15.75" x14ac:dyDescent="0.25">
      <c r="A227" s="124" t="s">
        <v>35</v>
      </c>
      <c r="B227" s="127" t="s">
        <v>641</v>
      </c>
      <c r="C227" s="61">
        <v>2</v>
      </c>
      <c r="D227" s="61">
        <v>3</v>
      </c>
      <c r="E227" s="61">
        <v>3</v>
      </c>
      <c r="F227" s="61">
        <v>2</v>
      </c>
      <c r="G227" s="61">
        <v>3</v>
      </c>
      <c r="H227" s="61"/>
      <c r="I227" s="61"/>
      <c r="J227" s="61"/>
      <c r="K227" s="61"/>
      <c r="L227" s="61"/>
      <c r="M227" s="61"/>
      <c r="N227" s="61"/>
      <c r="O227" s="61"/>
      <c r="P227" s="61">
        <v>0.6</v>
      </c>
      <c r="Q227" s="61"/>
      <c r="R227" s="61">
        <v>1.2</v>
      </c>
      <c r="S227" s="61">
        <v>1.8</v>
      </c>
      <c r="T227" s="61">
        <v>1.8</v>
      </c>
      <c r="U227" s="61">
        <v>1.2</v>
      </c>
      <c r="V227" s="61">
        <v>1.8</v>
      </c>
      <c r="W227" s="61"/>
      <c r="X227" s="61"/>
      <c r="Y227" s="61"/>
      <c r="Z227" s="61"/>
      <c r="AA227" s="61"/>
      <c r="AB227" s="61"/>
      <c r="AC227" s="61"/>
      <c r="AD227" s="16"/>
      <c r="AE227" s="16"/>
      <c r="AF227" s="16"/>
      <c r="AG227" s="16"/>
      <c r="AH227" s="16"/>
      <c r="AI227" s="16"/>
      <c r="AJ227" s="16"/>
      <c r="AK227" s="16"/>
      <c r="AL227" s="16"/>
      <c r="AM227" s="16"/>
      <c r="AN227" s="16"/>
      <c r="AO227" s="2"/>
      <c r="AP227" s="2"/>
      <c r="AQ227" s="16"/>
      <c r="AR227" s="16"/>
      <c r="AS227" s="16"/>
      <c r="AT227" s="16"/>
      <c r="AU227" s="16"/>
      <c r="AV227" s="16"/>
      <c r="AW227" s="16"/>
      <c r="AX227" s="16"/>
      <c r="AY227" s="16"/>
      <c r="AZ227" s="16"/>
      <c r="BA227" s="16"/>
      <c r="BB227" s="16"/>
    </row>
    <row r="228" spans="1:54" ht="15.75" x14ac:dyDescent="0.25">
      <c r="A228" s="124" t="s">
        <v>37</v>
      </c>
      <c r="B228" s="127" t="s">
        <v>642</v>
      </c>
      <c r="C228" s="61">
        <v>2</v>
      </c>
      <c r="D228" s="61">
        <v>3</v>
      </c>
      <c r="E228" s="61">
        <v>3</v>
      </c>
      <c r="F228" s="61">
        <v>2</v>
      </c>
      <c r="G228" s="61">
        <v>3</v>
      </c>
      <c r="H228" s="61"/>
      <c r="I228" s="61"/>
      <c r="J228" s="61"/>
      <c r="K228" s="61"/>
      <c r="L228" s="61"/>
      <c r="M228" s="61"/>
      <c r="N228" s="61"/>
      <c r="O228" s="61"/>
      <c r="P228" s="61">
        <v>0.6</v>
      </c>
      <c r="Q228" s="61"/>
      <c r="R228" s="61">
        <v>1.2</v>
      </c>
      <c r="S228" s="61">
        <v>1.8</v>
      </c>
      <c r="T228" s="61">
        <v>1.8</v>
      </c>
      <c r="U228" s="61">
        <v>1.2</v>
      </c>
      <c r="V228" s="61">
        <v>1.8</v>
      </c>
      <c r="W228" s="61"/>
      <c r="X228" s="61"/>
      <c r="Y228" s="61"/>
      <c r="Z228" s="61"/>
      <c r="AA228" s="61"/>
      <c r="AB228" s="61"/>
      <c r="AC228" s="61"/>
      <c r="AD228" s="16"/>
      <c r="AE228" s="16"/>
      <c r="AF228" s="16"/>
      <c r="AG228" s="16"/>
      <c r="AH228" s="16"/>
      <c r="AI228" s="16"/>
      <c r="AJ228" s="16"/>
      <c r="AK228" s="16"/>
      <c r="AL228" s="16"/>
      <c r="AM228" s="16"/>
      <c r="AN228" s="16"/>
      <c r="AO228" s="2"/>
      <c r="AP228" s="2"/>
      <c r="AQ228" s="16"/>
      <c r="AR228" s="16"/>
      <c r="AS228" s="16"/>
      <c r="AT228" s="16"/>
      <c r="AU228" s="16"/>
      <c r="AV228" s="16"/>
      <c r="AW228" s="16"/>
      <c r="AX228" s="16"/>
      <c r="AY228" s="16"/>
      <c r="AZ228" s="16"/>
      <c r="BA228" s="16"/>
      <c r="BB228" s="16"/>
    </row>
    <row r="229" spans="1:54" ht="15.75" x14ac:dyDescent="0.25">
      <c r="A229" s="124" t="s">
        <v>39</v>
      </c>
      <c r="B229" s="127" t="s">
        <v>643</v>
      </c>
      <c r="C229" s="61">
        <v>2</v>
      </c>
      <c r="D229" s="61">
        <v>3</v>
      </c>
      <c r="E229" s="61">
        <v>3</v>
      </c>
      <c r="F229" s="61">
        <v>2</v>
      </c>
      <c r="G229" s="61">
        <v>3</v>
      </c>
      <c r="H229" s="61"/>
      <c r="I229" s="61"/>
      <c r="J229" s="61"/>
      <c r="K229" s="61"/>
      <c r="L229" s="61"/>
      <c r="M229" s="61"/>
      <c r="N229" s="61"/>
      <c r="O229" s="61"/>
      <c r="P229" s="61">
        <v>0.6</v>
      </c>
      <c r="Q229" s="61"/>
      <c r="R229" s="61">
        <v>1.2</v>
      </c>
      <c r="S229" s="61">
        <v>1.8</v>
      </c>
      <c r="T229" s="61">
        <v>1.8</v>
      </c>
      <c r="U229" s="61">
        <v>1.2</v>
      </c>
      <c r="V229" s="61">
        <v>1.8</v>
      </c>
      <c r="W229" s="61"/>
      <c r="X229" s="61"/>
      <c r="Y229" s="61"/>
      <c r="Z229" s="61"/>
      <c r="AA229" s="61"/>
      <c r="AB229" s="61"/>
      <c r="AC229" s="61"/>
      <c r="AD229" s="16"/>
      <c r="AE229" s="16"/>
      <c r="AF229" s="16"/>
      <c r="AG229" s="16"/>
      <c r="AH229" s="16"/>
      <c r="AI229" s="16"/>
      <c r="AJ229" s="16"/>
      <c r="AK229" s="16"/>
      <c r="AL229" s="16"/>
      <c r="AM229" s="16"/>
      <c r="AN229" s="16"/>
      <c r="AO229" s="2"/>
      <c r="AP229" s="2"/>
      <c r="AQ229" s="16"/>
      <c r="AR229" s="16"/>
      <c r="AS229" s="16"/>
      <c r="AT229" s="16"/>
      <c r="AU229" s="16"/>
      <c r="AV229" s="16"/>
      <c r="AW229" s="16"/>
      <c r="AX229" s="16"/>
      <c r="AY229" s="16"/>
      <c r="AZ229" s="16"/>
      <c r="BA229" s="16"/>
      <c r="BB229" s="16"/>
    </row>
    <row r="230" spans="1:54" ht="15.75" x14ac:dyDescent="0.25">
      <c r="A230" s="64" t="s">
        <v>184</v>
      </c>
      <c r="B230" s="64" t="s">
        <v>644</v>
      </c>
      <c r="C230" s="59" t="s">
        <v>2</v>
      </c>
      <c r="D230" s="59" t="s">
        <v>3</v>
      </c>
      <c r="E230" s="59" t="s">
        <v>4</v>
      </c>
      <c r="F230" s="59" t="s">
        <v>5</v>
      </c>
      <c r="G230" s="59" t="s">
        <v>6</v>
      </c>
      <c r="H230" s="59" t="s">
        <v>7</v>
      </c>
      <c r="I230" s="59" t="s">
        <v>8</v>
      </c>
      <c r="J230" s="59" t="s">
        <v>9</v>
      </c>
      <c r="K230" s="59" t="s">
        <v>10</v>
      </c>
      <c r="L230" s="59" t="s">
        <v>11</v>
      </c>
      <c r="M230" s="59" t="s">
        <v>12</v>
      </c>
      <c r="N230" s="59" t="s">
        <v>13</v>
      </c>
      <c r="O230" s="59"/>
      <c r="P230" s="59" t="s">
        <v>14</v>
      </c>
      <c r="Q230" s="59"/>
      <c r="R230" s="59" t="s">
        <v>15</v>
      </c>
      <c r="S230" s="59" t="s">
        <v>16</v>
      </c>
      <c r="T230" s="59" t="s">
        <v>17</v>
      </c>
      <c r="U230" s="59" t="s">
        <v>18</v>
      </c>
      <c r="V230" s="59" t="s">
        <v>19</v>
      </c>
      <c r="W230" s="59" t="s">
        <v>20</v>
      </c>
      <c r="X230" s="59" t="s">
        <v>21</v>
      </c>
      <c r="Y230" s="59" t="s">
        <v>22</v>
      </c>
      <c r="Z230" s="59" t="s">
        <v>23</v>
      </c>
      <c r="AA230" s="59" t="s">
        <v>24</v>
      </c>
      <c r="AB230" s="59" t="s">
        <v>25</v>
      </c>
      <c r="AC230" s="59" t="s">
        <v>26</v>
      </c>
      <c r="AD230" s="16"/>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row>
    <row r="231" spans="1:54" ht="31.5" x14ac:dyDescent="0.25">
      <c r="A231" s="124" t="s">
        <v>27</v>
      </c>
      <c r="B231" s="127" t="s">
        <v>645</v>
      </c>
      <c r="C231" s="61">
        <v>3</v>
      </c>
      <c r="D231" s="61">
        <v>2</v>
      </c>
      <c r="E231" s="61"/>
      <c r="F231" s="61">
        <v>3</v>
      </c>
      <c r="G231" s="61">
        <v>3</v>
      </c>
      <c r="H231" s="61"/>
      <c r="I231" s="61"/>
      <c r="J231" s="61"/>
      <c r="K231" s="61"/>
      <c r="L231" s="61"/>
      <c r="M231" s="61"/>
      <c r="N231" s="61"/>
      <c r="O231" s="61"/>
      <c r="P231" s="61">
        <v>0.6</v>
      </c>
      <c r="Q231" s="61"/>
      <c r="R231" s="61">
        <v>1.8</v>
      </c>
      <c r="S231" s="61">
        <v>1.2</v>
      </c>
      <c r="T231" s="61"/>
      <c r="U231" s="61">
        <v>1.8</v>
      </c>
      <c r="V231" s="61">
        <v>1.8</v>
      </c>
      <c r="W231" s="61"/>
      <c r="X231" s="61"/>
      <c r="Y231" s="61"/>
      <c r="Z231" s="61"/>
      <c r="AA231" s="61"/>
      <c r="AB231" s="61"/>
      <c r="AC231" s="61"/>
      <c r="AD231" s="16"/>
      <c r="AE231" s="16"/>
      <c r="AF231" s="16"/>
      <c r="AG231" s="16"/>
      <c r="AH231" s="16"/>
      <c r="AI231" s="16"/>
      <c r="AJ231" s="16"/>
      <c r="AK231" s="16"/>
      <c r="AL231" s="16"/>
      <c r="AM231" s="16"/>
      <c r="AN231" s="16"/>
      <c r="AO231" s="2"/>
      <c r="AP231" s="16"/>
      <c r="AQ231" s="16"/>
      <c r="AR231" s="16"/>
      <c r="AS231" s="16"/>
      <c r="AT231" s="16"/>
      <c r="AU231" s="16"/>
      <c r="AV231" s="16"/>
      <c r="AW231" s="16"/>
      <c r="AX231" s="16"/>
      <c r="AY231" s="16"/>
      <c r="AZ231" s="16"/>
      <c r="BA231" s="16"/>
      <c r="BB231" s="16"/>
    </row>
    <row r="232" spans="1:54" ht="15.75" x14ac:dyDescent="0.25">
      <c r="A232" s="124" t="s">
        <v>31</v>
      </c>
      <c r="B232" s="127" t="s">
        <v>646</v>
      </c>
      <c r="C232" s="61">
        <v>3</v>
      </c>
      <c r="D232" s="61" t="s">
        <v>567</v>
      </c>
      <c r="E232" s="61"/>
      <c r="F232" s="61">
        <v>2</v>
      </c>
      <c r="G232" s="61">
        <v>3</v>
      </c>
      <c r="H232" s="61"/>
      <c r="I232" s="61"/>
      <c r="J232" s="61"/>
      <c r="K232" s="61"/>
      <c r="L232" s="61"/>
      <c r="M232" s="61"/>
      <c r="N232" s="61"/>
      <c r="O232" s="61"/>
      <c r="P232" s="61">
        <v>0.6</v>
      </c>
      <c r="Q232" s="61"/>
      <c r="R232" s="61">
        <v>1.8</v>
      </c>
      <c r="S232" s="61">
        <v>1.8</v>
      </c>
      <c r="T232" s="61"/>
      <c r="U232" s="61">
        <v>1.2</v>
      </c>
      <c r="V232" s="61">
        <v>1.8</v>
      </c>
      <c r="W232" s="61"/>
      <c r="X232" s="61"/>
      <c r="Y232" s="61"/>
      <c r="Z232" s="61"/>
      <c r="AA232" s="61"/>
      <c r="AB232" s="61"/>
      <c r="AC232" s="61"/>
      <c r="AD232" s="16"/>
      <c r="AE232" s="16"/>
      <c r="AF232" s="16"/>
      <c r="AG232" s="16"/>
      <c r="AH232" s="16"/>
      <c r="AI232" s="16"/>
      <c r="AJ232" s="16"/>
      <c r="AK232" s="16"/>
      <c r="AL232" s="16"/>
      <c r="AM232" s="16"/>
      <c r="AN232" s="16"/>
      <c r="AO232" s="2"/>
      <c r="AP232" s="16"/>
      <c r="AQ232" s="16"/>
      <c r="AR232" s="16"/>
      <c r="AS232" s="16"/>
      <c r="AT232" s="16"/>
      <c r="AU232" s="16"/>
      <c r="AV232" s="16"/>
      <c r="AW232" s="16"/>
      <c r="AX232" s="16"/>
      <c r="AY232" s="16"/>
      <c r="AZ232" s="16"/>
      <c r="BA232" s="16"/>
      <c r="BB232" s="16"/>
    </row>
    <row r="233" spans="1:54" ht="31.5" x14ac:dyDescent="0.25">
      <c r="A233" s="124" t="s">
        <v>33</v>
      </c>
      <c r="B233" s="127" t="s">
        <v>647</v>
      </c>
      <c r="C233" s="61">
        <v>3</v>
      </c>
      <c r="D233" s="61">
        <v>2</v>
      </c>
      <c r="E233" s="61"/>
      <c r="F233" s="61" t="s">
        <v>570</v>
      </c>
      <c r="G233" s="61">
        <v>3</v>
      </c>
      <c r="H233" s="61"/>
      <c r="I233" s="61"/>
      <c r="J233" s="61"/>
      <c r="K233" s="61"/>
      <c r="L233" s="61"/>
      <c r="M233" s="61"/>
      <c r="N233" s="61"/>
      <c r="O233" s="61"/>
      <c r="P233" s="61">
        <v>0.6</v>
      </c>
      <c r="Q233" s="61"/>
      <c r="R233" s="61">
        <v>1.8</v>
      </c>
      <c r="S233" s="61">
        <v>1.2</v>
      </c>
      <c r="T233" s="61"/>
      <c r="U233" s="61">
        <v>1.2</v>
      </c>
      <c r="V233" s="61">
        <v>1.8</v>
      </c>
      <c r="W233" s="61"/>
      <c r="X233" s="61"/>
      <c r="Y233" s="61"/>
      <c r="Z233" s="61"/>
      <c r="AA233" s="61"/>
      <c r="AB233" s="61"/>
      <c r="AC233" s="61"/>
      <c r="AD233" s="16"/>
      <c r="AE233" s="16"/>
      <c r="AF233" s="16"/>
      <c r="AG233" s="16"/>
      <c r="AH233" s="16"/>
      <c r="AI233" s="16"/>
      <c r="AJ233" s="16"/>
      <c r="AK233" s="16"/>
      <c r="AL233" s="16"/>
      <c r="AM233" s="16"/>
      <c r="AN233" s="16"/>
      <c r="AO233" s="2"/>
      <c r="AP233" s="16"/>
      <c r="AQ233" s="16"/>
      <c r="AR233" s="16"/>
      <c r="AS233" s="16"/>
      <c r="AT233" s="16"/>
      <c r="AU233" s="16"/>
      <c r="AV233" s="16"/>
      <c r="AW233" s="16"/>
      <c r="AX233" s="16"/>
      <c r="AY233" s="16"/>
      <c r="AZ233" s="16"/>
      <c r="BA233" s="16"/>
      <c r="BB233" s="16"/>
    </row>
    <row r="234" spans="1:54" ht="15.75" x14ac:dyDescent="0.25">
      <c r="A234" s="124" t="s">
        <v>35</v>
      </c>
      <c r="B234" s="127" t="s">
        <v>648</v>
      </c>
      <c r="C234" s="61">
        <v>3</v>
      </c>
      <c r="D234" s="61" t="s">
        <v>567</v>
      </c>
      <c r="E234" s="61"/>
      <c r="F234" s="61">
        <v>3</v>
      </c>
      <c r="G234" s="61">
        <v>3</v>
      </c>
      <c r="H234" s="61"/>
      <c r="I234" s="61"/>
      <c r="J234" s="61"/>
      <c r="K234" s="61"/>
      <c r="L234" s="61"/>
      <c r="M234" s="61"/>
      <c r="N234" s="61"/>
      <c r="O234" s="61"/>
      <c r="P234" s="61">
        <v>0.6</v>
      </c>
      <c r="Q234" s="61"/>
      <c r="R234" s="61">
        <v>1.8</v>
      </c>
      <c r="S234" s="61">
        <v>1.8</v>
      </c>
      <c r="T234" s="61"/>
      <c r="U234" s="61">
        <v>1.8</v>
      </c>
      <c r="V234" s="61">
        <v>1.8</v>
      </c>
      <c r="W234" s="61"/>
      <c r="X234" s="61"/>
      <c r="Y234" s="61"/>
      <c r="Z234" s="61"/>
      <c r="AA234" s="61"/>
      <c r="AB234" s="61"/>
      <c r="AC234" s="61"/>
      <c r="AD234" s="16"/>
      <c r="AE234" s="16"/>
      <c r="AF234" s="16"/>
      <c r="AG234" s="16"/>
      <c r="AH234" s="16"/>
      <c r="AI234" s="16"/>
      <c r="AJ234" s="16"/>
      <c r="AK234" s="16"/>
      <c r="AL234" s="16"/>
      <c r="AM234" s="16"/>
      <c r="AN234" s="16"/>
      <c r="AO234" s="2"/>
      <c r="AP234" s="16"/>
      <c r="AQ234" s="16"/>
      <c r="AR234" s="16"/>
      <c r="AS234" s="16"/>
      <c r="AT234" s="16"/>
      <c r="AU234" s="16"/>
      <c r="AV234" s="16"/>
      <c r="AW234" s="16"/>
      <c r="AX234" s="16"/>
      <c r="AY234" s="16"/>
      <c r="AZ234" s="16"/>
      <c r="BA234" s="16"/>
      <c r="BB234" s="16"/>
    </row>
    <row r="235" spans="1:54" ht="15.75" x14ac:dyDescent="0.25">
      <c r="A235" s="124" t="s">
        <v>37</v>
      </c>
      <c r="B235" s="127" t="s">
        <v>649</v>
      </c>
      <c r="C235" s="61">
        <v>3</v>
      </c>
      <c r="D235" s="61" t="s">
        <v>650</v>
      </c>
      <c r="E235" s="61"/>
      <c r="F235" s="61" t="s">
        <v>570</v>
      </c>
      <c r="G235" s="61">
        <v>3</v>
      </c>
      <c r="H235" s="61"/>
      <c r="I235" s="61"/>
      <c r="J235" s="61"/>
      <c r="K235" s="61"/>
      <c r="L235" s="61"/>
      <c r="M235" s="61"/>
      <c r="N235" s="61"/>
      <c r="O235" s="61"/>
      <c r="P235" s="61">
        <v>0.6</v>
      </c>
      <c r="Q235" s="61"/>
      <c r="R235" s="61">
        <v>1.8</v>
      </c>
      <c r="S235" s="61">
        <v>1.2</v>
      </c>
      <c r="T235" s="61"/>
      <c r="U235" s="61">
        <v>1.2</v>
      </c>
      <c r="V235" s="61">
        <v>1.8</v>
      </c>
      <c r="W235" s="61"/>
      <c r="X235" s="61"/>
      <c r="Y235" s="61"/>
      <c r="Z235" s="61"/>
      <c r="AA235" s="61"/>
      <c r="AB235" s="61"/>
      <c r="AC235" s="61"/>
      <c r="AD235" s="16"/>
      <c r="AE235" s="16"/>
      <c r="AF235" s="16"/>
      <c r="AG235" s="16"/>
      <c r="AH235" s="16"/>
      <c r="AI235" s="16"/>
      <c r="AJ235" s="16"/>
      <c r="AK235" s="16"/>
      <c r="AL235" s="16"/>
      <c r="AM235" s="16"/>
      <c r="AN235" s="16"/>
      <c r="AO235" s="2"/>
      <c r="AP235" s="16"/>
      <c r="AQ235" s="16"/>
      <c r="AR235" s="16"/>
      <c r="AS235" s="16"/>
      <c r="AT235" s="16"/>
      <c r="AU235" s="16"/>
      <c r="AV235" s="16"/>
      <c r="AW235" s="16"/>
      <c r="AX235" s="16"/>
      <c r="AY235" s="16"/>
      <c r="AZ235" s="16"/>
      <c r="BA235" s="16"/>
      <c r="BB235" s="16"/>
    </row>
    <row r="236" spans="1:54" ht="31.5" x14ac:dyDescent="0.25">
      <c r="A236" s="124" t="s">
        <v>39</v>
      </c>
      <c r="B236" s="127" t="s">
        <v>651</v>
      </c>
      <c r="C236" s="61">
        <v>3</v>
      </c>
      <c r="D236" s="61" t="s">
        <v>567</v>
      </c>
      <c r="E236" s="61"/>
      <c r="F236" s="61">
        <v>3</v>
      </c>
      <c r="G236" s="61">
        <v>3</v>
      </c>
      <c r="H236" s="61"/>
      <c r="I236" s="61"/>
      <c r="J236" s="61"/>
      <c r="K236" s="61"/>
      <c r="L236" s="61"/>
      <c r="M236" s="61"/>
      <c r="N236" s="61"/>
      <c r="O236" s="61"/>
      <c r="P236" s="61">
        <v>0.6</v>
      </c>
      <c r="Q236" s="61"/>
      <c r="R236" s="61">
        <v>1.8</v>
      </c>
      <c r="S236" s="61">
        <v>1.8</v>
      </c>
      <c r="T236" s="61"/>
      <c r="U236" s="61">
        <v>1.8</v>
      </c>
      <c r="V236" s="61">
        <v>1.8</v>
      </c>
      <c r="W236" s="61"/>
      <c r="X236" s="61"/>
      <c r="Y236" s="61"/>
      <c r="Z236" s="61"/>
      <c r="AA236" s="61"/>
      <c r="AB236" s="61"/>
      <c r="AC236" s="61"/>
      <c r="AD236" s="16"/>
      <c r="AE236" s="16"/>
      <c r="AF236" s="16"/>
      <c r="AG236" s="16"/>
      <c r="AH236" s="16"/>
      <c r="AI236" s="16"/>
      <c r="AJ236" s="16"/>
      <c r="AK236" s="16"/>
      <c r="AL236" s="16"/>
      <c r="AM236" s="16"/>
      <c r="AN236" s="16"/>
      <c r="AO236" s="2"/>
      <c r="AP236" s="16"/>
      <c r="AQ236" s="16"/>
      <c r="AR236" s="16"/>
      <c r="AS236" s="16"/>
      <c r="AT236" s="16"/>
      <c r="AU236" s="16"/>
      <c r="AV236" s="16"/>
      <c r="AW236" s="16"/>
      <c r="AX236" s="16"/>
      <c r="AY236" s="16"/>
      <c r="AZ236" s="16"/>
      <c r="BA236" s="16"/>
      <c r="BB236" s="16"/>
    </row>
    <row r="237" spans="1:54" ht="15.75" x14ac:dyDescent="0.25">
      <c r="A237" s="64" t="s">
        <v>184</v>
      </c>
      <c r="B237" s="64" t="s">
        <v>652</v>
      </c>
      <c r="C237" s="59" t="s">
        <v>2</v>
      </c>
      <c r="D237" s="59" t="s">
        <v>3</v>
      </c>
      <c r="E237" s="59" t="s">
        <v>4</v>
      </c>
      <c r="F237" s="59" t="s">
        <v>5</v>
      </c>
      <c r="G237" s="59" t="s">
        <v>6</v>
      </c>
      <c r="H237" s="59" t="s">
        <v>7</v>
      </c>
      <c r="I237" s="59" t="s">
        <v>8</v>
      </c>
      <c r="J237" s="59" t="s">
        <v>9</v>
      </c>
      <c r="K237" s="59" t="s">
        <v>10</v>
      </c>
      <c r="L237" s="59" t="s">
        <v>11</v>
      </c>
      <c r="M237" s="59" t="s">
        <v>12</v>
      </c>
      <c r="N237" s="59" t="s">
        <v>13</v>
      </c>
      <c r="O237" s="59"/>
      <c r="P237" s="59" t="s">
        <v>14</v>
      </c>
      <c r="Q237" s="59"/>
      <c r="R237" s="59" t="s">
        <v>15</v>
      </c>
      <c r="S237" s="59" t="s">
        <v>16</v>
      </c>
      <c r="T237" s="59" t="s">
        <v>17</v>
      </c>
      <c r="U237" s="59" t="s">
        <v>18</v>
      </c>
      <c r="V237" s="59" t="s">
        <v>19</v>
      </c>
      <c r="W237" s="59" t="s">
        <v>20</v>
      </c>
      <c r="X237" s="59" t="s">
        <v>21</v>
      </c>
      <c r="Y237" s="59" t="s">
        <v>22</v>
      </c>
      <c r="Z237" s="59" t="s">
        <v>23</v>
      </c>
      <c r="AA237" s="59" t="s">
        <v>24</v>
      </c>
      <c r="AB237" s="59" t="s">
        <v>25</v>
      </c>
      <c r="AC237" s="59" t="s">
        <v>26</v>
      </c>
      <c r="AD237" s="16"/>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row>
    <row r="238" spans="1:54" ht="15.75" x14ac:dyDescent="0.25">
      <c r="A238" s="124" t="s">
        <v>27</v>
      </c>
      <c r="B238" s="127" t="s">
        <v>653</v>
      </c>
      <c r="C238" s="61">
        <v>3</v>
      </c>
      <c r="D238" s="61">
        <v>2</v>
      </c>
      <c r="E238" s="61"/>
      <c r="F238" s="61">
        <v>3</v>
      </c>
      <c r="G238" s="61">
        <v>3</v>
      </c>
      <c r="H238" s="61">
        <v>1</v>
      </c>
      <c r="I238" s="61"/>
      <c r="J238" s="61">
        <v>1</v>
      </c>
      <c r="K238" s="61">
        <v>2</v>
      </c>
      <c r="L238" s="61"/>
      <c r="M238" s="61">
        <v>1</v>
      </c>
      <c r="N238" s="61">
        <v>2</v>
      </c>
      <c r="O238" s="61"/>
      <c r="P238" s="61">
        <v>5</v>
      </c>
      <c r="Q238" s="61"/>
      <c r="R238" s="61">
        <v>15</v>
      </c>
      <c r="S238" s="61">
        <v>10</v>
      </c>
      <c r="T238" s="61"/>
      <c r="U238" s="61">
        <v>15</v>
      </c>
      <c r="V238" s="61">
        <v>15</v>
      </c>
      <c r="W238" s="61">
        <v>5</v>
      </c>
      <c r="X238" s="61"/>
      <c r="Y238" s="61">
        <v>5</v>
      </c>
      <c r="Z238" s="61">
        <v>10</v>
      </c>
      <c r="AA238" s="61"/>
      <c r="AB238" s="61">
        <v>5</v>
      </c>
      <c r="AC238" s="61">
        <v>10</v>
      </c>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row>
    <row r="239" spans="1:54" ht="15.75" x14ac:dyDescent="0.25">
      <c r="A239" s="124" t="s">
        <v>31</v>
      </c>
      <c r="B239" s="127" t="s">
        <v>654</v>
      </c>
      <c r="C239" s="61">
        <v>3</v>
      </c>
      <c r="D239" s="61" t="s">
        <v>567</v>
      </c>
      <c r="E239" s="61"/>
      <c r="F239" s="61">
        <v>3</v>
      </c>
      <c r="G239" s="61">
        <v>3</v>
      </c>
      <c r="H239" s="61">
        <v>1</v>
      </c>
      <c r="I239" s="61"/>
      <c r="J239" s="61">
        <v>1</v>
      </c>
      <c r="K239" s="61">
        <v>2</v>
      </c>
      <c r="L239" s="61"/>
      <c r="M239" s="61">
        <v>1</v>
      </c>
      <c r="N239" s="61">
        <v>2</v>
      </c>
      <c r="O239" s="61"/>
      <c r="P239" s="61">
        <v>5</v>
      </c>
      <c r="Q239" s="61"/>
      <c r="R239" s="61">
        <v>15</v>
      </c>
      <c r="S239" s="61">
        <v>15</v>
      </c>
      <c r="T239" s="61"/>
      <c r="U239" s="61">
        <v>15</v>
      </c>
      <c r="V239" s="61">
        <v>15</v>
      </c>
      <c r="W239" s="61">
        <v>5</v>
      </c>
      <c r="X239" s="61"/>
      <c r="Y239" s="61">
        <v>5</v>
      </c>
      <c r="Z239" s="61">
        <v>10</v>
      </c>
      <c r="AA239" s="61"/>
      <c r="AB239" s="61">
        <v>5</v>
      </c>
      <c r="AC239" s="61">
        <v>10</v>
      </c>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row>
    <row r="240" spans="1:54" ht="15.75" x14ac:dyDescent="0.25">
      <c r="A240" s="124" t="s">
        <v>33</v>
      </c>
      <c r="B240" s="127" t="s">
        <v>655</v>
      </c>
      <c r="C240" s="61">
        <v>3</v>
      </c>
      <c r="D240" s="61">
        <v>2</v>
      </c>
      <c r="E240" s="61"/>
      <c r="F240" s="61">
        <v>3</v>
      </c>
      <c r="G240" s="61">
        <v>3</v>
      </c>
      <c r="H240" s="61">
        <v>1</v>
      </c>
      <c r="I240" s="61"/>
      <c r="J240" s="61">
        <v>1</v>
      </c>
      <c r="K240" s="61">
        <v>2</v>
      </c>
      <c r="L240" s="61"/>
      <c r="M240" s="61">
        <v>1</v>
      </c>
      <c r="N240" s="61">
        <v>2</v>
      </c>
      <c r="O240" s="61"/>
      <c r="P240" s="61">
        <v>5</v>
      </c>
      <c r="Q240" s="61"/>
      <c r="R240" s="61">
        <v>15</v>
      </c>
      <c r="S240" s="61">
        <v>10</v>
      </c>
      <c r="T240" s="61"/>
      <c r="U240" s="61">
        <v>15</v>
      </c>
      <c r="V240" s="61">
        <v>15</v>
      </c>
      <c r="W240" s="61">
        <v>5</v>
      </c>
      <c r="X240" s="61"/>
      <c r="Y240" s="61">
        <v>5</v>
      </c>
      <c r="Z240" s="61">
        <v>10</v>
      </c>
      <c r="AA240" s="61"/>
      <c r="AB240" s="61">
        <v>5</v>
      </c>
      <c r="AC240" s="61">
        <v>10</v>
      </c>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row>
    <row r="241" spans="1:54" ht="15.75" x14ac:dyDescent="0.25">
      <c r="A241" s="124" t="s">
        <v>35</v>
      </c>
      <c r="B241" s="127" t="s">
        <v>656</v>
      </c>
      <c r="C241" s="61">
        <v>3</v>
      </c>
      <c r="D241" s="61" t="s">
        <v>567</v>
      </c>
      <c r="E241" s="61"/>
      <c r="F241" s="61">
        <v>3</v>
      </c>
      <c r="G241" s="61">
        <v>3</v>
      </c>
      <c r="H241" s="61">
        <v>1</v>
      </c>
      <c r="I241" s="61"/>
      <c r="J241" s="61">
        <v>1</v>
      </c>
      <c r="K241" s="61">
        <v>2</v>
      </c>
      <c r="L241" s="61"/>
      <c r="M241" s="61">
        <v>1</v>
      </c>
      <c r="N241" s="61">
        <v>2</v>
      </c>
      <c r="O241" s="61"/>
      <c r="P241" s="61">
        <v>5</v>
      </c>
      <c r="Q241" s="61"/>
      <c r="R241" s="61">
        <v>15</v>
      </c>
      <c r="S241" s="61">
        <v>15</v>
      </c>
      <c r="T241" s="61"/>
      <c r="U241" s="61">
        <v>15</v>
      </c>
      <c r="V241" s="61">
        <v>15</v>
      </c>
      <c r="W241" s="61">
        <v>5</v>
      </c>
      <c r="X241" s="61"/>
      <c r="Y241" s="61">
        <v>5</v>
      </c>
      <c r="Z241" s="61">
        <v>10</v>
      </c>
      <c r="AA241" s="61"/>
      <c r="AB241" s="61">
        <v>5</v>
      </c>
      <c r="AC241" s="61">
        <v>10</v>
      </c>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row>
    <row r="242" spans="1:54" ht="31.5" x14ac:dyDescent="0.25">
      <c r="A242" s="124" t="s">
        <v>37</v>
      </c>
      <c r="B242" s="127" t="s">
        <v>657</v>
      </c>
      <c r="C242" s="61">
        <v>3</v>
      </c>
      <c r="D242" s="61" t="s">
        <v>650</v>
      </c>
      <c r="E242" s="61"/>
      <c r="F242" s="61">
        <v>3</v>
      </c>
      <c r="G242" s="61">
        <v>3</v>
      </c>
      <c r="H242" s="61">
        <v>1</v>
      </c>
      <c r="I242" s="61"/>
      <c r="J242" s="61">
        <v>1</v>
      </c>
      <c r="K242" s="61">
        <v>2</v>
      </c>
      <c r="L242" s="61"/>
      <c r="M242" s="61">
        <v>1</v>
      </c>
      <c r="N242" s="61">
        <v>2</v>
      </c>
      <c r="O242" s="61"/>
      <c r="P242" s="61">
        <v>5</v>
      </c>
      <c r="Q242" s="61"/>
      <c r="R242" s="61">
        <v>15</v>
      </c>
      <c r="S242" s="61">
        <v>10</v>
      </c>
      <c r="T242" s="61"/>
      <c r="U242" s="61">
        <v>15</v>
      </c>
      <c r="V242" s="61">
        <v>15</v>
      </c>
      <c r="W242" s="61">
        <v>5</v>
      </c>
      <c r="X242" s="61"/>
      <c r="Y242" s="61">
        <v>5</v>
      </c>
      <c r="Z242" s="61">
        <v>10</v>
      </c>
      <c r="AA242" s="61"/>
      <c r="AB242" s="61">
        <v>5</v>
      </c>
      <c r="AC242" s="61">
        <v>10</v>
      </c>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row>
    <row r="243" spans="1:54" ht="31.5" x14ac:dyDescent="0.25">
      <c r="A243" s="124" t="s">
        <v>39</v>
      </c>
      <c r="B243" s="127" t="s">
        <v>658</v>
      </c>
      <c r="C243" s="61">
        <v>3</v>
      </c>
      <c r="D243" s="61" t="s">
        <v>567</v>
      </c>
      <c r="E243" s="61"/>
      <c r="F243" s="61">
        <v>3</v>
      </c>
      <c r="G243" s="61">
        <v>3</v>
      </c>
      <c r="H243" s="61">
        <v>1</v>
      </c>
      <c r="I243" s="61"/>
      <c r="J243" s="61">
        <v>1</v>
      </c>
      <c r="K243" s="61">
        <v>2</v>
      </c>
      <c r="L243" s="61"/>
      <c r="M243" s="61">
        <v>1</v>
      </c>
      <c r="N243" s="61">
        <v>2</v>
      </c>
      <c r="O243" s="61"/>
      <c r="P243" s="61">
        <v>5</v>
      </c>
      <c r="Q243" s="61"/>
      <c r="R243" s="61">
        <v>15</v>
      </c>
      <c r="S243" s="61">
        <v>15</v>
      </c>
      <c r="T243" s="61"/>
      <c r="U243" s="61">
        <v>15</v>
      </c>
      <c r="V243" s="61">
        <v>15</v>
      </c>
      <c r="W243" s="61">
        <v>5</v>
      </c>
      <c r="X243" s="61"/>
      <c r="Y243" s="61">
        <v>5</v>
      </c>
      <c r="Z243" s="61">
        <v>10</v>
      </c>
      <c r="AA243" s="61"/>
      <c r="AB243" s="61">
        <v>5</v>
      </c>
      <c r="AC243" s="61">
        <v>10</v>
      </c>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row>
    <row r="244" spans="1:54" ht="15.75" x14ac:dyDescent="0.25">
      <c r="A244" s="64" t="s">
        <v>184</v>
      </c>
      <c r="B244" s="64" t="s">
        <v>659</v>
      </c>
      <c r="C244" s="59" t="s">
        <v>2</v>
      </c>
      <c r="D244" s="59" t="s">
        <v>3</v>
      </c>
      <c r="E244" s="59" t="s">
        <v>4</v>
      </c>
      <c r="F244" s="59" t="s">
        <v>5</v>
      </c>
      <c r="G244" s="59" t="s">
        <v>6</v>
      </c>
      <c r="H244" s="59" t="s">
        <v>7</v>
      </c>
      <c r="I244" s="59" t="s">
        <v>8</v>
      </c>
      <c r="J244" s="59" t="s">
        <v>9</v>
      </c>
      <c r="K244" s="59" t="s">
        <v>10</v>
      </c>
      <c r="L244" s="59" t="s">
        <v>11</v>
      </c>
      <c r="M244" s="59" t="s">
        <v>12</v>
      </c>
      <c r="N244" s="59" t="s">
        <v>13</v>
      </c>
      <c r="O244" s="59"/>
      <c r="P244" s="59" t="s">
        <v>14</v>
      </c>
      <c r="Q244" s="59"/>
      <c r="R244" s="59" t="s">
        <v>15</v>
      </c>
      <c r="S244" s="59" t="s">
        <v>16</v>
      </c>
      <c r="T244" s="59" t="s">
        <v>17</v>
      </c>
      <c r="U244" s="59" t="s">
        <v>18</v>
      </c>
      <c r="V244" s="59" t="s">
        <v>19</v>
      </c>
      <c r="W244" s="59" t="s">
        <v>20</v>
      </c>
      <c r="X244" s="59" t="s">
        <v>21</v>
      </c>
      <c r="Y244" s="59" t="s">
        <v>22</v>
      </c>
      <c r="Z244" s="59" t="s">
        <v>23</v>
      </c>
      <c r="AA244" s="59" t="s">
        <v>24</v>
      </c>
      <c r="AB244" s="59" t="s">
        <v>25</v>
      </c>
      <c r="AC244" s="59" t="s">
        <v>26</v>
      </c>
      <c r="AD244" s="16"/>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row>
    <row r="245" spans="1:54" ht="31.5" x14ac:dyDescent="0.25">
      <c r="A245" s="124" t="s">
        <v>27</v>
      </c>
      <c r="B245" s="127" t="s">
        <v>660</v>
      </c>
      <c r="C245" s="61">
        <v>3</v>
      </c>
      <c r="D245" s="61">
        <v>2</v>
      </c>
      <c r="E245" s="61"/>
      <c r="F245" s="61">
        <v>3</v>
      </c>
      <c r="G245" s="61">
        <v>3</v>
      </c>
      <c r="H245" s="61">
        <v>1</v>
      </c>
      <c r="I245" s="61"/>
      <c r="J245" s="61">
        <v>1</v>
      </c>
      <c r="K245" s="61">
        <v>1</v>
      </c>
      <c r="L245" s="61"/>
      <c r="M245" s="61">
        <v>1</v>
      </c>
      <c r="N245" s="61">
        <v>1</v>
      </c>
      <c r="O245" s="61"/>
      <c r="P245" s="61">
        <v>5</v>
      </c>
      <c r="Q245" s="61"/>
      <c r="R245" s="61">
        <v>15</v>
      </c>
      <c r="S245" s="61">
        <v>10</v>
      </c>
      <c r="T245" s="61"/>
      <c r="U245" s="61">
        <v>15</v>
      </c>
      <c r="V245" s="61">
        <v>15</v>
      </c>
      <c r="W245" s="61">
        <v>5</v>
      </c>
      <c r="X245" s="61"/>
      <c r="Y245" s="61">
        <v>5</v>
      </c>
      <c r="Z245" s="61">
        <v>5</v>
      </c>
      <c r="AA245" s="61"/>
      <c r="AB245" s="61">
        <v>5</v>
      </c>
      <c r="AC245" s="61">
        <v>5</v>
      </c>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row>
    <row r="246" spans="1:54" ht="31.5" x14ac:dyDescent="0.25">
      <c r="A246" s="124" t="s">
        <v>31</v>
      </c>
      <c r="B246" s="127" t="s">
        <v>660</v>
      </c>
      <c r="C246" s="61">
        <v>3</v>
      </c>
      <c r="D246" s="61" t="s">
        <v>567</v>
      </c>
      <c r="E246" s="61"/>
      <c r="F246" s="61">
        <v>3</v>
      </c>
      <c r="G246" s="61">
        <v>3</v>
      </c>
      <c r="H246" s="61">
        <v>1</v>
      </c>
      <c r="I246" s="61"/>
      <c r="J246" s="61">
        <v>1</v>
      </c>
      <c r="K246" s="61">
        <v>1</v>
      </c>
      <c r="L246" s="61"/>
      <c r="M246" s="61">
        <v>1</v>
      </c>
      <c r="N246" s="61">
        <v>1</v>
      </c>
      <c r="O246" s="61"/>
      <c r="P246" s="61">
        <v>5</v>
      </c>
      <c r="Q246" s="61"/>
      <c r="R246" s="61">
        <v>15</v>
      </c>
      <c r="S246" s="61">
        <v>15</v>
      </c>
      <c r="T246" s="61"/>
      <c r="U246" s="61">
        <v>15</v>
      </c>
      <c r="V246" s="61">
        <v>15</v>
      </c>
      <c r="W246" s="61">
        <v>5</v>
      </c>
      <c r="X246" s="61"/>
      <c r="Y246" s="61">
        <v>5</v>
      </c>
      <c r="Z246" s="61">
        <v>5</v>
      </c>
      <c r="AA246" s="61"/>
      <c r="AB246" s="61">
        <v>5</v>
      </c>
      <c r="AC246" s="61">
        <v>5</v>
      </c>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row>
    <row r="247" spans="1:54" ht="15.75" x14ac:dyDescent="0.25">
      <c r="A247" s="124" t="s">
        <v>33</v>
      </c>
      <c r="B247" s="127" t="s">
        <v>661</v>
      </c>
      <c r="C247" s="61">
        <v>3</v>
      </c>
      <c r="D247" s="61">
        <v>2</v>
      </c>
      <c r="E247" s="61"/>
      <c r="F247" s="61">
        <v>3</v>
      </c>
      <c r="G247" s="61">
        <v>3</v>
      </c>
      <c r="H247" s="61">
        <v>1</v>
      </c>
      <c r="I247" s="61"/>
      <c r="J247" s="61">
        <v>1</v>
      </c>
      <c r="K247" s="61">
        <v>1</v>
      </c>
      <c r="L247" s="61"/>
      <c r="M247" s="61">
        <v>1</v>
      </c>
      <c r="N247" s="61">
        <v>1</v>
      </c>
      <c r="O247" s="61"/>
      <c r="P247" s="61">
        <v>5</v>
      </c>
      <c r="Q247" s="61"/>
      <c r="R247" s="61">
        <v>15</v>
      </c>
      <c r="S247" s="61">
        <v>10</v>
      </c>
      <c r="T247" s="61"/>
      <c r="U247" s="61">
        <v>15</v>
      </c>
      <c r="V247" s="61">
        <v>15</v>
      </c>
      <c r="W247" s="61">
        <v>5</v>
      </c>
      <c r="X247" s="61"/>
      <c r="Y247" s="61">
        <v>5</v>
      </c>
      <c r="Z247" s="61">
        <v>5</v>
      </c>
      <c r="AA247" s="61"/>
      <c r="AB247" s="61">
        <v>5</v>
      </c>
      <c r="AC247" s="61">
        <v>5</v>
      </c>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row>
    <row r="248" spans="1:54" ht="31.5" x14ac:dyDescent="0.25">
      <c r="A248" s="124" t="s">
        <v>35</v>
      </c>
      <c r="B248" s="127" t="s">
        <v>662</v>
      </c>
      <c r="C248" s="61">
        <v>3</v>
      </c>
      <c r="D248" s="61" t="s">
        <v>567</v>
      </c>
      <c r="E248" s="61"/>
      <c r="F248" s="61">
        <v>3</v>
      </c>
      <c r="G248" s="61">
        <v>3</v>
      </c>
      <c r="H248" s="61">
        <v>1</v>
      </c>
      <c r="I248" s="61"/>
      <c r="J248" s="61">
        <v>1</v>
      </c>
      <c r="K248" s="61">
        <v>1</v>
      </c>
      <c r="L248" s="61"/>
      <c r="M248" s="61">
        <v>1</v>
      </c>
      <c r="N248" s="61">
        <v>1</v>
      </c>
      <c r="O248" s="61"/>
      <c r="P248" s="61">
        <v>5</v>
      </c>
      <c r="Q248" s="61"/>
      <c r="R248" s="61">
        <v>15</v>
      </c>
      <c r="S248" s="61">
        <v>15</v>
      </c>
      <c r="T248" s="61"/>
      <c r="U248" s="61">
        <v>15</v>
      </c>
      <c r="V248" s="61">
        <v>15</v>
      </c>
      <c r="W248" s="61">
        <v>5</v>
      </c>
      <c r="X248" s="61"/>
      <c r="Y248" s="61">
        <v>5</v>
      </c>
      <c r="Z248" s="61">
        <v>5</v>
      </c>
      <c r="AA248" s="61"/>
      <c r="AB248" s="61">
        <v>5</v>
      </c>
      <c r="AC248" s="61">
        <v>5</v>
      </c>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row>
    <row r="249" spans="1:54" ht="15.75" x14ac:dyDescent="0.25">
      <c r="A249" s="124" t="s">
        <v>37</v>
      </c>
      <c r="B249" s="127" t="s">
        <v>663</v>
      </c>
      <c r="C249" s="61">
        <v>3</v>
      </c>
      <c r="D249" s="61" t="s">
        <v>650</v>
      </c>
      <c r="E249" s="61"/>
      <c r="F249" s="61">
        <v>3</v>
      </c>
      <c r="G249" s="61">
        <v>3</v>
      </c>
      <c r="H249" s="61">
        <v>1</v>
      </c>
      <c r="I249" s="61"/>
      <c r="J249" s="61">
        <v>1</v>
      </c>
      <c r="K249" s="61">
        <v>1</v>
      </c>
      <c r="L249" s="61"/>
      <c r="M249" s="61">
        <v>1</v>
      </c>
      <c r="N249" s="61">
        <v>1</v>
      </c>
      <c r="O249" s="61"/>
      <c r="P249" s="61">
        <v>5</v>
      </c>
      <c r="Q249" s="61"/>
      <c r="R249" s="61">
        <v>15</v>
      </c>
      <c r="S249" s="61">
        <v>10</v>
      </c>
      <c r="T249" s="61"/>
      <c r="U249" s="61">
        <v>15</v>
      </c>
      <c r="V249" s="61">
        <v>15</v>
      </c>
      <c r="W249" s="61">
        <v>5</v>
      </c>
      <c r="X249" s="61"/>
      <c r="Y249" s="61">
        <v>5</v>
      </c>
      <c r="Z249" s="61">
        <v>5</v>
      </c>
      <c r="AA249" s="61"/>
      <c r="AB249" s="61">
        <v>5</v>
      </c>
      <c r="AC249" s="61">
        <v>5</v>
      </c>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row>
    <row r="250" spans="1:54" ht="15.75" x14ac:dyDescent="0.25">
      <c r="A250" s="124" t="s">
        <v>39</v>
      </c>
      <c r="B250" s="127" t="s">
        <v>664</v>
      </c>
      <c r="C250" s="61">
        <v>3</v>
      </c>
      <c r="D250" s="61" t="s">
        <v>567</v>
      </c>
      <c r="E250" s="61"/>
      <c r="F250" s="61">
        <v>3</v>
      </c>
      <c r="G250" s="61">
        <v>3</v>
      </c>
      <c r="H250" s="61">
        <v>1</v>
      </c>
      <c r="I250" s="61"/>
      <c r="J250" s="61">
        <v>1</v>
      </c>
      <c r="K250" s="61">
        <v>1</v>
      </c>
      <c r="L250" s="61"/>
      <c r="M250" s="61">
        <v>1</v>
      </c>
      <c r="N250" s="61">
        <v>1</v>
      </c>
      <c r="O250" s="61"/>
      <c r="P250" s="61">
        <v>5</v>
      </c>
      <c r="Q250" s="61"/>
      <c r="R250" s="61">
        <v>15</v>
      </c>
      <c r="S250" s="61">
        <v>15</v>
      </c>
      <c r="T250" s="61"/>
      <c r="U250" s="61">
        <v>15</v>
      </c>
      <c r="V250" s="61">
        <v>15</v>
      </c>
      <c r="W250" s="61">
        <v>5</v>
      </c>
      <c r="X250" s="61"/>
      <c r="Y250" s="61">
        <v>5</v>
      </c>
      <c r="Z250" s="61">
        <v>5</v>
      </c>
      <c r="AA250" s="61"/>
      <c r="AB250" s="61">
        <v>5</v>
      </c>
      <c r="AC250" s="61">
        <v>5</v>
      </c>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row>
    <row r="251" spans="1:54" ht="6.75" customHeight="1" x14ac:dyDescent="0.25">
      <c r="A251" s="207"/>
      <c r="B251" s="207"/>
      <c r="C251" s="207"/>
      <c r="D251" s="207"/>
      <c r="E251" s="207"/>
      <c r="F251" s="207"/>
      <c r="G251" s="207"/>
      <c r="H251" s="207"/>
      <c r="I251" s="207"/>
      <c r="J251" s="207"/>
      <c r="K251" s="207"/>
      <c r="L251" s="207"/>
      <c r="M251" s="207"/>
      <c r="N251" s="207"/>
      <c r="O251" s="207"/>
      <c r="P251" s="207"/>
      <c r="Q251" s="207"/>
      <c r="R251" s="207"/>
      <c r="S251" s="207"/>
      <c r="T251" s="207"/>
      <c r="U251" s="207"/>
      <c r="V251" s="207"/>
      <c r="W251" s="207"/>
      <c r="X251" s="207"/>
      <c r="Y251" s="207"/>
      <c r="Z251" s="207"/>
      <c r="AA251" s="207"/>
      <c r="AB251" s="207"/>
      <c r="AC251" s="208"/>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row>
    <row r="252" spans="1:54" ht="15.75" x14ac:dyDescent="0.25">
      <c r="A252" s="60" t="s">
        <v>236</v>
      </c>
      <c r="B252" s="64" t="s">
        <v>665</v>
      </c>
      <c r="C252" s="59" t="s">
        <v>2</v>
      </c>
      <c r="D252" s="59" t="s">
        <v>3</v>
      </c>
      <c r="E252" s="59" t="s">
        <v>4</v>
      </c>
      <c r="F252" s="59" t="s">
        <v>5</v>
      </c>
      <c r="G252" s="59" t="s">
        <v>6</v>
      </c>
      <c r="H252" s="59" t="s">
        <v>7</v>
      </c>
      <c r="I252" s="59" t="s">
        <v>8</v>
      </c>
      <c r="J252" s="59" t="s">
        <v>9</v>
      </c>
      <c r="K252" s="59" t="s">
        <v>10</v>
      </c>
      <c r="L252" s="59" t="s">
        <v>11</v>
      </c>
      <c r="M252" s="59" t="s">
        <v>12</v>
      </c>
      <c r="N252" s="59" t="s">
        <v>13</v>
      </c>
      <c r="O252" s="59"/>
      <c r="P252" s="59" t="s">
        <v>14</v>
      </c>
      <c r="Q252" s="59"/>
      <c r="R252" s="59" t="s">
        <v>15</v>
      </c>
      <c r="S252" s="59" t="s">
        <v>16</v>
      </c>
      <c r="T252" s="59" t="s">
        <v>17</v>
      </c>
      <c r="U252" s="59" t="s">
        <v>18</v>
      </c>
      <c r="V252" s="59" t="s">
        <v>19</v>
      </c>
      <c r="W252" s="59" t="s">
        <v>20</v>
      </c>
      <c r="X252" s="59" t="s">
        <v>21</v>
      </c>
      <c r="Y252" s="59" t="s">
        <v>22</v>
      </c>
      <c r="Z252" s="59" t="s">
        <v>23</v>
      </c>
      <c r="AA252" s="59" t="s">
        <v>24</v>
      </c>
      <c r="AB252" s="59" t="s">
        <v>25</v>
      </c>
      <c r="AC252" s="59" t="s">
        <v>26</v>
      </c>
      <c r="AD252" s="16"/>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row>
    <row r="253" spans="1:54" ht="15.75" x14ac:dyDescent="0.25">
      <c r="A253" s="124" t="s">
        <v>27</v>
      </c>
      <c r="B253" s="127" t="s">
        <v>666</v>
      </c>
      <c r="C253" s="61">
        <v>3</v>
      </c>
      <c r="D253" s="61">
        <v>2</v>
      </c>
      <c r="E253" s="61"/>
      <c r="F253" s="61"/>
      <c r="G253" s="61">
        <v>3</v>
      </c>
      <c r="H253" s="61"/>
      <c r="I253" s="61"/>
      <c r="J253" s="61"/>
      <c r="K253" s="61"/>
      <c r="L253" s="61"/>
      <c r="M253" s="61"/>
      <c r="N253" s="61"/>
      <c r="O253" s="61"/>
      <c r="P253" s="61">
        <v>4.3</v>
      </c>
      <c r="Q253" s="61"/>
      <c r="R253" s="61">
        <v>12.9</v>
      </c>
      <c r="S253" s="61">
        <v>8.6</v>
      </c>
      <c r="T253" s="61"/>
      <c r="U253" s="61"/>
      <c r="V253" s="61">
        <v>12.9</v>
      </c>
      <c r="W253" s="61"/>
      <c r="X253" s="61"/>
      <c r="Y253" s="61"/>
      <c r="Z253" s="61"/>
      <c r="AA253" s="61"/>
      <c r="AB253" s="61"/>
      <c r="AC253" s="61"/>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row>
    <row r="254" spans="1:54" ht="31.5" x14ac:dyDescent="0.25">
      <c r="A254" s="124" t="s">
        <v>31</v>
      </c>
      <c r="B254" s="127" t="s">
        <v>667</v>
      </c>
      <c r="C254" s="61">
        <v>3</v>
      </c>
      <c r="D254" s="61">
        <v>3</v>
      </c>
      <c r="E254" s="61"/>
      <c r="F254" s="61"/>
      <c r="G254" s="61">
        <v>3</v>
      </c>
      <c r="H254" s="61"/>
      <c r="I254" s="61"/>
      <c r="J254" s="61"/>
      <c r="K254" s="61"/>
      <c r="L254" s="61"/>
      <c r="M254" s="61"/>
      <c r="N254" s="61"/>
      <c r="O254" s="61"/>
      <c r="P254" s="61">
        <v>4.3</v>
      </c>
      <c r="Q254" s="61"/>
      <c r="R254" s="61">
        <v>12.9</v>
      </c>
      <c r="S254" s="61">
        <v>12.9</v>
      </c>
      <c r="T254" s="61"/>
      <c r="U254" s="61"/>
      <c r="V254" s="61">
        <v>12.9</v>
      </c>
      <c r="W254" s="61"/>
      <c r="X254" s="61"/>
      <c r="Y254" s="61"/>
      <c r="Z254" s="61"/>
      <c r="AA254" s="61"/>
      <c r="AB254" s="61"/>
      <c r="AC254" s="61"/>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row>
    <row r="255" spans="1:54" ht="31.5" x14ac:dyDescent="0.25">
      <c r="A255" s="124" t="s">
        <v>33</v>
      </c>
      <c r="B255" s="127" t="s">
        <v>668</v>
      </c>
      <c r="C255" s="61">
        <v>3</v>
      </c>
      <c r="D255" s="61">
        <v>3</v>
      </c>
      <c r="E255" s="61"/>
      <c r="F255" s="61"/>
      <c r="G255" s="61">
        <v>3</v>
      </c>
      <c r="H255" s="61"/>
      <c r="I255" s="61"/>
      <c r="J255" s="61"/>
      <c r="K255" s="61"/>
      <c r="L255" s="61"/>
      <c r="M255" s="61"/>
      <c r="N255" s="61"/>
      <c r="O255" s="61"/>
      <c r="P255" s="61">
        <v>4.3</v>
      </c>
      <c r="Q255" s="61"/>
      <c r="R255" s="61">
        <v>12.9</v>
      </c>
      <c r="S255" s="61">
        <v>12.9</v>
      </c>
      <c r="T255" s="61"/>
      <c r="U255" s="61"/>
      <c r="V255" s="61">
        <v>12.9</v>
      </c>
      <c r="W255" s="61"/>
      <c r="X255" s="61"/>
      <c r="Y255" s="61"/>
      <c r="Z255" s="61"/>
      <c r="AA255" s="61"/>
      <c r="AB255" s="61"/>
      <c r="AC255" s="61"/>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row>
    <row r="256" spans="1:54" ht="15.75" x14ac:dyDescent="0.25">
      <c r="A256" s="124" t="s">
        <v>35</v>
      </c>
      <c r="B256" s="127" t="s">
        <v>669</v>
      </c>
      <c r="C256" s="61">
        <v>3</v>
      </c>
      <c r="D256" s="61">
        <v>3</v>
      </c>
      <c r="E256" s="61"/>
      <c r="F256" s="61"/>
      <c r="G256" s="61">
        <v>3</v>
      </c>
      <c r="H256" s="61"/>
      <c r="I256" s="61"/>
      <c r="J256" s="61"/>
      <c r="K256" s="61"/>
      <c r="L256" s="61"/>
      <c r="M256" s="61"/>
      <c r="N256" s="61"/>
      <c r="O256" s="61"/>
      <c r="P256" s="61">
        <v>4.3</v>
      </c>
      <c r="Q256" s="61"/>
      <c r="R256" s="61">
        <v>12.9</v>
      </c>
      <c r="S256" s="61">
        <v>12.9</v>
      </c>
      <c r="T256" s="61"/>
      <c r="U256" s="61"/>
      <c r="V256" s="61">
        <v>12.9</v>
      </c>
      <c r="W256" s="61"/>
      <c r="X256" s="61"/>
      <c r="Y256" s="61"/>
      <c r="Z256" s="61"/>
      <c r="AA256" s="61"/>
      <c r="AB256" s="61"/>
      <c r="AC256" s="61"/>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row>
    <row r="257" spans="1:54" ht="15.75" x14ac:dyDescent="0.25">
      <c r="A257" s="124" t="s">
        <v>37</v>
      </c>
      <c r="B257" s="127" t="s">
        <v>670</v>
      </c>
      <c r="C257" s="61">
        <v>3</v>
      </c>
      <c r="D257" s="61">
        <v>2</v>
      </c>
      <c r="E257" s="61"/>
      <c r="F257" s="61"/>
      <c r="G257" s="61">
        <v>3</v>
      </c>
      <c r="H257" s="61"/>
      <c r="I257" s="61"/>
      <c r="J257" s="61"/>
      <c r="K257" s="61"/>
      <c r="L257" s="61"/>
      <c r="M257" s="61"/>
      <c r="N257" s="61"/>
      <c r="O257" s="61"/>
      <c r="P257" s="61">
        <v>4.3</v>
      </c>
      <c r="Q257" s="61"/>
      <c r="R257" s="61">
        <v>12.9</v>
      </c>
      <c r="S257" s="61">
        <v>8.6</v>
      </c>
      <c r="T257" s="61"/>
      <c r="U257" s="61"/>
      <c r="V257" s="61">
        <v>12.9</v>
      </c>
      <c r="W257" s="61"/>
      <c r="X257" s="61"/>
      <c r="Y257" s="61"/>
      <c r="Z257" s="61"/>
      <c r="AA257" s="61"/>
      <c r="AB257" s="61"/>
      <c r="AC257" s="61"/>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row>
    <row r="258" spans="1:54" ht="15.75" x14ac:dyDescent="0.25">
      <c r="A258" s="124" t="s">
        <v>39</v>
      </c>
      <c r="B258" s="127" t="s">
        <v>671</v>
      </c>
      <c r="C258" s="61">
        <v>3</v>
      </c>
      <c r="D258" s="61">
        <v>1</v>
      </c>
      <c r="E258" s="61"/>
      <c r="F258" s="61"/>
      <c r="G258" s="61">
        <v>3</v>
      </c>
      <c r="H258" s="61"/>
      <c r="I258" s="61"/>
      <c r="J258" s="61"/>
      <c r="K258" s="61"/>
      <c r="L258" s="61"/>
      <c r="M258" s="61"/>
      <c r="N258" s="61"/>
      <c r="O258" s="61"/>
      <c r="P258" s="61">
        <v>4.3</v>
      </c>
      <c r="Q258" s="61"/>
      <c r="R258" s="61">
        <v>12.9</v>
      </c>
      <c r="S258" s="61">
        <v>4.3</v>
      </c>
      <c r="T258" s="61"/>
      <c r="U258" s="61"/>
      <c r="V258" s="61">
        <v>12.9</v>
      </c>
      <c r="W258" s="61"/>
      <c r="X258" s="61"/>
      <c r="Y258" s="61"/>
      <c r="Z258" s="61"/>
      <c r="AA258" s="61"/>
      <c r="AB258" s="61"/>
      <c r="AC258" s="61"/>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row>
    <row r="259" spans="1:54" ht="15.75" x14ac:dyDescent="0.25">
      <c r="A259" s="60" t="s">
        <v>236</v>
      </c>
      <c r="B259" s="64" t="s">
        <v>672</v>
      </c>
      <c r="C259" s="59" t="s">
        <v>2</v>
      </c>
      <c r="D259" s="59" t="s">
        <v>3</v>
      </c>
      <c r="E259" s="59" t="s">
        <v>4</v>
      </c>
      <c r="F259" s="59" t="s">
        <v>5</v>
      </c>
      <c r="G259" s="59" t="s">
        <v>6</v>
      </c>
      <c r="H259" s="59" t="s">
        <v>7</v>
      </c>
      <c r="I259" s="59" t="s">
        <v>8</v>
      </c>
      <c r="J259" s="59" t="s">
        <v>9</v>
      </c>
      <c r="K259" s="59" t="s">
        <v>10</v>
      </c>
      <c r="L259" s="59" t="s">
        <v>11</v>
      </c>
      <c r="M259" s="59" t="s">
        <v>12</v>
      </c>
      <c r="N259" s="59" t="s">
        <v>13</v>
      </c>
      <c r="O259" s="59"/>
      <c r="P259" s="59" t="s">
        <v>14</v>
      </c>
      <c r="Q259" s="59"/>
      <c r="R259" s="59" t="s">
        <v>15</v>
      </c>
      <c r="S259" s="59" t="s">
        <v>16</v>
      </c>
      <c r="T259" s="59" t="s">
        <v>17</v>
      </c>
      <c r="U259" s="59" t="s">
        <v>18</v>
      </c>
      <c r="V259" s="59" t="s">
        <v>19</v>
      </c>
      <c r="W259" s="59" t="s">
        <v>20</v>
      </c>
      <c r="X259" s="59" t="s">
        <v>21</v>
      </c>
      <c r="Y259" s="59" t="s">
        <v>22</v>
      </c>
      <c r="Z259" s="59" t="s">
        <v>23</v>
      </c>
      <c r="AA259" s="59" t="s">
        <v>24</v>
      </c>
      <c r="AB259" s="59" t="s">
        <v>25</v>
      </c>
      <c r="AC259" s="59" t="s">
        <v>26</v>
      </c>
      <c r="AD259" s="16"/>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row>
    <row r="260" spans="1:54" ht="15.75" x14ac:dyDescent="0.25">
      <c r="A260" s="124" t="s">
        <v>27</v>
      </c>
      <c r="B260" s="127" t="s">
        <v>673</v>
      </c>
      <c r="C260" s="61">
        <v>1</v>
      </c>
      <c r="D260" s="61">
        <v>3</v>
      </c>
      <c r="E260" s="61"/>
      <c r="F260" s="61">
        <v>1</v>
      </c>
      <c r="G260" s="61"/>
      <c r="H260" s="61"/>
      <c r="I260" s="61"/>
      <c r="J260" s="61"/>
      <c r="K260" s="61"/>
      <c r="L260" s="61"/>
      <c r="M260" s="61"/>
      <c r="N260" s="61"/>
      <c r="O260" s="61"/>
      <c r="P260" s="61">
        <v>1.9</v>
      </c>
      <c r="Q260" s="61"/>
      <c r="R260" s="61">
        <v>3.8</v>
      </c>
      <c r="S260" s="61">
        <v>5.7</v>
      </c>
      <c r="T260" s="61"/>
      <c r="U260" s="61">
        <v>1.9</v>
      </c>
      <c r="V260" s="61"/>
      <c r="W260" s="61"/>
      <c r="X260" s="61"/>
      <c r="Y260" s="61"/>
      <c r="Z260" s="61"/>
      <c r="AA260" s="61"/>
      <c r="AB260" s="61"/>
      <c r="AC260" s="61"/>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row>
    <row r="261" spans="1:54" ht="15.75" x14ac:dyDescent="0.25">
      <c r="A261" s="124" t="s">
        <v>31</v>
      </c>
      <c r="B261" s="127" t="s">
        <v>674</v>
      </c>
      <c r="C261" s="61">
        <v>3</v>
      </c>
      <c r="D261" s="61">
        <v>1</v>
      </c>
      <c r="E261" s="61"/>
      <c r="F261" s="61">
        <v>2</v>
      </c>
      <c r="G261" s="61"/>
      <c r="H261" s="61"/>
      <c r="I261" s="61"/>
      <c r="J261" s="61"/>
      <c r="K261" s="61"/>
      <c r="L261" s="61"/>
      <c r="M261" s="61"/>
      <c r="N261" s="61"/>
      <c r="O261" s="61"/>
      <c r="P261" s="61">
        <v>1.9</v>
      </c>
      <c r="Q261" s="61"/>
      <c r="R261" s="61">
        <v>5.7</v>
      </c>
      <c r="S261" s="61">
        <v>1.9</v>
      </c>
      <c r="T261" s="61"/>
      <c r="U261" s="61">
        <v>3.8</v>
      </c>
      <c r="V261" s="61"/>
      <c r="W261" s="61"/>
      <c r="X261" s="61"/>
      <c r="Y261" s="61"/>
      <c r="Z261" s="61"/>
      <c r="AA261" s="61"/>
      <c r="AB261" s="61"/>
      <c r="AC261" s="61"/>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row>
    <row r="262" spans="1:54" ht="15.75" x14ac:dyDescent="0.25">
      <c r="A262" s="124" t="s">
        <v>33</v>
      </c>
      <c r="B262" s="127" t="s">
        <v>675</v>
      </c>
      <c r="C262" s="61">
        <v>1</v>
      </c>
      <c r="D262" s="61">
        <v>1</v>
      </c>
      <c r="E262" s="61"/>
      <c r="F262" s="61">
        <v>2</v>
      </c>
      <c r="G262" s="61"/>
      <c r="H262" s="61"/>
      <c r="I262" s="61"/>
      <c r="J262" s="61"/>
      <c r="K262" s="61"/>
      <c r="L262" s="61"/>
      <c r="M262" s="61"/>
      <c r="N262" s="61"/>
      <c r="O262" s="61"/>
      <c r="P262" s="61">
        <v>1.9</v>
      </c>
      <c r="Q262" s="61"/>
      <c r="R262" s="61">
        <v>1.9</v>
      </c>
      <c r="S262" s="61">
        <v>1.9</v>
      </c>
      <c r="T262" s="61"/>
      <c r="U262" s="61">
        <v>3.8</v>
      </c>
      <c r="V262" s="61"/>
      <c r="W262" s="61"/>
      <c r="X262" s="61"/>
      <c r="Y262" s="61"/>
      <c r="Z262" s="61"/>
      <c r="AA262" s="61"/>
      <c r="AB262" s="61"/>
      <c r="AC262" s="61"/>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row>
    <row r="263" spans="1:54" ht="15.75" x14ac:dyDescent="0.25">
      <c r="A263" s="124" t="s">
        <v>35</v>
      </c>
      <c r="B263" s="127" t="s">
        <v>676</v>
      </c>
      <c r="C263" s="61">
        <v>3</v>
      </c>
      <c r="D263" s="61">
        <v>1</v>
      </c>
      <c r="E263" s="61"/>
      <c r="F263" s="61">
        <v>2</v>
      </c>
      <c r="G263" s="61"/>
      <c r="H263" s="61"/>
      <c r="I263" s="61"/>
      <c r="J263" s="61"/>
      <c r="K263" s="61"/>
      <c r="L263" s="61"/>
      <c r="M263" s="61"/>
      <c r="N263" s="61"/>
      <c r="O263" s="61"/>
      <c r="P263" s="61">
        <v>1.9</v>
      </c>
      <c r="Q263" s="61"/>
      <c r="R263" s="61">
        <v>5.7</v>
      </c>
      <c r="S263" s="61">
        <v>1.9</v>
      </c>
      <c r="T263" s="61"/>
      <c r="U263" s="61">
        <v>3.8</v>
      </c>
      <c r="V263" s="61"/>
      <c r="W263" s="61"/>
      <c r="X263" s="61"/>
      <c r="Y263" s="61"/>
      <c r="Z263" s="61"/>
      <c r="AA263" s="61"/>
      <c r="AB263" s="61"/>
      <c r="AC263" s="61"/>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row>
    <row r="264" spans="1:54" ht="15.75" x14ac:dyDescent="0.25">
      <c r="A264" s="124" t="s">
        <v>37</v>
      </c>
      <c r="B264" s="127" t="s">
        <v>677</v>
      </c>
      <c r="C264" s="61">
        <v>3</v>
      </c>
      <c r="D264" s="61">
        <v>1</v>
      </c>
      <c r="E264" s="61"/>
      <c r="F264" s="61">
        <v>2</v>
      </c>
      <c r="G264" s="61"/>
      <c r="H264" s="61"/>
      <c r="I264" s="61"/>
      <c r="J264" s="61"/>
      <c r="K264" s="61"/>
      <c r="L264" s="61"/>
      <c r="M264" s="61"/>
      <c r="N264" s="61"/>
      <c r="O264" s="61"/>
      <c r="P264" s="61">
        <v>1.9</v>
      </c>
      <c r="Q264" s="61"/>
      <c r="R264" s="61">
        <v>5.7</v>
      </c>
      <c r="S264" s="61">
        <v>1.9</v>
      </c>
      <c r="T264" s="61"/>
      <c r="U264" s="61">
        <v>3.8</v>
      </c>
      <c r="V264" s="61"/>
      <c r="W264" s="61"/>
      <c r="X264" s="61"/>
      <c r="Y264" s="61"/>
      <c r="Z264" s="61"/>
      <c r="AA264" s="61"/>
      <c r="AB264" s="61"/>
      <c r="AC264" s="61"/>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row>
    <row r="265" spans="1:54" ht="15.75" x14ac:dyDescent="0.25">
      <c r="A265" s="124" t="s">
        <v>39</v>
      </c>
      <c r="B265" s="127" t="s">
        <v>678</v>
      </c>
      <c r="C265" s="61">
        <v>1</v>
      </c>
      <c r="D265" s="61">
        <v>1</v>
      </c>
      <c r="E265" s="61">
        <v>2</v>
      </c>
      <c r="F265" s="61"/>
      <c r="G265" s="61"/>
      <c r="H265" s="61"/>
      <c r="I265" s="61"/>
      <c r="J265" s="61"/>
      <c r="K265" s="61"/>
      <c r="L265" s="61"/>
      <c r="M265" s="61"/>
      <c r="N265" s="61"/>
      <c r="O265" s="61"/>
      <c r="P265" s="61">
        <v>1.9</v>
      </c>
      <c r="Q265" s="61"/>
      <c r="R265" s="61">
        <v>1.9</v>
      </c>
      <c r="S265" s="61">
        <v>1.9</v>
      </c>
      <c r="T265" s="61">
        <v>3.8</v>
      </c>
      <c r="U265" s="61"/>
      <c r="V265" s="61"/>
      <c r="W265" s="61"/>
      <c r="X265" s="61"/>
      <c r="Y265" s="61"/>
      <c r="Z265" s="61"/>
      <c r="AA265" s="61"/>
      <c r="AB265" s="61"/>
      <c r="AC265" s="61"/>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row>
    <row r="266" spans="1:54" ht="15.75" x14ac:dyDescent="0.25">
      <c r="A266" s="60" t="s">
        <v>236</v>
      </c>
      <c r="B266" s="64" t="s">
        <v>679</v>
      </c>
      <c r="C266" s="59" t="s">
        <v>2</v>
      </c>
      <c r="D266" s="59" t="s">
        <v>3</v>
      </c>
      <c r="E266" s="59" t="s">
        <v>4</v>
      </c>
      <c r="F266" s="59" t="s">
        <v>5</v>
      </c>
      <c r="G266" s="59" t="s">
        <v>6</v>
      </c>
      <c r="H266" s="59" t="s">
        <v>7</v>
      </c>
      <c r="I266" s="59" t="s">
        <v>8</v>
      </c>
      <c r="J266" s="59" t="s">
        <v>9</v>
      </c>
      <c r="K266" s="59" t="s">
        <v>10</v>
      </c>
      <c r="L266" s="59" t="s">
        <v>11</v>
      </c>
      <c r="M266" s="59" t="s">
        <v>12</v>
      </c>
      <c r="N266" s="59" t="s">
        <v>13</v>
      </c>
      <c r="O266" s="59"/>
      <c r="P266" s="59" t="s">
        <v>14</v>
      </c>
      <c r="Q266" s="59"/>
      <c r="R266" s="59" t="s">
        <v>15</v>
      </c>
      <c r="S266" s="59" t="s">
        <v>16</v>
      </c>
      <c r="T266" s="59" t="s">
        <v>17</v>
      </c>
      <c r="U266" s="59" t="s">
        <v>18</v>
      </c>
      <c r="V266" s="59" t="s">
        <v>19</v>
      </c>
      <c r="W266" s="59" t="s">
        <v>20</v>
      </c>
      <c r="X266" s="59" t="s">
        <v>21</v>
      </c>
      <c r="Y266" s="59" t="s">
        <v>22</v>
      </c>
      <c r="Z266" s="59" t="s">
        <v>23</v>
      </c>
      <c r="AA266" s="59" t="s">
        <v>24</v>
      </c>
      <c r="AB266" s="59" t="s">
        <v>25</v>
      </c>
      <c r="AC266" s="59" t="s">
        <v>26</v>
      </c>
      <c r="AD266" s="16"/>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row>
    <row r="267" spans="1:54" ht="15.75" x14ac:dyDescent="0.25">
      <c r="A267" s="124" t="s">
        <v>27</v>
      </c>
      <c r="B267" s="127" t="s">
        <v>680</v>
      </c>
      <c r="C267" s="61">
        <v>1</v>
      </c>
      <c r="D267" s="61">
        <v>3</v>
      </c>
      <c r="E267" s="61">
        <v>2</v>
      </c>
      <c r="F267" s="61">
        <v>1</v>
      </c>
      <c r="G267" s="61"/>
      <c r="H267" s="61"/>
      <c r="I267" s="61"/>
      <c r="J267" s="61"/>
      <c r="K267" s="61"/>
      <c r="L267" s="61"/>
      <c r="M267" s="61"/>
      <c r="N267" s="61"/>
      <c r="O267" s="61"/>
      <c r="P267" s="61">
        <v>4.3</v>
      </c>
      <c r="Q267" s="61"/>
      <c r="R267" s="61">
        <v>4.3</v>
      </c>
      <c r="S267" s="61">
        <v>12.9</v>
      </c>
      <c r="T267" s="61">
        <v>8.6</v>
      </c>
      <c r="U267" s="61">
        <v>4.3</v>
      </c>
      <c r="V267" s="61"/>
      <c r="W267" s="61"/>
      <c r="X267" s="61"/>
      <c r="Y267" s="61"/>
      <c r="Z267" s="61"/>
      <c r="AA267" s="61"/>
      <c r="AB267" s="61"/>
      <c r="AC267" s="61"/>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row>
    <row r="268" spans="1:54" ht="15.75" customHeight="1" x14ac:dyDescent="0.25">
      <c r="A268" s="124" t="s">
        <v>31</v>
      </c>
      <c r="B268" s="127" t="s">
        <v>681</v>
      </c>
      <c r="C268" s="61">
        <v>3</v>
      </c>
      <c r="D268" s="61">
        <v>1</v>
      </c>
      <c r="E268" s="61">
        <v>2</v>
      </c>
      <c r="F268" s="61">
        <v>2</v>
      </c>
      <c r="G268" s="61"/>
      <c r="H268" s="61"/>
      <c r="I268" s="61"/>
      <c r="J268" s="61"/>
      <c r="K268" s="61"/>
      <c r="L268" s="61"/>
      <c r="M268" s="61"/>
      <c r="N268" s="61"/>
      <c r="O268" s="61"/>
      <c r="P268" s="61">
        <v>4.3</v>
      </c>
      <c r="Q268" s="61"/>
      <c r="R268" s="61">
        <v>12.9</v>
      </c>
      <c r="S268" s="61">
        <v>4.3</v>
      </c>
      <c r="T268" s="61">
        <v>8.6</v>
      </c>
      <c r="U268" s="61">
        <v>8.6</v>
      </c>
      <c r="V268" s="61"/>
      <c r="W268" s="61"/>
      <c r="X268" s="61"/>
      <c r="Y268" s="61"/>
      <c r="Z268" s="61"/>
      <c r="AA268" s="61"/>
      <c r="AB268" s="61"/>
      <c r="AC268" s="61"/>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row>
    <row r="269" spans="1:54" ht="15.75" x14ac:dyDescent="0.25">
      <c r="A269" s="124" t="s">
        <v>33</v>
      </c>
      <c r="B269" s="127" t="s">
        <v>682</v>
      </c>
      <c r="C269" s="61">
        <v>1</v>
      </c>
      <c r="D269" s="61">
        <v>1</v>
      </c>
      <c r="E269" s="61">
        <v>2</v>
      </c>
      <c r="F269" s="61">
        <v>2</v>
      </c>
      <c r="G269" s="61"/>
      <c r="H269" s="61"/>
      <c r="I269" s="61"/>
      <c r="J269" s="61"/>
      <c r="K269" s="61"/>
      <c r="L269" s="61"/>
      <c r="M269" s="61"/>
      <c r="N269" s="61"/>
      <c r="O269" s="61"/>
      <c r="P269" s="61">
        <v>4.3</v>
      </c>
      <c r="Q269" s="61"/>
      <c r="R269" s="61">
        <v>4.3</v>
      </c>
      <c r="S269" s="61">
        <v>4.3</v>
      </c>
      <c r="T269" s="61">
        <v>8.6</v>
      </c>
      <c r="U269" s="61">
        <v>8.6</v>
      </c>
      <c r="V269" s="61"/>
      <c r="W269" s="61"/>
      <c r="X269" s="61"/>
      <c r="Y269" s="61"/>
      <c r="Z269" s="61"/>
      <c r="AA269" s="61"/>
      <c r="AB269" s="61"/>
      <c r="AC269" s="61"/>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row>
    <row r="270" spans="1:54" ht="15.75" x14ac:dyDescent="0.25">
      <c r="A270" s="124" t="s">
        <v>35</v>
      </c>
      <c r="B270" s="127" t="s">
        <v>683</v>
      </c>
      <c r="C270" s="61">
        <v>3</v>
      </c>
      <c r="D270" s="61">
        <v>1</v>
      </c>
      <c r="E270" s="61">
        <v>2</v>
      </c>
      <c r="F270" s="61">
        <v>2</v>
      </c>
      <c r="G270" s="61"/>
      <c r="H270" s="61"/>
      <c r="I270" s="61"/>
      <c r="J270" s="61"/>
      <c r="K270" s="61"/>
      <c r="L270" s="61"/>
      <c r="M270" s="61"/>
      <c r="N270" s="61"/>
      <c r="O270" s="61"/>
      <c r="P270" s="61">
        <v>4.3</v>
      </c>
      <c r="Q270" s="61"/>
      <c r="R270" s="61">
        <v>12.9</v>
      </c>
      <c r="S270" s="61">
        <v>4.3</v>
      </c>
      <c r="T270" s="61">
        <v>8.6</v>
      </c>
      <c r="U270" s="61">
        <v>8.6</v>
      </c>
      <c r="V270" s="61"/>
      <c r="W270" s="61"/>
      <c r="X270" s="61"/>
      <c r="Y270" s="61"/>
      <c r="Z270" s="61"/>
      <c r="AA270" s="61"/>
      <c r="AB270" s="61"/>
      <c r="AC270" s="61"/>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row>
    <row r="271" spans="1:54" ht="15.75" x14ac:dyDescent="0.25">
      <c r="A271" s="124" t="s">
        <v>37</v>
      </c>
      <c r="B271" s="127" t="s">
        <v>684</v>
      </c>
      <c r="C271" s="61">
        <v>3</v>
      </c>
      <c r="D271" s="61">
        <v>1</v>
      </c>
      <c r="E271" s="61">
        <v>2</v>
      </c>
      <c r="F271" s="61">
        <v>2</v>
      </c>
      <c r="G271" s="61"/>
      <c r="H271" s="61"/>
      <c r="I271" s="61"/>
      <c r="J271" s="61"/>
      <c r="K271" s="61"/>
      <c r="L271" s="61"/>
      <c r="M271" s="61"/>
      <c r="N271" s="61"/>
      <c r="O271" s="61"/>
      <c r="P271" s="61">
        <v>4.3</v>
      </c>
      <c r="Q271" s="61"/>
      <c r="R271" s="61">
        <v>12.9</v>
      </c>
      <c r="S271" s="61">
        <v>4.3</v>
      </c>
      <c r="T271" s="61">
        <v>8.6</v>
      </c>
      <c r="U271" s="61">
        <v>8.6</v>
      </c>
      <c r="V271" s="61"/>
      <c r="W271" s="61"/>
      <c r="X271" s="61"/>
      <c r="Y271" s="61"/>
      <c r="Z271" s="61"/>
      <c r="AA271" s="61"/>
      <c r="AB271" s="61"/>
      <c r="AC271" s="61"/>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row>
    <row r="272" spans="1:54" ht="15.75" customHeight="1" x14ac:dyDescent="0.25">
      <c r="A272" s="124" t="s">
        <v>39</v>
      </c>
      <c r="B272" s="127" t="s">
        <v>685</v>
      </c>
      <c r="C272" s="61">
        <v>1</v>
      </c>
      <c r="D272" s="61">
        <v>1</v>
      </c>
      <c r="E272" s="61">
        <v>2</v>
      </c>
      <c r="F272" s="61">
        <v>1</v>
      </c>
      <c r="G272" s="61"/>
      <c r="H272" s="61"/>
      <c r="I272" s="61"/>
      <c r="J272" s="61"/>
      <c r="K272" s="61"/>
      <c r="L272" s="61"/>
      <c r="M272" s="61"/>
      <c r="N272" s="61"/>
      <c r="O272" s="61"/>
      <c r="P272" s="61">
        <v>4.3</v>
      </c>
      <c r="Q272" s="61"/>
      <c r="R272" s="61">
        <v>4.3</v>
      </c>
      <c r="S272" s="61">
        <v>4.3</v>
      </c>
      <c r="T272" s="61">
        <v>8.6</v>
      </c>
      <c r="U272" s="61">
        <v>4.3</v>
      </c>
      <c r="V272" s="61"/>
      <c r="W272" s="61"/>
      <c r="X272" s="61"/>
      <c r="Y272" s="61"/>
      <c r="Z272" s="61"/>
      <c r="AA272" s="61"/>
      <c r="AB272" s="61"/>
      <c r="AC272" s="61"/>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row>
    <row r="273" spans="1:54" ht="15.75" x14ac:dyDescent="0.25">
      <c r="A273" s="60" t="s">
        <v>236</v>
      </c>
      <c r="B273" s="64" t="s">
        <v>686</v>
      </c>
      <c r="C273" s="59" t="s">
        <v>2</v>
      </c>
      <c r="D273" s="59" t="s">
        <v>3</v>
      </c>
      <c r="E273" s="59" t="s">
        <v>4</v>
      </c>
      <c r="F273" s="59" t="s">
        <v>5</v>
      </c>
      <c r="G273" s="59" t="s">
        <v>6</v>
      </c>
      <c r="H273" s="59" t="s">
        <v>7</v>
      </c>
      <c r="I273" s="59" t="s">
        <v>8</v>
      </c>
      <c r="J273" s="59" t="s">
        <v>9</v>
      </c>
      <c r="K273" s="59" t="s">
        <v>10</v>
      </c>
      <c r="L273" s="59" t="s">
        <v>11</v>
      </c>
      <c r="M273" s="59" t="s">
        <v>12</v>
      </c>
      <c r="N273" s="59" t="s">
        <v>13</v>
      </c>
      <c r="O273" s="59"/>
      <c r="P273" s="59" t="s">
        <v>14</v>
      </c>
      <c r="Q273" s="59"/>
      <c r="R273" s="59" t="s">
        <v>15</v>
      </c>
      <c r="S273" s="59" t="s">
        <v>16</v>
      </c>
      <c r="T273" s="59" t="s">
        <v>17</v>
      </c>
      <c r="U273" s="59" t="s">
        <v>18</v>
      </c>
      <c r="V273" s="59" t="s">
        <v>19</v>
      </c>
      <c r="W273" s="59" t="s">
        <v>20</v>
      </c>
      <c r="X273" s="59" t="s">
        <v>21</v>
      </c>
      <c r="Y273" s="59" t="s">
        <v>22</v>
      </c>
      <c r="Z273" s="59" t="s">
        <v>23</v>
      </c>
      <c r="AA273" s="59" t="s">
        <v>24</v>
      </c>
      <c r="AB273" s="59" t="s">
        <v>25</v>
      </c>
      <c r="AC273" s="59" t="s">
        <v>26</v>
      </c>
      <c r="AD273" s="16"/>
      <c r="AE273" s="14"/>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row>
    <row r="274" spans="1:54" ht="15.75" x14ac:dyDescent="0.25">
      <c r="A274" s="124" t="s">
        <v>27</v>
      </c>
      <c r="B274" s="127" t="s">
        <v>687</v>
      </c>
      <c r="C274" s="61">
        <v>1</v>
      </c>
      <c r="D274" s="61">
        <v>2</v>
      </c>
      <c r="E274" s="61">
        <v>3</v>
      </c>
      <c r="F274" s="61">
        <v>1</v>
      </c>
      <c r="G274" s="61"/>
      <c r="H274" s="61"/>
      <c r="I274" s="61"/>
      <c r="J274" s="61"/>
      <c r="K274" s="61"/>
      <c r="L274" s="61"/>
      <c r="M274" s="61"/>
      <c r="N274" s="61"/>
      <c r="O274" s="61"/>
      <c r="P274" s="61">
        <v>3</v>
      </c>
      <c r="Q274" s="61"/>
      <c r="R274" s="61">
        <v>3</v>
      </c>
      <c r="S274" s="61">
        <v>6</v>
      </c>
      <c r="T274" s="61">
        <v>9</v>
      </c>
      <c r="U274" s="61">
        <v>3</v>
      </c>
      <c r="V274" s="61"/>
      <c r="W274" s="61"/>
      <c r="X274" s="61"/>
      <c r="Y274" s="61"/>
      <c r="Z274" s="61"/>
      <c r="AA274" s="61"/>
      <c r="AB274" s="61"/>
      <c r="AC274" s="61"/>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row>
    <row r="275" spans="1:54" ht="15.75" x14ac:dyDescent="0.25">
      <c r="A275" s="124" t="s">
        <v>31</v>
      </c>
      <c r="B275" s="127" t="s">
        <v>688</v>
      </c>
      <c r="C275" s="61">
        <v>1</v>
      </c>
      <c r="D275" s="61">
        <v>3</v>
      </c>
      <c r="E275" s="61"/>
      <c r="F275" s="61">
        <v>1</v>
      </c>
      <c r="G275" s="61"/>
      <c r="H275" s="61"/>
      <c r="I275" s="61"/>
      <c r="J275" s="61"/>
      <c r="K275" s="61"/>
      <c r="L275" s="61"/>
      <c r="M275" s="61"/>
      <c r="N275" s="61"/>
      <c r="O275" s="61"/>
      <c r="P275" s="61">
        <v>3</v>
      </c>
      <c r="Q275" s="61"/>
      <c r="R275" s="61">
        <v>3</v>
      </c>
      <c r="S275" s="61">
        <v>9</v>
      </c>
      <c r="T275" s="61"/>
      <c r="U275" s="61">
        <v>3</v>
      </c>
      <c r="V275" s="61"/>
      <c r="W275" s="61"/>
      <c r="X275" s="61"/>
      <c r="Y275" s="61"/>
      <c r="Z275" s="61"/>
      <c r="AA275" s="61"/>
      <c r="AB275" s="61"/>
      <c r="AC275" s="61"/>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row>
    <row r="276" spans="1:54" ht="15.75" x14ac:dyDescent="0.25">
      <c r="A276" s="124" t="s">
        <v>33</v>
      </c>
      <c r="B276" s="127" t="s">
        <v>689</v>
      </c>
      <c r="C276" s="61">
        <v>3</v>
      </c>
      <c r="D276" s="61">
        <v>1</v>
      </c>
      <c r="E276" s="61"/>
      <c r="F276" s="61">
        <v>2</v>
      </c>
      <c r="G276" s="61"/>
      <c r="H276" s="61"/>
      <c r="I276" s="61"/>
      <c r="J276" s="61"/>
      <c r="K276" s="61"/>
      <c r="L276" s="61"/>
      <c r="M276" s="61"/>
      <c r="N276" s="61"/>
      <c r="O276" s="61"/>
      <c r="P276" s="61">
        <v>3</v>
      </c>
      <c r="Q276" s="61"/>
      <c r="R276" s="61">
        <v>9</v>
      </c>
      <c r="S276" s="61">
        <v>3</v>
      </c>
      <c r="T276" s="61"/>
      <c r="U276" s="61">
        <v>6</v>
      </c>
      <c r="V276" s="61"/>
      <c r="W276" s="61"/>
      <c r="X276" s="61"/>
      <c r="Y276" s="61"/>
      <c r="Z276" s="61"/>
      <c r="AA276" s="61"/>
      <c r="AB276" s="61"/>
      <c r="AC276" s="61"/>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row>
    <row r="277" spans="1:54" ht="15.75" x14ac:dyDescent="0.25">
      <c r="A277" s="124" t="s">
        <v>35</v>
      </c>
      <c r="B277" s="127" t="s">
        <v>690</v>
      </c>
      <c r="C277" s="61">
        <v>1</v>
      </c>
      <c r="D277" s="61">
        <v>1</v>
      </c>
      <c r="E277" s="61"/>
      <c r="F277" s="61">
        <v>2</v>
      </c>
      <c r="G277" s="61"/>
      <c r="H277" s="61"/>
      <c r="I277" s="61"/>
      <c r="J277" s="61"/>
      <c r="K277" s="61"/>
      <c r="L277" s="61"/>
      <c r="M277" s="61"/>
      <c r="N277" s="61"/>
      <c r="O277" s="61"/>
      <c r="P277" s="61">
        <v>3</v>
      </c>
      <c r="Q277" s="61"/>
      <c r="R277" s="61">
        <v>3</v>
      </c>
      <c r="S277" s="61">
        <v>3</v>
      </c>
      <c r="T277" s="61"/>
      <c r="U277" s="61">
        <v>6</v>
      </c>
      <c r="V277" s="61"/>
      <c r="W277" s="61"/>
      <c r="X277" s="61"/>
      <c r="Y277" s="61"/>
      <c r="Z277" s="61"/>
      <c r="AA277" s="61"/>
      <c r="AB277" s="61"/>
      <c r="AC277" s="61"/>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row>
    <row r="278" spans="1:54" ht="15.75" x14ac:dyDescent="0.25">
      <c r="A278" s="124" t="s">
        <v>37</v>
      </c>
      <c r="B278" s="127" t="s">
        <v>691</v>
      </c>
      <c r="C278" s="61">
        <v>3</v>
      </c>
      <c r="D278" s="61">
        <v>1</v>
      </c>
      <c r="E278" s="61"/>
      <c r="F278" s="61">
        <v>2</v>
      </c>
      <c r="G278" s="61"/>
      <c r="H278" s="61"/>
      <c r="I278" s="61"/>
      <c r="J278" s="61"/>
      <c r="K278" s="61"/>
      <c r="L278" s="61"/>
      <c r="M278" s="61"/>
      <c r="N278" s="61"/>
      <c r="O278" s="61"/>
      <c r="P278" s="61">
        <v>3</v>
      </c>
      <c r="Q278" s="61"/>
      <c r="R278" s="61">
        <v>9</v>
      </c>
      <c r="S278" s="61">
        <v>3</v>
      </c>
      <c r="T278" s="61"/>
      <c r="U278" s="61">
        <v>6</v>
      </c>
      <c r="V278" s="61"/>
      <c r="W278" s="61"/>
      <c r="X278" s="61"/>
      <c r="Y278" s="61"/>
      <c r="Z278" s="61"/>
      <c r="AA278" s="61"/>
      <c r="AB278" s="61"/>
      <c r="AC278" s="61"/>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row>
    <row r="279" spans="1:54" ht="15.75" x14ac:dyDescent="0.25">
      <c r="A279" s="124" t="s">
        <v>39</v>
      </c>
      <c r="B279" s="127" t="s">
        <v>692</v>
      </c>
      <c r="C279" s="61">
        <v>3</v>
      </c>
      <c r="D279" s="61">
        <v>1</v>
      </c>
      <c r="E279" s="61"/>
      <c r="F279" s="61">
        <v>2</v>
      </c>
      <c r="G279" s="61"/>
      <c r="H279" s="61"/>
      <c r="I279" s="61"/>
      <c r="J279" s="61"/>
      <c r="K279" s="61"/>
      <c r="L279" s="61"/>
      <c r="M279" s="61"/>
      <c r="N279" s="61"/>
      <c r="O279" s="61"/>
      <c r="P279" s="61">
        <v>3</v>
      </c>
      <c r="Q279" s="61"/>
      <c r="R279" s="61">
        <v>9</v>
      </c>
      <c r="S279" s="61">
        <v>3</v>
      </c>
      <c r="T279" s="61"/>
      <c r="U279" s="61">
        <v>6</v>
      </c>
      <c r="V279" s="61"/>
      <c r="W279" s="61"/>
      <c r="X279" s="61"/>
      <c r="Y279" s="61"/>
      <c r="Z279" s="61"/>
      <c r="AA279" s="61"/>
      <c r="AB279" s="61"/>
      <c r="AC279" s="61"/>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row>
    <row r="280" spans="1:54" ht="15.75" x14ac:dyDescent="0.25">
      <c r="A280" s="60" t="s">
        <v>236</v>
      </c>
      <c r="B280" s="64" t="s">
        <v>693</v>
      </c>
      <c r="C280" s="59" t="s">
        <v>2</v>
      </c>
      <c r="D280" s="59" t="s">
        <v>3</v>
      </c>
      <c r="E280" s="59" t="s">
        <v>4</v>
      </c>
      <c r="F280" s="59" t="s">
        <v>5</v>
      </c>
      <c r="G280" s="59" t="s">
        <v>6</v>
      </c>
      <c r="H280" s="59" t="s">
        <v>7</v>
      </c>
      <c r="I280" s="59" t="s">
        <v>8</v>
      </c>
      <c r="J280" s="59" t="s">
        <v>9</v>
      </c>
      <c r="K280" s="59" t="s">
        <v>10</v>
      </c>
      <c r="L280" s="59" t="s">
        <v>11</v>
      </c>
      <c r="M280" s="59" t="s">
        <v>12</v>
      </c>
      <c r="N280" s="59" t="s">
        <v>13</v>
      </c>
      <c r="O280" s="59"/>
      <c r="P280" s="59" t="s">
        <v>14</v>
      </c>
      <c r="Q280" s="59"/>
      <c r="R280" s="59" t="s">
        <v>15</v>
      </c>
      <c r="S280" s="59" t="s">
        <v>16</v>
      </c>
      <c r="T280" s="59" t="s">
        <v>17</v>
      </c>
      <c r="U280" s="59" t="s">
        <v>18</v>
      </c>
      <c r="V280" s="59" t="s">
        <v>19</v>
      </c>
      <c r="W280" s="59" t="s">
        <v>20</v>
      </c>
      <c r="X280" s="59" t="s">
        <v>21</v>
      </c>
      <c r="Y280" s="59" t="s">
        <v>22</v>
      </c>
      <c r="Z280" s="59" t="s">
        <v>23</v>
      </c>
      <c r="AA280" s="59" t="s">
        <v>24</v>
      </c>
      <c r="AB280" s="59" t="s">
        <v>25</v>
      </c>
      <c r="AC280" s="59" t="s">
        <v>26</v>
      </c>
      <c r="AD280" s="16"/>
      <c r="AE280" s="14"/>
      <c r="AF280" s="14"/>
      <c r="AG280" s="14"/>
      <c r="AH280" s="14"/>
      <c r="AI280" s="14"/>
      <c r="AJ280" s="14"/>
      <c r="AK280" s="14"/>
      <c r="AL280" s="14"/>
      <c r="AM280" s="14"/>
      <c r="AN280" s="14"/>
      <c r="AO280" s="14"/>
      <c r="AP280" s="14"/>
      <c r="AQ280" s="14"/>
      <c r="AR280" s="14"/>
      <c r="AS280" s="14"/>
      <c r="AT280" s="14"/>
      <c r="AU280" s="14"/>
      <c r="AV280" s="14"/>
      <c r="AW280" s="14"/>
      <c r="AX280" s="14"/>
      <c r="AY280" s="14"/>
      <c r="AZ280" s="14"/>
      <c r="BA280" s="14"/>
      <c r="BB280" s="14"/>
    </row>
    <row r="281" spans="1:54" ht="31.5" x14ac:dyDescent="0.25">
      <c r="A281" s="124" t="s">
        <v>27</v>
      </c>
      <c r="B281" s="127" t="s">
        <v>694</v>
      </c>
      <c r="C281" s="61">
        <v>3</v>
      </c>
      <c r="D281" s="61">
        <v>2</v>
      </c>
      <c r="E281" s="61"/>
      <c r="F281" s="61"/>
      <c r="G281" s="61">
        <v>3</v>
      </c>
      <c r="H281" s="61"/>
      <c r="I281" s="61"/>
      <c r="J281" s="61"/>
      <c r="K281" s="61"/>
      <c r="L281" s="61"/>
      <c r="M281" s="61"/>
      <c r="N281" s="61"/>
      <c r="O281" s="61"/>
      <c r="P281" s="61">
        <v>2.9</v>
      </c>
      <c r="Q281" s="61"/>
      <c r="R281" s="61">
        <v>8.6999999999999993</v>
      </c>
      <c r="S281" s="61">
        <v>5.8</v>
      </c>
      <c r="T281" s="61"/>
      <c r="U281" s="61"/>
      <c r="V281" s="61">
        <v>8.6999999999999993</v>
      </c>
      <c r="W281" s="61"/>
      <c r="X281" s="61"/>
      <c r="Y281" s="61"/>
      <c r="Z281" s="61"/>
      <c r="AA281" s="61"/>
      <c r="AB281" s="61"/>
      <c r="AC281" s="61"/>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row>
    <row r="282" spans="1:54" ht="15.75" x14ac:dyDescent="0.25">
      <c r="A282" s="124" t="s">
        <v>31</v>
      </c>
      <c r="B282" s="127" t="s">
        <v>695</v>
      </c>
      <c r="C282" s="61">
        <v>3</v>
      </c>
      <c r="D282" s="61">
        <v>3</v>
      </c>
      <c r="E282" s="61"/>
      <c r="F282" s="61"/>
      <c r="G282" s="61">
        <v>3</v>
      </c>
      <c r="H282" s="61"/>
      <c r="I282" s="61"/>
      <c r="J282" s="61"/>
      <c r="K282" s="61"/>
      <c r="L282" s="61"/>
      <c r="M282" s="61"/>
      <c r="N282" s="61"/>
      <c r="O282" s="61"/>
      <c r="P282" s="61">
        <v>2.9</v>
      </c>
      <c r="Q282" s="61"/>
      <c r="R282" s="61">
        <v>8.6999999999999993</v>
      </c>
      <c r="S282" s="61">
        <v>8.6999999999999993</v>
      </c>
      <c r="T282" s="61"/>
      <c r="U282" s="61"/>
      <c r="V282" s="61">
        <v>8.6999999999999993</v>
      </c>
      <c r="W282" s="61"/>
      <c r="X282" s="61"/>
      <c r="Y282" s="61"/>
      <c r="Z282" s="61"/>
      <c r="AA282" s="61"/>
      <c r="AB282" s="61"/>
      <c r="AC282" s="61"/>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row>
    <row r="283" spans="1:54" ht="15.75" x14ac:dyDescent="0.25">
      <c r="A283" s="124" t="s">
        <v>33</v>
      </c>
      <c r="B283" s="127" t="s">
        <v>696</v>
      </c>
      <c r="C283" s="61">
        <v>3</v>
      </c>
      <c r="D283" s="61">
        <v>3</v>
      </c>
      <c r="E283" s="61"/>
      <c r="F283" s="61"/>
      <c r="G283" s="61">
        <v>3</v>
      </c>
      <c r="H283" s="61"/>
      <c r="I283" s="61"/>
      <c r="J283" s="61"/>
      <c r="K283" s="61"/>
      <c r="L283" s="61"/>
      <c r="M283" s="61"/>
      <c r="N283" s="61"/>
      <c r="O283" s="61"/>
      <c r="P283" s="61">
        <v>2.9</v>
      </c>
      <c r="Q283" s="61"/>
      <c r="R283" s="61">
        <v>8.6999999999999993</v>
      </c>
      <c r="S283" s="61">
        <v>8.6999999999999993</v>
      </c>
      <c r="T283" s="61"/>
      <c r="U283" s="61"/>
      <c r="V283" s="61">
        <v>8.6999999999999993</v>
      </c>
      <c r="W283" s="61"/>
      <c r="X283" s="61"/>
      <c r="Y283" s="61"/>
      <c r="Z283" s="61"/>
      <c r="AA283" s="61"/>
      <c r="AB283" s="61"/>
      <c r="AC283" s="61"/>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row>
    <row r="284" spans="1:54" ht="15.75" x14ac:dyDescent="0.25">
      <c r="A284" s="124" t="s">
        <v>35</v>
      </c>
      <c r="B284" s="127" t="s">
        <v>696</v>
      </c>
      <c r="C284" s="61">
        <v>3</v>
      </c>
      <c r="D284" s="61">
        <v>3</v>
      </c>
      <c r="E284" s="61"/>
      <c r="F284" s="61"/>
      <c r="G284" s="61">
        <v>3</v>
      </c>
      <c r="H284" s="61"/>
      <c r="I284" s="61"/>
      <c r="J284" s="61"/>
      <c r="K284" s="61"/>
      <c r="L284" s="61"/>
      <c r="M284" s="61"/>
      <c r="N284" s="61"/>
      <c r="O284" s="61"/>
      <c r="P284" s="61">
        <v>2.9</v>
      </c>
      <c r="Q284" s="61"/>
      <c r="R284" s="61">
        <v>8.6999999999999993</v>
      </c>
      <c r="S284" s="61">
        <v>8.6999999999999993</v>
      </c>
      <c r="T284" s="61"/>
      <c r="U284" s="61"/>
      <c r="V284" s="61">
        <v>8.6999999999999993</v>
      </c>
      <c r="W284" s="61"/>
      <c r="X284" s="61"/>
      <c r="Y284" s="61"/>
      <c r="Z284" s="61"/>
      <c r="AA284" s="61"/>
      <c r="AB284" s="61"/>
      <c r="AC284" s="61"/>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row>
    <row r="285" spans="1:54" ht="15.75" x14ac:dyDescent="0.25">
      <c r="A285" s="124" t="s">
        <v>37</v>
      </c>
      <c r="B285" s="127" t="s">
        <v>697</v>
      </c>
      <c r="C285" s="61">
        <v>3</v>
      </c>
      <c r="D285" s="61">
        <v>2</v>
      </c>
      <c r="E285" s="61"/>
      <c r="F285" s="61"/>
      <c r="G285" s="61">
        <v>3</v>
      </c>
      <c r="H285" s="61"/>
      <c r="I285" s="61"/>
      <c r="J285" s="61"/>
      <c r="K285" s="61"/>
      <c r="L285" s="61"/>
      <c r="M285" s="61"/>
      <c r="N285" s="61"/>
      <c r="O285" s="61"/>
      <c r="P285" s="61">
        <v>2.9</v>
      </c>
      <c r="Q285" s="61"/>
      <c r="R285" s="61">
        <v>8.6999999999999993</v>
      </c>
      <c r="S285" s="61">
        <v>5.8</v>
      </c>
      <c r="T285" s="61"/>
      <c r="U285" s="61"/>
      <c r="V285" s="61">
        <v>8.6999999999999993</v>
      </c>
      <c r="W285" s="61"/>
      <c r="X285" s="61"/>
      <c r="Y285" s="61"/>
      <c r="Z285" s="61"/>
      <c r="AA285" s="61"/>
      <c r="AB285" s="61"/>
      <c r="AC285" s="61"/>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row>
    <row r="286" spans="1:54" ht="15.75" x14ac:dyDescent="0.25">
      <c r="A286" s="124" t="s">
        <v>39</v>
      </c>
      <c r="B286" s="127" t="s">
        <v>698</v>
      </c>
      <c r="C286" s="61">
        <v>3</v>
      </c>
      <c r="D286" s="61">
        <v>1</v>
      </c>
      <c r="E286" s="61"/>
      <c r="F286" s="61"/>
      <c r="G286" s="61">
        <v>3</v>
      </c>
      <c r="H286" s="61"/>
      <c r="I286" s="61"/>
      <c r="J286" s="61"/>
      <c r="K286" s="61"/>
      <c r="L286" s="61"/>
      <c r="M286" s="61"/>
      <c r="N286" s="61"/>
      <c r="O286" s="61"/>
      <c r="P286" s="61">
        <v>2.9</v>
      </c>
      <c r="Q286" s="61"/>
      <c r="R286" s="61">
        <v>8.6999999999999993</v>
      </c>
      <c r="S286" s="61">
        <v>2.9</v>
      </c>
      <c r="T286" s="61"/>
      <c r="U286" s="61"/>
      <c r="V286" s="61">
        <v>8.6999999999999993</v>
      </c>
      <c r="W286" s="61"/>
      <c r="X286" s="61"/>
      <c r="Y286" s="61"/>
      <c r="Z286" s="61"/>
      <c r="AA286" s="61"/>
      <c r="AB286" s="61"/>
      <c r="AC286" s="61"/>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row>
    <row r="287" spans="1:54" ht="15.75" x14ac:dyDescent="0.25">
      <c r="A287" s="60" t="s">
        <v>236</v>
      </c>
      <c r="B287" s="64" t="s">
        <v>699</v>
      </c>
      <c r="C287" s="59" t="s">
        <v>2</v>
      </c>
      <c r="D287" s="59" t="s">
        <v>3</v>
      </c>
      <c r="E287" s="59" t="s">
        <v>4</v>
      </c>
      <c r="F287" s="59" t="s">
        <v>5</v>
      </c>
      <c r="G287" s="59" t="s">
        <v>6</v>
      </c>
      <c r="H287" s="59" t="s">
        <v>7</v>
      </c>
      <c r="I287" s="59" t="s">
        <v>8</v>
      </c>
      <c r="J287" s="59" t="s">
        <v>9</v>
      </c>
      <c r="K287" s="59" t="s">
        <v>10</v>
      </c>
      <c r="L287" s="59" t="s">
        <v>11</v>
      </c>
      <c r="M287" s="59" t="s">
        <v>12</v>
      </c>
      <c r="N287" s="59" t="s">
        <v>13</v>
      </c>
      <c r="O287" s="59"/>
      <c r="P287" s="59" t="s">
        <v>14</v>
      </c>
      <c r="Q287" s="59"/>
      <c r="R287" s="59" t="s">
        <v>15</v>
      </c>
      <c r="S287" s="59" t="s">
        <v>16</v>
      </c>
      <c r="T287" s="59" t="s">
        <v>17</v>
      </c>
      <c r="U287" s="59" t="s">
        <v>18</v>
      </c>
      <c r="V287" s="59" t="s">
        <v>19</v>
      </c>
      <c r="W287" s="59" t="s">
        <v>20</v>
      </c>
      <c r="X287" s="59" t="s">
        <v>21</v>
      </c>
      <c r="Y287" s="59" t="s">
        <v>22</v>
      </c>
      <c r="Z287" s="59" t="s">
        <v>23</v>
      </c>
      <c r="AA287" s="59" t="s">
        <v>24</v>
      </c>
      <c r="AB287" s="59" t="s">
        <v>25</v>
      </c>
      <c r="AC287" s="59" t="s">
        <v>26</v>
      </c>
      <c r="AD287" s="16"/>
      <c r="AE287" s="14"/>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row>
    <row r="288" spans="1:54" ht="15.75" x14ac:dyDescent="0.25">
      <c r="A288" s="124" t="s">
        <v>27</v>
      </c>
      <c r="B288" s="127" t="s">
        <v>700</v>
      </c>
      <c r="C288" s="61">
        <v>1</v>
      </c>
      <c r="D288" s="61">
        <v>3</v>
      </c>
      <c r="E288" s="61"/>
      <c r="F288" s="61"/>
      <c r="G288" s="61"/>
      <c r="H288" s="61"/>
      <c r="I288" s="61"/>
      <c r="J288" s="61"/>
      <c r="K288" s="61"/>
      <c r="L288" s="61"/>
      <c r="M288" s="61"/>
      <c r="N288" s="61"/>
      <c r="O288" s="61"/>
      <c r="P288" s="61">
        <v>1.5</v>
      </c>
      <c r="Q288" s="61"/>
      <c r="R288" s="61">
        <v>1.5</v>
      </c>
      <c r="S288" s="61">
        <v>4.5</v>
      </c>
      <c r="T288" s="61"/>
      <c r="U288" s="61"/>
      <c r="V288" s="61"/>
      <c r="W288" s="61"/>
      <c r="X288" s="61"/>
      <c r="Y288" s="61"/>
      <c r="Z288" s="61"/>
      <c r="AA288" s="61"/>
      <c r="AB288" s="61"/>
      <c r="AC288" s="61"/>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row>
    <row r="289" spans="1:54" ht="15.75" x14ac:dyDescent="0.25">
      <c r="A289" s="124" t="s">
        <v>31</v>
      </c>
      <c r="B289" s="127" t="s">
        <v>2476</v>
      </c>
      <c r="C289" s="61">
        <v>3</v>
      </c>
      <c r="D289" s="61">
        <v>1</v>
      </c>
      <c r="E289" s="61"/>
      <c r="F289" s="61"/>
      <c r="G289" s="61"/>
      <c r="H289" s="61"/>
      <c r="I289" s="61"/>
      <c r="J289" s="61"/>
      <c r="K289" s="61"/>
      <c r="L289" s="61"/>
      <c r="M289" s="61"/>
      <c r="N289" s="61"/>
      <c r="O289" s="61"/>
      <c r="P289" s="61">
        <v>1.5</v>
      </c>
      <c r="Q289" s="61"/>
      <c r="R289" s="61">
        <v>4.5</v>
      </c>
      <c r="S289" s="61">
        <v>1.5</v>
      </c>
      <c r="T289" s="61"/>
      <c r="U289" s="61"/>
      <c r="V289" s="61"/>
      <c r="W289" s="61"/>
      <c r="X289" s="61"/>
      <c r="Y289" s="61"/>
      <c r="Z289" s="61"/>
      <c r="AA289" s="61"/>
      <c r="AB289" s="61"/>
      <c r="AC289" s="61"/>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row>
    <row r="290" spans="1:54" ht="15.75" x14ac:dyDescent="0.25">
      <c r="A290" s="124" t="s">
        <v>33</v>
      </c>
      <c r="B290" s="127" t="s">
        <v>2477</v>
      </c>
      <c r="C290" s="61">
        <v>1</v>
      </c>
      <c r="D290" s="61">
        <v>1</v>
      </c>
      <c r="E290" s="61"/>
      <c r="F290" s="61"/>
      <c r="G290" s="61"/>
      <c r="H290" s="61"/>
      <c r="I290" s="61"/>
      <c r="J290" s="61"/>
      <c r="K290" s="61"/>
      <c r="L290" s="61"/>
      <c r="M290" s="61"/>
      <c r="N290" s="61"/>
      <c r="O290" s="61"/>
      <c r="P290" s="61">
        <v>1.5</v>
      </c>
      <c r="Q290" s="61"/>
      <c r="R290" s="61">
        <v>1.5</v>
      </c>
      <c r="S290" s="61">
        <v>1.5</v>
      </c>
      <c r="T290" s="61"/>
      <c r="U290" s="61"/>
      <c r="V290" s="61"/>
      <c r="W290" s="61"/>
      <c r="X290" s="61"/>
      <c r="Y290" s="61"/>
      <c r="Z290" s="61"/>
      <c r="AA290" s="61"/>
      <c r="AB290" s="61"/>
      <c r="AC290" s="61"/>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row>
    <row r="291" spans="1:54" ht="15.75" x14ac:dyDescent="0.25">
      <c r="A291" s="124" t="s">
        <v>35</v>
      </c>
      <c r="B291" s="127" t="s">
        <v>2478</v>
      </c>
      <c r="C291" s="61">
        <v>3</v>
      </c>
      <c r="D291" s="61">
        <v>1</v>
      </c>
      <c r="E291" s="61"/>
      <c r="F291" s="61"/>
      <c r="G291" s="61"/>
      <c r="H291" s="61"/>
      <c r="I291" s="61"/>
      <c r="J291" s="61"/>
      <c r="K291" s="61"/>
      <c r="L291" s="61"/>
      <c r="M291" s="61"/>
      <c r="N291" s="61"/>
      <c r="O291" s="61"/>
      <c r="P291" s="61">
        <v>1.5</v>
      </c>
      <c r="Q291" s="61"/>
      <c r="R291" s="61">
        <v>4.5</v>
      </c>
      <c r="S291" s="61">
        <v>1.5</v>
      </c>
      <c r="T291" s="61"/>
      <c r="U291" s="61"/>
      <c r="V291" s="61"/>
      <c r="W291" s="61"/>
      <c r="X291" s="61"/>
      <c r="Y291" s="61"/>
      <c r="Z291" s="61"/>
      <c r="AA291" s="61"/>
      <c r="AB291" s="61"/>
      <c r="AC291" s="61"/>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row>
    <row r="292" spans="1:54" ht="15.75" x14ac:dyDescent="0.25">
      <c r="A292" s="124" t="s">
        <v>37</v>
      </c>
      <c r="B292" s="127" t="s">
        <v>2479</v>
      </c>
      <c r="C292" s="61">
        <v>3</v>
      </c>
      <c r="D292" s="61">
        <v>1</v>
      </c>
      <c r="E292" s="61"/>
      <c r="F292" s="61"/>
      <c r="G292" s="61"/>
      <c r="H292" s="61"/>
      <c r="I292" s="61"/>
      <c r="J292" s="61"/>
      <c r="K292" s="61"/>
      <c r="L292" s="61"/>
      <c r="M292" s="61"/>
      <c r="N292" s="61"/>
      <c r="O292" s="61"/>
      <c r="P292" s="61">
        <v>1.5</v>
      </c>
      <c r="Q292" s="61"/>
      <c r="R292" s="61">
        <v>4.5</v>
      </c>
      <c r="S292" s="61">
        <v>1.5</v>
      </c>
      <c r="T292" s="61"/>
      <c r="U292" s="61"/>
      <c r="V292" s="61"/>
      <c r="W292" s="61"/>
      <c r="X292" s="61"/>
      <c r="Y292" s="61"/>
      <c r="Z292" s="61"/>
      <c r="AA292" s="61"/>
      <c r="AB292" s="61"/>
      <c r="AC292" s="61"/>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row>
    <row r="293" spans="1:54" ht="15.75" x14ac:dyDescent="0.25">
      <c r="A293" s="124" t="s">
        <v>39</v>
      </c>
      <c r="B293" s="127" t="s">
        <v>701</v>
      </c>
      <c r="C293" s="61">
        <v>1</v>
      </c>
      <c r="D293" s="61">
        <v>1</v>
      </c>
      <c r="E293" s="61">
        <v>2</v>
      </c>
      <c r="F293" s="61"/>
      <c r="G293" s="61"/>
      <c r="H293" s="61"/>
      <c r="I293" s="61"/>
      <c r="J293" s="61"/>
      <c r="K293" s="61"/>
      <c r="L293" s="61"/>
      <c r="M293" s="61"/>
      <c r="N293" s="61"/>
      <c r="O293" s="61"/>
      <c r="P293" s="61">
        <v>1.5</v>
      </c>
      <c r="Q293" s="61"/>
      <c r="R293" s="61">
        <v>1.5</v>
      </c>
      <c r="S293" s="61">
        <v>1.5</v>
      </c>
      <c r="T293" s="61">
        <v>3</v>
      </c>
      <c r="U293" s="61"/>
      <c r="V293" s="61"/>
      <c r="W293" s="61"/>
      <c r="X293" s="61"/>
      <c r="Y293" s="61"/>
      <c r="Z293" s="61"/>
      <c r="AA293" s="61"/>
      <c r="AB293" s="61"/>
      <c r="AC293" s="61"/>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row>
    <row r="294" spans="1:54" ht="15.75" x14ac:dyDescent="0.25">
      <c r="A294" s="60" t="s">
        <v>236</v>
      </c>
      <c r="B294" s="64" t="s">
        <v>702</v>
      </c>
      <c r="C294" s="59" t="s">
        <v>2</v>
      </c>
      <c r="D294" s="59" t="s">
        <v>3</v>
      </c>
      <c r="E294" s="59" t="s">
        <v>4</v>
      </c>
      <c r="F294" s="59" t="s">
        <v>5</v>
      </c>
      <c r="G294" s="59" t="s">
        <v>6</v>
      </c>
      <c r="H294" s="59" t="s">
        <v>7</v>
      </c>
      <c r="I294" s="59" t="s">
        <v>8</v>
      </c>
      <c r="J294" s="59" t="s">
        <v>9</v>
      </c>
      <c r="K294" s="59" t="s">
        <v>10</v>
      </c>
      <c r="L294" s="59" t="s">
        <v>11</v>
      </c>
      <c r="M294" s="59" t="s">
        <v>12</v>
      </c>
      <c r="N294" s="59" t="s">
        <v>13</v>
      </c>
      <c r="O294" s="59"/>
      <c r="P294" s="59" t="s">
        <v>14</v>
      </c>
      <c r="Q294" s="59"/>
      <c r="R294" s="59" t="s">
        <v>15</v>
      </c>
      <c r="S294" s="59" t="s">
        <v>16</v>
      </c>
      <c r="T294" s="59" t="s">
        <v>17</v>
      </c>
      <c r="U294" s="59" t="s">
        <v>18</v>
      </c>
      <c r="V294" s="59" t="s">
        <v>19</v>
      </c>
      <c r="W294" s="59" t="s">
        <v>20</v>
      </c>
      <c r="X294" s="59" t="s">
        <v>21</v>
      </c>
      <c r="Y294" s="59" t="s">
        <v>22</v>
      </c>
      <c r="Z294" s="59" t="s">
        <v>23</v>
      </c>
      <c r="AA294" s="59" t="s">
        <v>24</v>
      </c>
      <c r="AB294" s="59" t="s">
        <v>25</v>
      </c>
      <c r="AC294" s="59" t="s">
        <v>26</v>
      </c>
      <c r="AD294" s="16"/>
      <c r="AE294" s="14"/>
      <c r="AF294" s="14"/>
      <c r="AG294" s="14"/>
      <c r="AH294" s="14"/>
      <c r="AI294" s="14"/>
      <c r="AJ294" s="14"/>
      <c r="AK294" s="14"/>
      <c r="AL294" s="14"/>
      <c r="AM294" s="14"/>
      <c r="AN294" s="14"/>
      <c r="AO294" s="14"/>
      <c r="AP294" s="14"/>
      <c r="AQ294" s="14"/>
      <c r="AR294" s="14"/>
      <c r="AS294" s="14"/>
      <c r="AT294" s="14"/>
      <c r="AU294" s="14"/>
      <c r="AV294" s="14"/>
      <c r="AW294" s="14"/>
      <c r="AX294" s="14"/>
      <c r="AY294" s="14"/>
      <c r="AZ294" s="14"/>
      <c r="BA294" s="14"/>
      <c r="BB294" s="14"/>
    </row>
    <row r="295" spans="1:54" ht="15.75" x14ac:dyDescent="0.25">
      <c r="A295" s="124" t="s">
        <v>27</v>
      </c>
      <c r="B295" s="127" t="s">
        <v>703</v>
      </c>
      <c r="C295" s="61">
        <v>1</v>
      </c>
      <c r="D295" s="61">
        <v>3</v>
      </c>
      <c r="E295" s="61"/>
      <c r="F295" s="61">
        <v>2</v>
      </c>
      <c r="G295" s="61"/>
      <c r="H295" s="61">
        <v>2</v>
      </c>
      <c r="I295" s="61"/>
      <c r="J295" s="61">
        <v>2</v>
      </c>
      <c r="K295" s="61"/>
      <c r="L295" s="61"/>
      <c r="M295" s="61">
        <v>2</v>
      </c>
      <c r="N295" s="61">
        <v>2</v>
      </c>
      <c r="O295" s="61"/>
      <c r="P295" s="61">
        <v>5</v>
      </c>
      <c r="Q295" s="61"/>
      <c r="R295" s="61">
        <v>5</v>
      </c>
      <c r="S295" s="61">
        <v>15</v>
      </c>
      <c r="T295" s="61"/>
      <c r="U295" s="61">
        <v>10</v>
      </c>
      <c r="V295" s="61"/>
      <c r="W295" s="61">
        <v>10</v>
      </c>
      <c r="X295" s="61"/>
      <c r="Y295" s="61">
        <v>10</v>
      </c>
      <c r="Z295" s="61"/>
      <c r="AA295" s="61"/>
      <c r="AB295" s="61">
        <v>10</v>
      </c>
      <c r="AC295" s="61">
        <v>10</v>
      </c>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row>
    <row r="296" spans="1:54" ht="31.5" x14ac:dyDescent="0.25">
      <c r="A296" s="124" t="s">
        <v>31</v>
      </c>
      <c r="B296" s="127" t="s">
        <v>704</v>
      </c>
      <c r="C296" s="61">
        <v>3</v>
      </c>
      <c r="D296" s="61">
        <v>1</v>
      </c>
      <c r="E296" s="61"/>
      <c r="F296" s="61">
        <v>2</v>
      </c>
      <c r="G296" s="61"/>
      <c r="H296" s="61">
        <v>2</v>
      </c>
      <c r="I296" s="61"/>
      <c r="J296" s="61">
        <v>2</v>
      </c>
      <c r="K296" s="61"/>
      <c r="L296" s="61"/>
      <c r="M296" s="61">
        <v>2</v>
      </c>
      <c r="N296" s="61">
        <v>2</v>
      </c>
      <c r="O296" s="61"/>
      <c r="P296" s="61">
        <v>5</v>
      </c>
      <c r="Q296" s="61"/>
      <c r="R296" s="61">
        <v>15</v>
      </c>
      <c r="S296" s="61">
        <v>5</v>
      </c>
      <c r="T296" s="61"/>
      <c r="U296" s="61">
        <v>10</v>
      </c>
      <c r="V296" s="61"/>
      <c r="W296" s="61">
        <v>10</v>
      </c>
      <c r="X296" s="61"/>
      <c r="Y296" s="61">
        <v>10</v>
      </c>
      <c r="Z296" s="61"/>
      <c r="AA296" s="61"/>
      <c r="AB296" s="61">
        <v>10</v>
      </c>
      <c r="AC296" s="61">
        <v>10</v>
      </c>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row>
    <row r="297" spans="1:54" ht="15.75" x14ac:dyDescent="0.25">
      <c r="A297" s="124" t="s">
        <v>33</v>
      </c>
      <c r="B297" s="127" t="s">
        <v>705</v>
      </c>
      <c r="C297" s="61">
        <v>1</v>
      </c>
      <c r="D297" s="61">
        <v>1</v>
      </c>
      <c r="E297" s="61"/>
      <c r="F297" s="61">
        <v>2</v>
      </c>
      <c r="G297" s="61"/>
      <c r="H297" s="61">
        <v>2</v>
      </c>
      <c r="I297" s="61"/>
      <c r="J297" s="61">
        <v>2</v>
      </c>
      <c r="K297" s="61"/>
      <c r="L297" s="61"/>
      <c r="M297" s="61">
        <v>2</v>
      </c>
      <c r="N297" s="61">
        <v>2</v>
      </c>
      <c r="O297" s="61"/>
      <c r="P297" s="61">
        <v>5</v>
      </c>
      <c r="Q297" s="61"/>
      <c r="R297" s="61">
        <v>5</v>
      </c>
      <c r="S297" s="61">
        <v>5</v>
      </c>
      <c r="T297" s="61"/>
      <c r="U297" s="61">
        <v>10</v>
      </c>
      <c r="V297" s="61"/>
      <c r="W297" s="61">
        <v>10</v>
      </c>
      <c r="X297" s="61"/>
      <c r="Y297" s="61">
        <v>10</v>
      </c>
      <c r="Z297" s="61"/>
      <c r="AA297" s="61"/>
      <c r="AB297" s="61">
        <v>10</v>
      </c>
      <c r="AC297" s="61">
        <v>10</v>
      </c>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row>
    <row r="298" spans="1:54" ht="15.75" x14ac:dyDescent="0.25">
      <c r="A298" s="124" t="s">
        <v>35</v>
      </c>
      <c r="B298" s="127" t="s">
        <v>706</v>
      </c>
      <c r="C298" s="61">
        <v>3</v>
      </c>
      <c r="D298" s="61">
        <v>1</v>
      </c>
      <c r="E298" s="61"/>
      <c r="F298" s="61">
        <v>2</v>
      </c>
      <c r="G298" s="61"/>
      <c r="H298" s="61">
        <v>2</v>
      </c>
      <c r="I298" s="61"/>
      <c r="J298" s="61">
        <v>2</v>
      </c>
      <c r="K298" s="61"/>
      <c r="L298" s="61"/>
      <c r="M298" s="61">
        <v>2</v>
      </c>
      <c r="N298" s="61">
        <v>2</v>
      </c>
      <c r="O298" s="61"/>
      <c r="P298" s="61">
        <v>5</v>
      </c>
      <c r="Q298" s="61"/>
      <c r="R298" s="61">
        <v>15</v>
      </c>
      <c r="S298" s="61">
        <v>5</v>
      </c>
      <c r="T298" s="61"/>
      <c r="U298" s="61">
        <v>10</v>
      </c>
      <c r="V298" s="61"/>
      <c r="W298" s="61">
        <v>10</v>
      </c>
      <c r="X298" s="61"/>
      <c r="Y298" s="61">
        <v>10</v>
      </c>
      <c r="Z298" s="61"/>
      <c r="AA298" s="61"/>
      <c r="AB298" s="61">
        <v>10</v>
      </c>
      <c r="AC298" s="61">
        <v>10</v>
      </c>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row>
    <row r="299" spans="1:54" ht="15.75" x14ac:dyDescent="0.25">
      <c r="A299" s="124" t="s">
        <v>37</v>
      </c>
      <c r="B299" s="127" t="s">
        <v>707</v>
      </c>
      <c r="C299" s="61">
        <v>3</v>
      </c>
      <c r="D299" s="61">
        <v>1</v>
      </c>
      <c r="E299" s="61"/>
      <c r="F299" s="61">
        <v>2</v>
      </c>
      <c r="G299" s="61"/>
      <c r="H299" s="61">
        <v>2</v>
      </c>
      <c r="I299" s="61"/>
      <c r="J299" s="61">
        <v>2</v>
      </c>
      <c r="K299" s="61"/>
      <c r="L299" s="61"/>
      <c r="M299" s="61">
        <v>2</v>
      </c>
      <c r="N299" s="61">
        <v>2</v>
      </c>
      <c r="O299" s="61"/>
      <c r="P299" s="61">
        <v>5</v>
      </c>
      <c r="Q299" s="61"/>
      <c r="R299" s="61">
        <v>15</v>
      </c>
      <c r="S299" s="61">
        <v>5</v>
      </c>
      <c r="T299" s="61"/>
      <c r="U299" s="61">
        <v>10</v>
      </c>
      <c r="V299" s="61"/>
      <c r="W299" s="61">
        <v>10</v>
      </c>
      <c r="X299" s="61"/>
      <c r="Y299" s="61">
        <v>10</v>
      </c>
      <c r="Z299" s="61"/>
      <c r="AA299" s="61"/>
      <c r="AB299" s="61">
        <v>10</v>
      </c>
      <c r="AC299" s="61">
        <v>10</v>
      </c>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row>
    <row r="300" spans="1:54" ht="15.75" x14ac:dyDescent="0.25">
      <c r="A300" s="124" t="s">
        <v>39</v>
      </c>
      <c r="B300" s="127" t="s">
        <v>708</v>
      </c>
      <c r="C300" s="61">
        <v>1</v>
      </c>
      <c r="D300" s="61">
        <v>1</v>
      </c>
      <c r="E300" s="61">
        <v>2</v>
      </c>
      <c r="F300" s="61">
        <v>2</v>
      </c>
      <c r="G300" s="61"/>
      <c r="H300" s="61">
        <v>2</v>
      </c>
      <c r="I300" s="61"/>
      <c r="J300" s="61">
        <v>2</v>
      </c>
      <c r="K300" s="61"/>
      <c r="L300" s="61"/>
      <c r="M300" s="61">
        <v>2</v>
      </c>
      <c r="N300" s="61">
        <v>2</v>
      </c>
      <c r="O300" s="61"/>
      <c r="P300" s="61">
        <v>5</v>
      </c>
      <c r="Q300" s="61"/>
      <c r="R300" s="61">
        <v>5</v>
      </c>
      <c r="S300" s="61">
        <v>5</v>
      </c>
      <c r="T300" s="61">
        <v>10</v>
      </c>
      <c r="U300" s="61">
        <v>10</v>
      </c>
      <c r="V300" s="61"/>
      <c r="W300" s="61">
        <v>10</v>
      </c>
      <c r="X300" s="61"/>
      <c r="Y300" s="61">
        <v>10</v>
      </c>
      <c r="Z300" s="61"/>
      <c r="AA300" s="61"/>
      <c r="AB300" s="61">
        <v>10</v>
      </c>
      <c r="AC300" s="61">
        <v>10</v>
      </c>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row>
    <row r="301" spans="1:54" ht="15.75" x14ac:dyDescent="0.25">
      <c r="A301" s="60" t="s">
        <v>236</v>
      </c>
      <c r="B301" s="64" t="s">
        <v>709</v>
      </c>
      <c r="C301" s="59" t="s">
        <v>2</v>
      </c>
      <c r="D301" s="59" t="s">
        <v>3</v>
      </c>
      <c r="E301" s="59" t="s">
        <v>4</v>
      </c>
      <c r="F301" s="59" t="s">
        <v>5</v>
      </c>
      <c r="G301" s="59" t="s">
        <v>6</v>
      </c>
      <c r="H301" s="59" t="s">
        <v>7</v>
      </c>
      <c r="I301" s="59" t="s">
        <v>8</v>
      </c>
      <c r="J301" s="59" t="s">
        <v>9</v>
      </c>
      <c r="K301" s="59" t="s">
        <v>10</v>
      </c>
      <c r="L301" s="59" t="s">
        <v>11</v>
      </c>
      <c r="M301" s="59" t="s">
        <v>12</v>
      </c>
      <c r="N301" s="59" t="s">
        <v>13</v>
      </c>
      <c r="O301" s="59"/>
      <c r="P301" s="59" t="s">
        <v>14</v>
      </c>
      <c r="Q301" s="59"/>
      <c r="R301" s="59" t="s">
        <v>15</v>
      </c>
      <c r="S301" s="59" t="s">
        <v>16</v>
      </c>
      <c r="T301" s="59" t="s">
        <v>17</v>
      </c>
      <c r="U301" s="59" t="s">
        <v>18</v>
      </c>
      <c r="V301" s="59" t="s">
        <v>19</v>
      </c>
      <c r="W301" s="59" t="s">
        <v>20</v>
      </c>
      <c r="X301" s="59" t="s">
        <v>21</v>
      </c>
      <c r="Y301" s="59" t="s">
        <v>22</v>
      </c>
      <c r="Z301" s="59" t="s">
        <v>23</v>
      </c>
      <c r="AA301" s="59" t="s">
        <v>24</v>
      </c>
      <c r="AB301" s="59" t="s">
        <v>25</v>
      </c>
      <c r="AC301" s="59" t="s">
        <v>26</v>
      </c>
      <c r="AD301" s="16"/>
      <c r="AE301" s="14"/>
      <c r="AF301" s="14"/>
      <c r="AG301" s="14"/>
      <c r="AH301" s="14"/>
      <c r="AI301" s="14"/>
      <c r="AJ301" s="14"/>
      <c r="AK301" s="14"/>
      <c r="AL301" s="14"/>
      <c r="AM301" s="14"/>
      <c r="AN301" s="14"/>
      <c r="AO301" s="14"/>
      <c r="AP301" s="14"/>
      <c r="AQ301" s="14"/>
      <c r="AR301" s="14"/>
      <c r="AS301" s="14"/>
      <c r="AT301" s="14"/>
      <c r="AU301" s="14"/>
      <c r="AV301" s="14"/>
      <c r="AW301" s="14"/>
      <c r="AX301" s="14"/>
      <c r="AY301" s="14"/>
      <c r="AZ301" s="14"/>
      <c r="BA301" s="14"/>
      <c r="BB301" s="14"/>
    </row>
    <row r="302" spans="1:54" ht="15.75" x14ac:dyDescent="0.25">
      <c r="A302" s="124" t="s">
        <v>27</v>
      </c>
      <c r="B302" s="127" t="s">
        <v>710</v>
      </c>
      <c r="C302" s="61">
        <v>1</v>
      </c>
      <c r="D302" s="61">
        <v>3</v>
      </c>
      <c r="E302" s="61"/>
      <c r="F302" s="61">
        <v>1</v>
      </c>
      <c r="G302" s="61"/>
      <c r="H302" s="61">
        <v>2</v>
      </c>
      <c r="I302" s="61"/>
      <c r="J302" s="61">
        <v>2</v>
      </c>
      <c r="K302" s="61"/>
      <c r="L302" s="61"/>
      <c r="M302" s="61">
        <v>2</v>
      </c>
      <c r="N302" s="61">
        <v>2</v>
      </c>
      <c r="O302" s="61"/>
      <c r="P302" s="61">
        <v>5</v>
      </c>
      <c r="Q302" s="61"/>
      <c r="R302" s="61">
        <v>5</v>
      </c>
      <c r="S302" s="61">
        <v>15</v>
      </c>
      <c r="T302" s="61"/>
      <c r="U302" s="61">
        <v>5</v>
      </c>
      <c r="V302" s="61"/>
      <c r="W302" s="61">
        <v>10</v>
      </c>
      <c r="X302" s="61"/>
      <c r="Y302" s="61">
        <v>10</v>
      </c>
      <c r="Z302" s="61"/>
      <c r="AA302" s="61"/>
      <c r="AB302" s="61">
        <v>10</v>
      </c>
      <c r="AC302" s="61">
        <v>10</v>
      </c>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row>
    <row r="303" spans="1:54" ht="15.75" x14ac:dyDescent="0.25">
      <c r="A303" s="124" t="s">
        <v>31</v>
      </c>
      <c r="B303" s="127" t="s">
        <v>711</v>
      </c>
      <c r="C303" s="61">
        <v>3</v>
      </c>
      <c r="D303" s="61">
        <v>1</v>
      </c>
      <c r="E303" s="61"/>
      <c r="F303" s="61">
        <v>2</v>
      </c>
      <c r="G303" s="61"/>
      <c r="H303" s="61">
        <v>2</v>
      </c>
      <c r="I303" s="61"/>
      <c r="J303" s="61">
        <v>2</v>
      </c>
      <c r="K303" s="61"/>
      <c r="L303" s="61"/>
      <c r="M303" s="61">
        <v>2</v>
      </c>
      <c r="N303" s="61">
        <v>2</v>
      </c>
      <c r="O303" s="61"/>
      <c r="P303" s="61">
        <v>5</v>
      </c>
      <c r="Q303" s="61"/>
      <c r="R303" s="61">
        <v>15</v>
      </c>
      <c r="S303" s="61">
        <v>5</v>
      </c>
      <c r="T303" s="61"/>
      <c r="U303" s="61">
        <v>10</v>
      </c>
      <c r="V303" s="61"/>
      <c r="W303" s="61">
        <v>10</v>
      </c>
      <c r="X303" s="61"/>
      <c r="Y303" s="61">
        <v>10</v>
      </c>
      <c r="Z303" s="61"/>
      <c r="AA303" s="61"/>
      <c r="AB303" s="61">
        <v>10</v>
      </c>
      <c r="AC303" s="61">
        <v>10</v>
      </c>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row>
    <row r="304" spans="1:54" ht="15.75" x14ac:dyDescent="0.25">
      <c r="A304" s="124" t="s">
        <v>33</v>
      </c>
      <c r="B304" s="127" t="s">
        <v>712</v>
      </c>
      <c r="C304" s="61">
        <v>1</v>
      </c>
      <c r="D304" s="61">
        <v>1</v>
      </c>
      <c r="E304" s="61"/>
      <c r="F304" s="61">
        <v>2</v>
      </c>
      <c r="G304" s="61"/>
      <c r="H304" s="61">
        <v>2</v>
      </c>
      <c r="I304" s="61"/>
      <c r="J304" s="61">
        <v>2</v>
      </c>
      <c r="K304" s="61"/>
      <c r="L304" s="61"/>
      <c r="M304" s="61">
        <v>2</v>
      </c>
      <c r="N304" s="61">
        <v>2</v>
      </c>
      <c r="O304" s="61"/>
      <c r="P304" s="61">
        <v>5</v>
      </c>
      <c r="Q304" s="61"/>
      <c r="R304" s="61">
        <v>5</v>
      </c>
      <c r="S304" s="61">
        <v>5</v>
      </c>
      <c r="T304" s="61"/>
      <c r="U304" s="61">
        <v>10</v>
      </c>
      <c r="V304" s="61"/>
      <c r="W304" s="61">
        <v>10</v>
      </c>
      <c r="X304" s="61"/>
      <c r="Y304" s="61">
        <v>10</v>
      </c>
      <c r="Z304" s="61"/>
      <c r="AA304" s="61"/>
      <c r="AB304" s="61">
        <v>10</v>
      </c>
      <c r="AC304" s="61">
        <v>10</v>
      </c>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row>
    <row r="305" spans="1:54" ht="15.75" x14ac:dyDescent="0.25">
      <c r="A305" s="124" t="s">
        <v>35</v>
      </c>
      <c r="B305" s="127" t="s">
        <v>713</v>
      </c>
      <c r="C305" s="61">
        <v>3</v>
      </c>
      <c r="D305" s="61">
        <v>1</v>
      </c>
      <c r="E305" s="61"/>
      <c r="F305" s="61">
        <v>2</v>
      </c>
      <c r="G305" s="61"/>
      <c r="H305" s="61">
        <v>2</v>
      </c>
      <c r="I305" s="61"/>
      <c r="J305" s="61">
        <v>2</v>
      </c>
      <c r="K305" s="61"/>
      <c r="L305" s="61"/>
      <c r="M305" s="61">
        <v>2</v>
      </c>
      <c r="N305" s="61">
        <v>2</v>
      </c>
      <c r="O305" s="61"/>
      <c r="P305" s="61">
        <v>5</v>
      </c>
      <c r="Q305" s="61"/>
      <c r="R305" s="61">
        <v>15</v>
      </c>
      <c r="S305" s="61">
        <v>5</v>
      </c>
      <c r="T305" s="61"/>
      <c r="U305" s="61">
        <v>10</v>
      </c>
      <c r="V305" s="61"/>
      <c r="W305" s="61">
        <v>10</v>
      </c>
      <c r="X305" s="61"/>
      <c r="Y305" s="61">
        <v>10</v>
      </c>
      <c r="Z305" s="61"/>
      <c r="AA305" s="61"/>
      <c r="AB305" s="61">
        <v>10</v>
      </c>
      <c r="AC305" s="61">
        <v>10</v>
      </c>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row>
    <row r="306" spans="1:54" ht="15.75" x14ac:dyDescent="0.25">
      <c r="A306" s="124" t="s">
        <v>37</v>
      </c>
      <c r="B306" s="127" t="s">
        <v>714</v>
      </c>
      <c r="C306" s="61">
        <v>3</v>
      </c>
      <c r="D306" s="61">
        <v>1</v>
      </c>
      <c r="E306" s="61"/>
      <c r="F306" s="61">
        <v>2</v>
      </c>
      <c r="G306" s="61"/>
      <c r="H306" s="61">
        <v>2</v>
      </c>
      <c r="I306" s="61"/>
      <c r="J306" s="61">
        <v>2</v>
      </c>
      <c r="K306" s="61"/>
      <c r="L306" s="61"/>
      <c r="M306" s="61">
        <v>2</v>
      </c>
      <c r="N306" s="61">
        <v>2</v>
      </c>
      <c r="O306" s="61"/>
      <c r="P306" s="61">
        <v>5</v>
      </c>
      <c r="Q306" s="61"/>
      <c r="R306" s="61">
        <v>15</v>
      </c>
      <c r="S306" s="61">
        <v>5</v>
      </c>
      <c r="T306" s="61"/>
      <c r="U306" s="61">
        <v>10</v>
      </c>
      <c r="V306" s="61"/>
      <c r="W306" s="61">
        <v>10</v>
      </c>
      <c r="X306" s="61"/>
      <c r="Y306" s="61">
        <v>10</v>
      </c>
      <c r="Z306" s="61"/>
      <c r="AA306" s="61"/>
      <c r="AB306" s="61">
        <v>10</v>
      </c>
      <c r="AC306" s="61">
        <v>10</v>
      </c>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row>
    <row r="307" spans="1:54" ht="15.75" x14ac:dyDescent="0.25">
      <c r="A307" s="124" t="s">
        <v>39</v>
      </c>
      <c r="B307" s="127" t="s">
        <v>715</v>
      </c>
      <c r="C307" s="61">
        <v>1</v>
      </c>
      <c r="D307" s="61">
        <v>3</v>
      </c>
      <c r="E307" s="61"/>
      <c r="F307" s="61">
        <v>1</v>
      </c>
      <c r="G307" s="61"/>
      <c r="H307" s="61">
        <v>2</v>
      </c>
      <c r="I307" s="61"/>
      <c r="J307" s="61">
        <v>2</v>
      </c>
      <c r="K307" s="61"/>
      <c r="L307" s="61"/>
      <c r="M307" s="61">
        <v>2</v>
      </c>
      <c r="N307" s="61">
        <v>2</v>
      </c>
      <c r="O307" s="61"/>
      <c r="P307" s="61">
        <v>5</v>
      </c>
      <c r="Q307" s="61"/>
      <c r="R307" s="61">
        <v>5</v>
      </c>
      <c r="S307" s="61">
        <v>15</v>
      </c>
      <c r="T307" s="61"/>
      <c r="U307" s="61">
        <v>5</v>
      </c>
      <c r="V307" s="61"/>
      <c r="W307" s="61">
        <v>10</v>
      </c>
      <c r="X307" s="61"/>
      <c r="Y307" s="61">
        <v>10</v>
      </c>
      <c r="Z307" s="61"/>
      <c r="AA307" s="61"/>
      <c r="AB307" s="61">
        <v>10</v>
      </c>
      <c r="AC307" s="61">
        <v>10</v>
      </c>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row>
    <row r="308" spans="1:54" ht="15.75" x14ac:dyDescent="0.25">
      <c r="A308" s="60" t="s">
        <v>236</v>
      </c>
      <c r="B308" s="64" t="s">
        <v>716</v>
      </c>
      <c r="C308" s="59" t="s">
        <v>2</v>
      </c>
      <c r="D308" s="59" t="s">
        <v>3</v>
      </c>
      <c r="E308" s="59" t="s">
        <v>4</v>
      </c>
      <c r="F308" s="59" t="s">
        <v>5</v>
      </c>
      <c r="G308" s="59" t="s">
        <v>6</v>
      </c>
      <c r="H308" s="59" t="s">
        <v>7</v>
      </c>
      <c r="I308" s="59" t="s">
        <v>8</v>
      </c>
      <c r="J308" s="59" t="s">
        <v>9</v>
      </c>
      <c r="K308" s="59" t="s">
        <v>10</v>
      </c>
      <c r="L308" s="59" t="s">
        <v>11</v>
      </c>
      <c r="M308" s="59" t="s">
        <v>12</v>
      </c>
      <c r="N308" s="59" t="s">
        <v>13</v>
      </c>
      <c r="O308" s="59"/>
      <c r="P308" s="59" t="s">
        <v>14</v>
      </c>
      <c r="Q308" s="59"/>
      <c r="R308" s="59" t="s">
        <v>15</v>
      </c>
      <c r="S308" s="59" t="s">
        <v>16</v>
      </c>
      <c r="T308" s="59" t="s">
        <v>17</v>
      </c>
      <c r="U308" s="59" t="s">
        <v>18</v>
      </c>
      <c r="V308" s="59" t="s">
        <v>19</v>
      </c>
      <c r="W308" s="59" t="s">
        <v>20</v>
      </c>
      <c r="X308" s="59" t="s">
        <v>21</v>
      </c>
      <c r="Y308" s="59" t="s">
        <v>22</v>
      </c>
      <c r="Z308" s="59" t="s">
        <v>23</v>
      </c>
      <c r="AA308" s="59" t="s">
        <v>24</v>
      </c>
      <c r="AB308" s="59" t="s">
        <v>25</v>
      </c>
      <c r="AC308" s="59" t="s">
        <v>26</v>
      </c>
      <c r="AD308" s="16"/>
      <c r="AE308" s="14"/>
      <c r="AF308" s="14"/>
      <c r="AG308" s="14"/>
      <c r="AH308" s="14"/>
      <c r="AI308" s="14"/>
      <c r="AJ308" s="14"/>
      <c r="AK308" s="14"/>
      <c r="AL308" s="14"/>
      <c r="AM308" s="14"/>
      <c r="AN308" s="14"/>
      <c r="AO308" s="14"/>
      <c r="AP308" s="14"/>
      <c r="AQ308" s="14"/>
      <c r="AR308" s="14"/>
      <c r="AS308" s="14"/>
      <c r="AT308" s="14"/>
      <c r="AU308" s="14"/>
      <c r="AV308" s="14"/>
      <c r="AW308" s="14"/>
      <c r="AX308" s="14"/>
      <c r="AY308" s="14"/>
      <c r="AZ308" s="14"/>
      <c r="BA308" s="14"/>
      <c r="BB308" s="14"/>
    </row>
    <row r="309" spans="1:54" ht="15.75" x14ac:dyDescent="0.25">
      <c r="A309" s="124" t="s">
        <v>27</v>
      </c>
      <c r="B309" s="127" t="s">
        <v>717</v>
      </c>
      <c r="C309" s="61">
        <v>3</v>
      </c>
      <c r="D309" s="61">
        <v>2</v>
      </c>
      <c r="E309" s="61">
        <v>3</v>
      </c>
      <c r="F309" s="61"/>
      <c r="G309" s="61"/>
      <c r="H309" s="61">
        <v>3</v>
      </c>
      <c r="I309" s="61"/>
      <c r="J309" s="61">
        <v>3</v>
      </c>
      <c r="K309" s="61"/>
      <c r="L309" s="61">
        <v>3</v>
      </c>
      <c r="M309" s="61"/>
      <c r="N309" s="61">
        <v>3</v>
      </c>
      <c r="O309" s="61"/>
      <c r="P309" s="61">
        <v>2.9</v>
      </c>
      <c r="Q309" s="61"/>
      <c r="R309" s="61">
        <v>8.6999999999999993</v>
      </c>
      <c r="S309" s="61">
        <v>5.8</v>
      </c>
      <c r="T309" s="61">
        <v>8.6999999999999993</v>
      </c>
      <c r="U309" s="61"/>
      <c r="V309" s="61"/>
      <c r="W309" s="61">
        <v>8.6999999999999993</v>
      </c>
      <c r="X309" s="61"/>
      <c r="Y309" s="61">
        <v>8.6999999999999993</v>
      </c>
      <c r="Z309" s="61"/>
      <c r="AA309" s="61">
        <v>8.6999999999999993</v>
      </c>
      <c r="AB309" s="61"/>
      <c r="AC309" s="61">
        <v>8.6999999999999993</v>
      </c>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row>
    <row r="310" spans="1:54" ht="15.75" x14ac:dyDescent="0.25">
      <c r="A310" s="124" t="s">
        <v>31</v>
      </c>
      <c r="B310" s="127" t="s">
        <v>718</v>
      </c>
      <c r="C310" s="61">
        <v>3</v>
      </c>
      <c r="D310" s="61">
        <v>2</v>
      </c>
      <c r="E310" s="61">
        <v>3</v>
      </c>
      <c r="F310" s="61"/>
      <c r="G310" s="61"/>
      <c r="H310" s="61">
        <v>3</v>
      </c>
      <c r="I310" s="61"/>
      <c r="J310" s="61">
        <v>3</v>
      </c>
      <c r="K310" s="61"/>
      <c r="L310" s="61">
        <v>3</v>
      </c>
      <c r="M310" s="61"/>
      <c r="N310" s="61">
        <v>3</v>
      </c>
      <c r="O310" s="61"/>
      <c r="P310" s="61">
        <v>2.9</v>
      </c>
      <c r="Q310" s="61"/>
      <c r="R310" s="61">
        <v>8.6999999999999993</v>
      </c>
      <c r="S310" s="61">
        <v>5.8</v>
      </c>
      <c r="T310" s="61">
        <v>8.6999999999999993</v>
      </c>
      <c r="U310" s="61"/>
      <c r="V310" s="61"/>
      <c r="W310" s="61">
        <v>8.6999999999999993</v>
      </c>
      <c r="X310" s="61"/>
      <c r="Y310" s="61">
        <v>8.6999999999999993</v>
      </c>
      <c r="Z310" s="61"/>
      <c r="AA310" s="61">
        <v>8.6999999999999993</v>
      </c>
      <c r="AB310" s="61"/>
      <c r="AC310" s="61">
        <v>8.6999999999999993</v>
      </c>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row>
    <row r="311" spans="1:54" ht="7.5" customHeight="1" x14ac:dyDescent="0.25">
      <c r="A311" s="207"/>
      <c r="B311" s="207"/>
      <c r="C311" s="207"/>
      <c r="D311" s="207"/>
      <c r="E311" s="207"/>
      <c r="F311" s="207"/>
      <c r="G311" s="207"/>
      <c r="H311" s="207"/>
      <c r="I311" s="207"/>
      <c r="J311" s="207"/>
      <c r="K311" s="207"/>
      <c r="L311" s="207"/>
      <c r="M311" s="207"/>
      <c r="N311" s="207"/>
      <c r="O311" s="207"/>
      <c r="P311" s="207"/>
      <c r="Q311" s="207"/>
      <c r="R311" s="207"/>
      <c r="S311" s="207"/>
      <c r="T311" s="207"/>
      <c r="U311" s="207"/>
      <c r="V311" s="207"/>
      <c r="W311" s="207"/>
      <c r="X311" s="207"/>
      <c r="Y311" s="207"/>
      <c r="Z311" s="207"/>
      <c r="AA311" s="207"/>
      <c r="AB311" s="207"/>
      <c r="AC311" s="208"/>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row>
    <row r="312" spans="1:54" ht="15.75" x14ac:dyDescent="0.25">
      <c r="A312" s="60" t="s">
        <v>285</v>
      </c>
      <c r="B312" s="64" t="s">
        <v>719</v>
      </c>
      <c r="C312" s="59" t="s">
        <v>2</v>
      </c>
      <c r="D312" s="59" t="s">
        <v>3</v>
      </c>
      <c r="E312" s="59" t="s">
        <v>4</v>
      </c>
      <c r="F312" s="59" t="s">
        <v>5</v>
      </c>
      <c r="G312" s="59" t="s">
        <v>6</v>
      </c>
      <c r="H312" s="59" t="s">
        <v>7</v>
      </c>
      <c r="I312" s="59" t="s">
        <v>8</v>
      </c>
      <c r="J312" s="59" t="s">
        <v>9</v>
      </c>
      <c r="K312" s="59" t="s">
        <v>10</v>
      </c>
      <c r="L312" s="59" t="s">
        <v>11</v>
      </c>
      <c r="M312" s="59" t="s">
        <v>12</v>
      </c>
      <c r="N312" s="59" t="s">
        <v>13</v>
      </c>
      <c r="O312" s="59"/>
      <c r="P312" s="59" t="s">
        <v>14</v>
      </c>
      <c r="Q312" s="59"/>
      <c r="R312" s="59" t="s">
        <v>15</v>
      </c>
      <c r="S312" s="59" t="s">
        <v>16</v>
      </c>
      <c r="T312" s="59" t="s">
        <v>17</v>
      </c>
      <c r="U312" s="59" t="s">
        <v>18</v>
      </c>
      <c r="V312" s="59" t="s">
        <v>19</v>
      </c>
      <c r="W312" s="59" t="s">
        <v>20</v>
      </c>
      <c r="X312" s="59" t="s">
        <v>21</v>
      </c>
      <c r="Y312" s="59" t="s">
        <v>22</v>
      </c>
      <c r="Z312" s="59" t="s">
        <v>23</v>
      </c>
      <c r="AA312" s="59" t="s">
        <v>24</v>
      </c>
      <c r="AB312" s="59" t="s">
        <v>25</v>
      </c>
      <c r="AC312" s="59" t="s">
        <v>26</v>
      </c>
      <c r="AD312" s="16"/>
      <c r="AE312" s="14"/>
      <c r="AF312" s="14"/>
      <c r="AG312" s="14"/>
      <c r="AH312" s="14"/>
      <c r="AI312" s="14"/>
      <c r="AJ312" s="14"/>
      <c r="AK312" s="14"/>
      <c r="AL312" s="14"/>
      <c r="AM312" s="14"/>
      <c r="AN312" s="14"/>
      <c r="AO312" s="14"/>
      <c r="AP312" s="14"/>
      <c r="AQ312" s="14"/>
      <c r="AR312" s="14"/>
      <c r="AS312" s="14"/>
      <c r="AT312" s="14"/>
      <c r="AU312" s="14"/>
      <c r="AV312" s="14"/>
      <c r="AW312" s="14"/>
      <c r="AX312" s="14"/>
      <c r="AY312" s="14"/>
      <c r="AZ312" s="14"/>
      <c r="BA312" s="14"/>
      <c r="BB312" s="14"/>
    </row>
    <row r="313" spans="1:54" ht="31.5" x14ac:dyDescent="0.25">
      <c r="A313" s="124" t="s">
        <v>27</v>
      </c>
      <c r="B313" s="127" t="s">
        <v>2480</v>
      </c>
      <c r="C313" s="61">
        <v>1</v>
      </c>
      <c r="D313" s="61">
        <v>3</v>
      </c>
      <c r="E313" s="61"/>
      <c r="F313" s="61">
        <v>1</v>
      </c>
      <c r="G313" s="61">
        <v>3</v>
      </c>
      <c r="H313" s="61"/>
      <c r="I313" s="61"/>
      <c r="J313" s="61"/>
      <c r="K313" s="61"/>
      <c r="L313" s="61"/>
      <c r="M313" s="61"/>
      <c r="N313" s="61"/>
      <c r="O313" s="61"/>
      <c r="P313" s="61">
        <v>2.9</v>
      </c>
      <c r="Q313" s="61"/>
      <c r="R313" s="61">
        <v>2.9</v>
      </c>
      <c r="S313" s="61">
        <v>8.6999999999999993</v>
      </c>
      <c r="T313" s="61"/>
      <c r="U313" s="61">
        <v>2.9</v>
      </c>
      <c r="V313" s="61">
        <v>8.6999999999999993</v>
      </c>
      <c r="W313" s="61"/>
      <c r="X313" s="61"/>
      <c r="Y313" s="61"/>
      <c r="Z313" s="61"/>
      <c r="AA313" s="61"/>
      <c r="AB313" s="61"/>
      <c r="AC313" s="61"/>
      <c r="AD313" s="16"/>
      <c r="AE313" s="16"/>
      <c r="AF313" s="16"/>
      <c r="AG313" s="16"/>
      <c r="AH313" s="16"/>
      <c r="AI313" s="16"/>
      <c r="AJ313" s="16"/>
      <c r="AK313" s="2"/>
      <c r="AL313" s="2"/>
      <c r="AM313" s="16"/>
      <c r="AN313" s="16"/>
      <c r="AO313" s="16"/>
      <c r="AP313" s="16"/>
      <c r="AQ313" s="16"/>
      <c r="AR313" s="16"/>
      <c r="AS313" s="16"/>
      <c r="AT313" s="16"/>
      <c r="AU313" s="16"/>
      <c r="AV313" s="16"/>
      <c r="AW313" s="16"/>
      <c r="AX313" s="16"/>
      <c r="AY313" s="16"/>
      <c r="AZ313" s="16"/>
      <c r="BA313" s="16"/>
      <c r="BB313" s="16"/>
    </row>
    <row r="314" spans="1:54" ht="31.5" x14ac:dyDescent="0.25">
      <c r="A314" s="124" t="s">
        <v>31</v>
      </c>
      <c r="B314" s="127" t="s">
        <v>720</v>
      </c>
      <c r="C314" s="61">
        <v>3</v>
      </c>
      <c r="D314" s="61">
        <v>1</v>
      </c>
      <c r="E314" s="61"/>
      <c r="F314" s="61">
        <v>2</v>
      </c>
      <c r="G314" s="61">
        <v>1</v>
      </c>
      <c r="H314" s="61"/>
      <c r="I314" s="61"/>
      <c r="J314" s="61"/>
      <c r="K314" s="61"/>
      <c r="L314" s="61"/>
      <c r="M314" s="61"/>
      <c r="N314" s="61"/>
      <c r="O314" s="61"/>
      <c r="P314" s="61">
        <v>2.9</v>
      </c>
      <c r="Q314" s="61"/>
      <c r="R314" s="61">
        <v>8.6999999999999993</v>
      </c>
      <c r="S314" s="61">
        <v>2.9</v>
      </c>
      <c r="T314" s="61"/>
      <c r="U314" s="61">
        <v>5.8</v>
      </c>
      <c r="V314" s="61" t="s">
        <v>721</v>
      </c>
      <c r="W314" s="61"/>
      <c r="X314" s="61"/>
      <c r="Y314" s="61"/>
      <c r="Z314" s="61"/>
      <c r="AA314" s="61"/>
      <c r="AB314" s="61"/>
      <c r="AC314" s="61"/>
      <c r="AD314" s="16"/>
      <c r="AE314" s="16"/>
      <c r="AF314" s="16"/>
      <c r="AG314" s="16"/>
      <c r="AH314" s="16"/>
      <c r="AI314" s="16"/>
      <c r="AJ314" s="16"/>
      <c r="AK314" s="2"/>
      <c r="AL314" s="2"/>
      <c r="AM314" s="16"/>
      <c r="AN314" s="16"/>
      <c r="AO314" s="16"/>
      <c r="AP314" s="16"/>
      <c r="AQ314" s="16"/>
      <c r="AR314" s="16"/>
      <c r="AS314" s="16"/>
      <c r="AT314" s="16"/>
      <c r="AU314" s="16"/>
      <c r="AV314" s="16"/>
      <c r="AW314" s="16"/>
      <c r="AX314" s="16"/>
      <c r="AY314" s="16"/>
      <c r="AZ314" s="16"/>
      <c r="BA314" s="16"/>
      <c r="BB314" s="16"/>
    </row>
    <row r="315" spans="1:54" ht="15.75" x14ac:dyDescent="0.25">
      <c r="A315" s="124" t="s">
        <v>33</v>
      </c>
      <c r="B315" s="127" t="s">
        <v>722</v>
      </c>
      <c r="C315" s="61">
        <v>1</v>
      </c>
      <c r="D315" s="61">
        <v>1</v>
      </c>
      <c r="E315" s="61"/>
      <c r="F315" s="61">
        <v>2</v>
      </c>
      <c r="G315" s="61">
        <v>2</v>
      </c>
      <c r="H315" s="61"/>
      <c r="I315" s="61"/>
      <c r="J315" s="61"/>
      <c r="K315" s="61"/>
      <c r="L315" s="61"/>
      <c r="M315" s="61"/>
      <c r="N315" s="61"/>
      <c r="O315" s="61"/>
      <c r="P315" s="61">
        <v>2.9</v>
      </c>
      <c r="Q315" s="61"/>
      <c r="R315" s="61">
        <v>2.9</v>
      </c>
      <c r="S315" s="61">
        <v>2.9</v>
      </c>
      <c r="T315" s="61"/>
      <c r="U315" s="61">
        <v>5.8</v>
      </c>
      <c r="V315" s="61">
        <v>5.8</v>
      </c>
      <c r="W315" s="61"/>
      <c r="X315" s="61"/>
      <c r="Y315" s="61"/>
      <c r="Z315" s="61"/>
      <c r="AA315" s="61"/>
      <c r="AB315" s="61"/>
      <c r="AC315" s="61"/>
      <c r="AD315" s="16"/>
      <c r="AE315" s="16"/>
      <c r="AF315" s="16"/>
      <c r="AG315" s="16"/>
      <c r="AH315" s="16"/>
      <c r="AI315" s="16"/>
      <c r="AJ315" s="16"/>
      <c r="AK315" s="2"/>
      <c r="AL315" s="2"/>
      <c r="AM315" s="16"/>
      <c r="AN315" s="16"/>
      <c r="AO315" s="16"/>
      <c r="AP315" s="16"/>
      <c r="AQ315" s="16"/>
      <c r="AR315" s="16"/>
      <c r="AS315" s="16"/>
      <c r="AT315" s="16"/>
      <c r="AU315" s="16"/>
      <c r="AV315" s="16"/>
      <c r="AW315" s="16"/>
      <c r="AX315" s="16"/>
      <c r="AY315" s="16"/>
      <c r="AZ315" s="16"/>
      <c r="BA315" s="16"/>
      <c r="BB315" s="16"/>
    </row>
    <row r="316" spans="1:54" ht="15.75" customHeight="1" x14ac:dyDescent="0.25">
      <c r="A316" s="124" t="s">
        <v>35</v>
      </c>
      <c r="B316" s="127" t="s">
        <v>723</v>
      </c>
      <c r="C316" s="61">
        <v>3</v>
      </c>
      <c r="D316" s="61">
        <v>1</v>
      </c>
      <c r="E316" s="61"/>
      <c r="F316" s="61">
        <v>2</v>
      </c>
      <c r="G316" s="61"/>
      <c r="H316" s="61"/>
      <c r="I316" s="61"/>
      <c r="J316" s="61"/>
      <c r="K316" s="61"/>
      <c r="L316" s="61"/>
      <c r="M316" s="61"/>
      <c r="N316" s="61"/>
      <c r="O316" s="61"/>
      <c r="P316" s="61">
        <v>2.9</v>
      </c>
      <c r="Q316" s="61"/>
      <c r="R316" s="61">
        <v>8.6999999999999993</v>
      </c>
      <c r="S316" s="61">
        <v>2.9</v>
      </c>
      <c r="T316" s="61"/>
      <c r="U316" s="61">
        <v>5.8</v>
      </c>
      <c r="V316" s="61"/>
      <c r="W316" s="61"/>
      <c r="X316" s="61"/>
      <c r="Y316" s="61"/>
      <c r="Z316" s="61"/>
      <c r="AA316" s="61"/>
      <c r="AB316" s="61"/>
      <c r="AC316" s="61"/>
      <c r="AD316" s="16"/>
      <c r="AE316" s="16"/>
      <c r="AF316" s="16"/>
      <c r="AG316" s="16"/>
      <c r="AH316" s="16"/>
      <c r="AI316" s="16"/>
      <c r="AJ316" s="16"/>
      <c r="AK316" s="2"/>
      <c r="AL316" s="2"/>
      <c r="AM316" s="16"/>
      <c r="AN316" s="16"/>
      <c r="AO316" s="16"/>
      <c r="AP316" s="16"/>
      <c r="AQ316" s="16"/>
      <c r="AR316" s="16"/>
      <c r="AS316" s="16"/>
      <c r="AT316" s="16"/>
      <c r="AU316" s="16"/>
      <c r="AV316" s="16"/>
      <c r="AW316" s="16"/>
      <c r="AX316" s="16"/>
      <c r="AY316" s="16"/>
      <c r="AZ316" s="16"/>
      <c r="BA316" s="16"/>
      <c r="BB316" s="16"/>
    </row>
    <row r="317" spans="1:54" ht="15.75" customHeight="1" x14ac:dyDescent="0.25">
      <c r="A317" s="124" t="s">
        <v>37</v>
      </c>
      <c r="B317" s="127" t="s">
        <v>724</v>
      </c>
      <c r="C317" s="61">
        <v>3</v>
      </c>
      <c r="D317" s="61">
        <v>1</v>
      </c>
      <c r="E317" s="61"/>
      <c r="F317" s="61">
        <v>2</v>
      </c>
      <c r="G317" s="61">
        <v>3</v>
      </c>
      <c r="H317" s="61"/>
      <c r="I317" s="61"/>
      <c r="J317" s="61"/>
      <c r="K317" s="61"/>
      <c r="L317" s="61"/>
      <c r="M317" s="61"/>
      <c r="N317" s="61"/>
      <c r="O317" s="61"/>
      <c r="P317" s="61">
        <v>2.9</v>
      </c>
      <c r="Q317" s="61"/>
      <c r="R317" s="61">
        <v>8.6999999999999993</v>
      </c>
      <c r="S317" s="61">
        <v>2.9</v>
      </c>
      <c r="T317" s="61"/>
      <c r="U317" s="61">
        <v>5.8</v>
      </c>
      <c r="V317" s="61">
        <v>8.6999999999999993</v>
      </c>
      <c r="W317" s="61"/>
      <c r="X317" s="61"/>
      <c r="Y317" s="61"/>
      <c r="Z317" s="61"/>
      <c r="AA317" s="61"/>
      <c r="AB317" s="61"/>
      <c r="AC317" s="61"/>
      <c r="AD317" s="16"/>
      <c r="AE317" s="16"/>
      <c r="AF317" s="16"/>
      <c r="AG317" s="16"/>
      <c r="AH317" s="16"/>
      <c r="AI317" s="16"/>
      <c r="AJ317" s="16"/>
      <c r="AK317" s="2"/>
      <c r="AL317" s="2"/>
      <c r="AM317" s="16"/>
      <c r="AN317" s="16"/>
      <c r="AO317" s="16"/>
      <c r="AP317" s="16"/>
      <c r="AQ317" s="16"/>
      <c r="AR317" s="16"/>
      <c r="AS317" s="16"/>
      <c r="AT317" s="16"/>
      <c r="AU317" s="16"/>
      <c r="AV317" s="16"/>
      <c r="AW317" s="16"/>
      <c r="AX317" s="16"/>
      <c r="AY317" s="16"/>
      <c r="AZ317" s="16"/>
      <c r="BA317" s="16"/>
      <c r="BB317" s="16"/>
    </row>
    <row r="318" spans="1:54" ht="31.5" x14ac:dyDescent="0.25">
      <c r="A318" s="124" t="s">
        <v>39</v>
      </c>
      <c r="B318" s="127" t="s">
        <v>725</v>
      </c>
      <c r="C318" s="61">
        <v>1</v>
      </c>
      <c r="D318" s="61">
        <v>1</v>
      </c>
      <c r="E318" s="61">
        <v>2</v>
      </c>
      <c r="F318" s="61">
        <v>1</v>
      </c>
      <c r="G318" s="61">
        <v>2</v>
      </c>
      <c r="H318" s="61"/>
      <c r="I318" s="61"/>
      <c r="J318" s="61"/>
      <c r="K318" s="61"/>
      <c r="L318" s="61"/>
      <c r="M318" s="61"/>
      <c r="N318" s="61"/>
      <c r="O318" s="61"/>
      <c r="P318" s="61">
        <v>2.9</v>
      </c>
      <c r="Q318" s="61"/>
      <c r="R318" s="61">
        <v>2.9</v>
      </c>
      <c r="S318" s="61">
        <v>2.9</v>
      </c>
      <c r="T318" s="61">
        <v>5.8</v>
      </c>
      <c r="U318" s="61">
        <v>2.9</v>
      </c>
      <c r="V318" s="61">
        <v>5.8</v>
      </c>
      <c r="W318" s="61"/>
      <c r="X318" s="61"/>
      <c r="Y318" s="61"/>
      <c r="Z318" s="61"/>
      <c r="AA318" s="61"/>
      <c r="AB318" s="61"/>
      <c r="AC318" s="61"/>
      <c r="AD318" s="16"/>
      <c r="AE318" s="16"/>
      <c r="AF318" s="16"/>
      <c r="AG318" s="16"/>
      <c r="AH318" s="16"/>
      <c r="AI318" s="16"/>
      <c r="AJ318" s="16"/>
      <c r="AK318" s="2"/>
      <c r="AL318" s="2"/>
      <c r="AM318" s="16"/>
      <c r="AN318" s="16"/>
      <c r="AO318" s="16"/>
      <c r="AP318" s="16"/>
      <c r="AQ318" s="16"/>
      <c r="AR318" s="16"/>
      <c r="AS318" s="16"/>
      <c r="AT318" s="16"/>
      <c r="AU318" s="16"/>
      <c r="AV318" s="16"/>
      <c r="AW318" s="16"/>
      <c r="AX318" s="16"/>
      <c r="AY318" s="16"/>
      <c r="AZ318" s="16"/>
      <c r="BA318" s="16"/>
      <c r="BB318" s="16"/>
    </row>
    <row r="319" spans="1:54" ht="15.75" x14ac:dyDescent="0.25">
      <c r="A319" s="60" t="s">
        <v>285</v>
      </c>
      <c r="B319" s="64" t="s">
        <v>726</v>
      </c>
      <c r="C319" s="59" t="s">
        <v>2</v>
      </c>
      <c r="D319" s="59" t="s">
        <v>3</v>
      </c>
      <c r="E319" s="59" t="s">
        <v>4</v>
      </c>
      <c r="F319" s="59" t="s">
        <v>5</v>
      </c>
      <c r="G319" s="59" t="s">
        <v>6</v>
      </c>
      <c r="H319" s="59" t="s">
        <v>7</v>
      </c>
      <c r="I319" s="59" t="s">
        <v>8</v>
      </c>
      <c r="J319" s="59" t="s">
        <v>9</v>
      </c>
      <c r="K319" s="59" t="s">
        <v>10</v>
      </c>
      <c r="L319" s="59" t="s">
        <v>11</v>
      </c>
      <c r="M319" s="59" t="s">
        <v>12</v>
      </c>
      <c r="N319" s="59" t="s">
        <v>13</v>
      </c>
      <c r="O319" s="59"/>
      <c r="P319" s="59" t="s">
        <v>14</v>
      </c>
      <c r="Q319" s="59"/>
      <c r="R319" s="59" t="s">
        <v>15</v>
      </c>
      <c r="S319" s="59" t="s">
        <v>16</v>
      </c>
      <c r="T319" s="59" t="s">
        <v>17</v>
      </c>
      <c r="U319" s="59" t="s">
        <v>18</v>
      </c>
      <c r="V319" s="59" t="s">
        <v>19</v>
      </c>
      <c r="W319" s="59" t="s">
        <v>20</v>
      </c>
      <c r="X319" s="59" t="s">
        <v>21</v>
      </c>
      <c r="Y319" s="59" t="s">
        <v>22</v>
      </c>
      <c r="Z319" s="59" t="s">
        <v>23</v>
      </c>
      <c r="AA319" s="59" t="s">
        <v>24</v>
      </c>
      <c r="AB319" s="59" t="s">
        <v>25</v>
      </c>
      <c r="AC319" s="59" t="s">
        <v>26</v>
      </c>
      <c r="AD319" s="16"/>
      <c r="AE319" s="14"/>
      <c r="AF319" s="14"/>
      <c r="AG319" s="14"/>
      <c r="AH319" s="14"/>
      <c r="AI319" s="14"/>
      <c r="AJ319" s="14"/>
      <c r="AK319" s="14"/>
      <c r="AL319" s="14"/>
      <c r="AM319" s="14"/>
      <c r="AN319" s="14"/>
      <c r="AO319" s="14"/>
      <c r="AP319" s="14"/>
      <c r="AQ319" s="14"/>
      <c r="AR319" s="14"/>
      <c r="AS319" s="14"/>
      <c r="AT319" s="14"/>
      <c r="AU319" s="14"/>
      <c r="AV319" s="14"/>
      <c r="AW319" s="14"/>
      <c r="AX319" s="14"/>
      <c r="AY319" s="14"/>
      <c r="AZ319" s="14"/>
      <c r="BA319" s="14"/>
      <c r="BB319" s="14"/>
    </row>
    <row r="320" spans="1:54" ht="15.75" customHeight="1" x14ac:dyDescent="0.25">
      <c r="A320" s="124" t="s">
        <v>27</v>
      </c>
      <c r="B320" s="127" t="s">
        <v>727</v>
      </c>
      <c r="C320" s="61">
        <v>1</v>
      </c>
      <c r="D320" s="61"/>
      <c r="E320" s="61">
        <v>2</v>
      </c>
      <c r="F320" s="61"/>
      <c r="G320" s="61">
        <v>1</v>
      </c>
      <c r="H320" s="61"/>
      <c r="I320" s="61"/>
      <c r="J320" s="61"/>
      <c r="K320" s="61"/>
      <c r="L320" s="61"/>
      <c r="M320" s="61"/>
      <c r="N320" s="61"/>
      <c r="O320" s="61"/>
      <c r="P320" s="61">
        <v>2.9</v>
      </c>
      <c r="Q320" s="61"/>
      <c r="R320" s="61">
        <v>2.9</v>
      </c>
      <c r="S320" s="61"/>
      <c r="T320" s="61">
        <v>5.8</v>
      </c>
      <c r="U320" s="61"/>
      <c r="V320" s="61">
        <v>2.9</v>
      </c>
      <c r="W320" s="61"/>
      <c r="X320" s="61"/>
      <c r="Y320" s="61"/>
      <c r="Z320" s="61"/>
      <c r="AA320" s="61"/>
      <c r="AB320" s="61"/>
      <c r="AC320" s="61"/>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row>
    <row r="321" spans="1:54" ht="15.75" x14ac:dyDescent="0.25">
      <c r="A321" s="124" t="s">
        <v>31</v>
      </c>
      <c r="B321" s="127" t="s">
        <v>728</v>
      </c>
      <c r="C321" s="61">
        <v>1</v>
      </c>
      <c r="D321" s="61">
        <v>2</v>
      </c>
      <c r="E321" s="61"/>
      <c r="F321" s="61"/>
      <c r="G321" s="61">
        <v>2</v>
      </c>
      <c r="H321" s="61"/>
      <c r="I321" s="61"/>
      <c r="J321" s="61"/>
      <c r="K321" s="61"/>
      <c r="L321" s="61"/>
      <c r="M321" s="61"/>
      <c r="N321" s="61"/>
      <c r="O321" s="61"/>
      <c r="P321" s="61">
        <v>2.9</v>
      </c>
      <c r="Q321" s="61"/>
      <c r="R321" s="61">
        <v>2.9</v>
      </c>
      <c r="S321" s="61">
        <v>5.8</v>
      </c>
      <c r="T321" s="61"/>
      <c r="U321" s="61"/>
      <c r="V321" s="61">
        <v>5.8</v>
      </c>
      <c r="W321" s="61"/>
      <c r="X321" s="61"/>
      <c r="Y321" s="61"/>
      <c r="Z321" s="61"/>
      <c r="AA321" s="61"/>
      <c r="AB321" s="61"/>
      <c r="AC321" s="61"/>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row>
    <row r="322" spans="1:54" ht="15.75" x14ac:dyDescent="0.25">
      <c r="A322" s="124" t="s">
        <v>33</v>
      </c>
      <c r="B322" s="127" t="s">
        <v>729</v>
      </c>
      <c r="C322" s="61">
        <v>1</v>
      </c>
      <c r="D322" s="61">
        <v>2</v>
      </c>
      <c r="E322" s="61">
        <v>1</v>
      </c>
      <c r="F322" s="61"/>
      <c r="G322" s="61">
        <v>3</v>
      </c>
      <c r="H322" s="61"/>
      <c r="I322" s="61"/>
      <c r="J322" s="61"/>
      <c r="K322" s="61"/>
      <c r="L322" s="61"/>
      <c r="M322" s="61"/>
      <c r="N322" s="61"/>
      <c r="O322" s="61"/>
      <c r="P322" s="61">
        <v>2.9</v>
      </c>
      <c r="Q322" s="61"/>
      <c r="R322" s="61">
        <v>2.9</v>
      </c>
      <c r="S322" s="61">
        <v>5.8</v>
      </c>
      <c r="T322" s="61">
        <v>2.9</v>
      </c>
      <c r="U322" s="61"/>
      <c r="V322" s="61">
        <v>8.6999999999999993</v>
      </c>
      <c r="W322" s="61"/>
      <c r="X322" s="61"/>
      <c r="Y322" s="61"/>
      <c r="Z322" s="61"/>
      <c r="AA322" s="61"/>
      <c r="AB322" s="61"/>
      <c r="AC322" s="61"/>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row>
    <row r="323" spans="1:54" ht="15.75" customHeight="1" x14ac:dyDescent="0.25">
      <c r="A323" s="124" t="s">
        <v>35</v>
      </c>
      <c r="B323" s="127" t="s">
        <v>730</v>
      </c>
      <c r="C323" s="61">
        <v>1</v>
      </c>
      <c r="D323" s="61">
        <v>2</v>
      </c>
      <c r="E323" s="61"/>
      <c r="F323" s="61"/>
      <c r="G323" s="61">
        <v>3</v>
      </c>
      <c r="H323" s="61">
        <v>3</v>
      </c>
      <c r="I323" s="61"/>
      <c r="J323" s="61"/>
      <c r="K323" s="61"/>
      <c r="L323" s="61"/>
      <c r="M323" s="61"/>
      <c r="N323" s="61"/>
      <c r="O323" s="61"/>
      <c r="P323" s="61">
        <v>2.9</v>
      </c>
      <c r="Q323" s="61"/>
      <c r="R323" s="61">
        <v>2.9</v>
      </c>
      <c r="S323" s="61">
        <v>5.8</v>
      </c>
      <c r="T323" s="61"/>
      <c r="U323" s="61"/>
      <c r="V323" s="61">
        <v>8.6999999999999993</v>
      </c>
      <c r="W323" s="61">
        <v>8.6999999999999993</v>
      </c>
      <c r="X323" s="61"/>
      <c r="Y323" s="61"/>
      <c r="Z323" s="61"/>
      <c r="AA323" s="61"/>
      <c r="AB323" s="61"/>
      <c r="AC323" s="61"/>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row>
    <row r="324" spans="1:54" ht="15.75" x14ac:dyDescent="0.25">
      <c r="A324" s="124" t="s">
        <v>37</v>
      </c>
      <c r="B324" s="127" t="s">
        <v>731</v>
      </c>
      <c r="C324" s="61"/>
      <c r="D324" s="61"/>
      <c r="E324" s="61">
        <v>1</v>
      </c>
      <c r="F324" s="61"/>
      <c r="G324" s="61">
        <v>2</v>
      </c>
      <c r="H324" s="61"/>
      <c r="I324" s="61"/>
      <c r="J324" s="61"/>
      <c r="K324" s="61"/>
      <c r="L324" s="61"/>
      <c r="M324" s="61"/>
      <c r="N324" s="61"/>
      <c r="O324" s="61"/>
      <c r="P324" s="61">
        <v>2.9</v>
      </c>
      <c r="Q324" s="61"/>
      <c r="R324" s="61"/>
      <c r="S324" s="61"/>
      <c r="T324" s="61">
        <v>2.9</v>
      </c>
      <c r="U324" s="61"/>
      <c r="V324" s="61">
        <v>5.8</v>
      </c>
      <c r="W324" s="61"/>
      <c r="X324" s="61"/>
      <c r="Y324" s="61"/>
      <c r="Z324" s="61"/>
      <c r="AA324" s="61"/>
      <c r="AB324" s="61"/>
      <c r="AC324" s="61"/>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row>
    <row r="325" spans="1:54" ht="15.75" x14ac:dyDescent="0.25">
      <c r="A325" s="124" t="s">
        <v>39</v>
      </c>
      <c r="B325" s="127" t="s">
        <v>732</v>
      </c>
      <c r="C325" s="61"/>
      <c r="D325" s="61">
        <v>2</v>
      </c>
      <c r="E325" s="61"/>
      <c r="F325" s="61"/>
      <c r="G325" s="61">
        <v>1</v>
      </c>
      <c r="H325" s="61"/>
      <c r="I325" s="61"/>
      <c r="J325" s="61"/>
      <c r="K325" s="61"/>
      <c r="L325" s="61"/>
      <c r="M325" s="61"/>
      <c r="N325" s="61"/>
      <c r="O325" s="61"/>
      <c r="P325" s="61">
        <v>2.9</v>
      </c>
      <c r="Q325" s="61"/>
      <c r="R325" s="61"/>
      <c r="S325" s="61">
        <v>5.8</v>
      </c>
      <c r="T325" s="61"/>
      <c r="U325" s="61"/>
      <c r="V325" s="61">
        <v>2.9</v>
      </c>
      <c r="W325" s="61"/>
      <c r="X325" s="61"/>
      <c r="Y325" s="61"/>
      <c r="Z325" s="61"/>
      <c r="AA325" s="61"/>
      <c r="AB325" s="61"/>
      <c r="AC325" s="61"/>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row>
    <row r="326" spans="1:54" ht="15.75" x14ac:dyDescent="0.25">
      <c r="A326" s="60" t="s">
        <v>285</v>
      </c>
      <c r="B326" s="64" t="s">
        <v>733</v>
      </c>
      <c r="C326" s="59" t="s">
        <v>2</v>
      </c>
      <c r="D326" s="59" t="s">
        <v>3</v>
      </c>
      <c r="E326" s="59" t="s">
        <v>4</v>
      </c>
      <c r="F326" s="59" t="s">
        <v>5</v>
      </c>
      <c r="G326" s="59" t="s">
        <v>6</v>
      </c>
      <c r="H326" s="59" t="s">
        <v>7</v>
      </c>
      <c r="I326" s="59" t="s">
        <v>8</v>
      </c>
      <c r="J326" s="59" t="s">
        <v>9</v>
      </c>
      <c r="K326" s="59" t="s">
        <v>10</v>
      </c>
      <c r="L326" s="59" t="s">
        <v>11</v>
      </c>
      <c r="M326" s="59" t="s">
        <v>12</v>
      </c>
      <c r="N326" s="59" t="s">
        <v>13</v>
      </c>
      <c r="O326" s="59"/>
      <c r="P326" s="59" t="s">
        <v>14</v>
      </c>
      <c r="Q326" s="59"/>
      <c r="R326" s="59" t="s">
        <v>15</v>
      </c>
      <c r="S326" s="59" t="s">
        <v>16</v>
      </c>
      <c r="T326" s="59" t="s">
        <v>17</v>
      </c>
      <c r="U326" s="59" t="s">
        <v>18</v>
      </c>
      <c r="V326" s="59" t="s">
        <v>19</v>
      </c>
      <c r="W326" s="59" t="s">
        <v>20</v>
      </c>
      <c r="X326" s="59" t="s">
        <v>21</v>
      </c>
      <c r="Y326" s="59" t="s">
        <v>22</v>
      </c>
      <c r="Z326" s="59" t="s">
        <v>23</v>
      </c>
      <c r="AA326" s="59" t="s">
        <v>24</v>
      </c>
      <c r="AB326" s="59" t="s">
        <v>25</v>
      </c>
      <c r="AC326" s="59" t="s">
        <v>26</v>
      </c>
      <c r="AD326" s="16"/>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row>
    <row r="327" spans="1:54" ht="15.75" x14ac:dyDescent="0.25">
      <c r="A327" s="124" t="s">
        <v>27</v>
      </c>
      <c r="B327" s="127" t="s">
        <v>734</v>
      </c>
      <c r="C327" s="61">
        <v>1</v>
      </c>
      <c r="D327" s="61">
        <v>2</v>
      </c>
      <c r="E327" s="61"/>
      <c r="F327" s="61">
        <v>1</v>
      </c>
      <c r="G327" s="61"/>
      <c r="H327" s="61"/>
      <c r="I327" s="61"/>
      <c r="J327" s="61"/>
      <c r="K327" s="61"/>
      <c r="L327" s="61"/>
      <c r="M327" s="61"/>
      <c r="N327" s="61"/>
      <c r="O327" s="61"/>
      <c r="P327" s="61">
        <v>3.6</v>
      </c>
      <c r="Q327" s="61"/>
      <c r="R327" s="61">
        <v>3.6</v>
      </c>
      <c r="S327" s="61">
        <v>7.2</v>
      </c>
      <c r="T327" s="61"/>
      <c r="U327" s="61">
        <v>3.6</v>
      </c>
      <c r="V327" s="61"/>
      <c r="W327" s="61"/>
      <c r="X327" s="61"/>
      <c r="Y327" s="61"/>
      <c r="Z327" s="61"/>
      <c r="AA327" s="61"/>
      <c r="AB327" s="61"/>
      <c r="AC327" s="61"/>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row>
    <row r="328" spans="1:54" ht="15.75" x14ac:dyDescent="0.25">
      <c r="A328" s="124" t="s">
        <v>31</v>
      </c>
      <c r="B328" s="127" t="s">
        <v>735</v>
      </c>
      <c r="C328" s="61">
        <v>2</v>
      </c>
      <c r="D328" s="61">
        <v>1</v>
      </c>
      <c r="E328" s="61"/>
      <c r="F328" s="61">
        <v>2</v>
      </c>
      <c r="G328" s="61"/>
      <c r="H328" s="61"/>
      <c r="I328" s="61"/>
      <c r="J328" s="61"/>
      <c r="K328" s="61"/>
      <c r="L328" s="61"/>
      <c r="M328" s="61"/>
      <c r="N328" s="61"/>
      <c r="O328" s="61"/>
      <c r="P328" s="61">
        <v>3.6</v>
      </c>
      <c r="Q328" s="61"/>
      <c r="R328" s="61">
        <v>7.2</v>
      </c>
      <c r="S328" s="61">
        <v>3.6</v>
      </c>
      <c r="T328" s="61"/>
      <c r="U328" s="61">
        <v>7.2</v>
      </c>
      <c r="V328" s="61"/>
      <c r="W328" s="61"/>
      <c r="X328" s="61"/>
      <c r="Y328" s="61"/>
      <c r="Z328" s="61"/>
      <c r="AA328" s="61"/>
      <c r="AB328" s="61"/>
      <c r="AC328" s="61"/>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row>
    <row r="329" spans="1:54" ht="15.75" x14ac:dyDescent="0.25">
      <c r="A329" s="124" t="s">
        <v>33</v>
      </c>
      <c r="B329" s="127" t="s">
        <v>736</v>
      </c>
      <c r="C329" s="61">
        <v>1</v>
      </c>
      <c r="D329" s="61">
        <v>2</v>
      </c>
      <c r="E329" s="61"/>
      <c r="F329" s="61">
        <v>2</v>
      </c>
      <c r="G329" s="61"/>
      <c r="H329" s="61"/>
      <c r="I329" s="61"/>
      <c r="J329" s="61"/>
      <c r="K329" s="61"/>
      <c r="L329" s="61"/>
      <c r="M329" s="61"/>
      <c r="N329" s="61"/>
      <c r="O329" s="61"/>
      <c r="P329" s="61">
        <v>3.6</v>
      </c>
      <c r="Q329" s="61"/>
      <c r="R329" s="61">
        <v>3.6</v>
      </c>
      <c r="S329" s="61">
        <v>7.2</v>
      </c>
      <c r="T329" s="61"/>
      <c r="U329" s="61">
        <v>7.2</v>
      </c>
      <c r="V329" s="61"/>
      <c r="W329" s="61"/>
      <c r="X329" s="61"/>
      <c r="Y329" s="61"/>
      <c r="Z329" s="61"/>
      <c r="AA329" s="61"/>
      <c r="AB329" s="61"/>
      <c r="AC329" s="61"/>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row>
    <row r="330" spans="1:54" ht="15.75" x14ac:dyDescent="0.25">
      <c r="A330" s="124" t="s">
        <v>35</v>
      </c>
      <c r="B330" s="127" t="s">
        <v>737</v>
      </c>
      <c r="C330" s="61">
        <v>1</v>
      </c>
      <c r="D330" s="61">
        <v>2</v>
      </c>
      <c r="E330" s="61"/>
      <c r="F330" s="61">
        <v>2</v>
      </c>
      <c r="G330" s="61"/>
      <c r="H330" s="61"/>
      <c r="I330" s="61"/>
      <c r="J330" s="61"/>
      <c r="K330" s="61"/>
      <c r="L330" s="61"/>
      <c r="M330" s="61"/>
      <c r="N330" s="61"/>
      <c r="O330" s="61"/>
      <c r="P330" s="61">
        <v>3.6</v>
      </c>
      <c r="Q330" s="61"/>
      <c r="R330" s="61">
        <v>3.6</v>
      </c>
      <c r="S330" s="61">
        <v>7.2</v>
      </c>
      <c r="T330" s="61"/>
      <c r="U330" s="61">
        <v>7.2</v>
      </c>
      <c r="V330" s="61"/>
      <c r="W330" s="61"/>
      <c r="X330" s="61"/>
      <c r="Y330" s="61"/>
      <c r="Z330" s="61"/>
      <c r="AA330" s="61"/>
      <c r="AB330" s="61"/>
      <c r="AC330" s="61"/>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row>
    <row r="331" spans="1:54" ht="15.75" x14ac:dyDescent="0.25">
      <c r="A331" s="124" t="s">
        <v>37</v>
      </c>
      <c r="B331" s="127" t="s">
        <v>738</v>
      </c>
      <c r="C331" s="61">
        <v>1</v>
      </c>
      <c r="D331" s="61">
        <v>2</v>
      </c>
      <c r="E331" s="61"/>
      <c r="F331" s="61">
        <v>2</v>
      </c>
      <c r="G331" s="61"/>
      <c r="H331" s="61"/>
      <c r="I331" s="61"/>
      <c r="J331" s="61"/>
      <c r="K331" s="61"/>
      <c r="L331" s="61"/>
      <c r="M331" s="61"/>
      <c r="N331" s="61"/>
      <c r="O331" s="61"/>
      <c r="P331" s="61">
        <v>3.6</v>
      </c>
      <c r="Q331" s="61"/>
      <c r="R331" s="61">
        <v>3.6</v>
      </c>
      <c r="S331" s="61">
        <v>7.2</v>
      </c>
      <c r="T331" s="61"/>
      <c r="U331" s="61">
        <v>7.2</v>
      </c>
      <c r="V331" s="61"/>
      <c r="W331" s="61"/>
      <c r="X331" s="61"/>
      <c r="Y331" s="61"/>
      <c r="Z331" s="61"/>
      <c r="AA331" s="61"/>
      <c r="AB331" s="61"/>
      <c r="AC331" s="61"/>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row>
    <row r="332" spans="1:54" ht="15.75" x14ac:dyDescent="0.25">
      <c r="A332" s="124" t="s">
        <v>39</v>
      </c>
      <c r="B332" s="127" t="s">
        <v>739</v>
      </c>
      <c r="C332" s="61">
        <v>1</v>
      </c>
      <c r="D332" s="61">
        <v>2</v>
      </c>
      <c r="E332" s="61"/>
      <c r="F332" s="61">
        <v>2</v>
      </c>
      <c r="G332" s="61"/>
      <c r="H332" s="61"/>
      <c r="I332" s="61"/>
      <c r="J332" s="61"/>
      <c r="K332" s="61"/>
      <c r="L332" s="61"/>
      <c r="M332" s="61"/>
      <c r="N332" s="61"/>
      <c r="O332" s="61"/>
      <c r="P332" s="61">
        <v>3.6</v>
      </c>
      <c r="Q332" s="61"/>
      <c r="R332" s="61">
        <v>3.6</v>
      </c>
      <c r="S332" s="61">
        <v>7.2</v>
      </c>
      <c r="T332" s="61"/>
      <c r="U332" s="61">
        <v>7.2</v>
      </c>
      <c r="V332" s="61"/>
      <c r="W332" s="61"/>
      <c r="X332" s="61"/>
      <c r="Y332" s="61"/>
      <c r="Z332" s="61"/>
      <c r="AA332" s="61"/>
      <c r="AB332" s="61"/>
      <c r="AC332" s="61"/>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row>
    <row r="333" spans="1:54" ht="15.75" x14ac:dyDescent="0.25">
      <c r="A333" s="60" t="s">
        <v>285</v>
      </c>
      <c r="B333" s="64" t="s">
        <v>740</v>
      </c>
      <c r="C333" s="59" t="s">
        <v>2</v>
      </c>
      <c r="D333" s="59" t="s">
        <v>3</v>
      </c>
      <c r="E333" s="59" t="s">
        <v>4</v>
      </c>
      <c r="F333" s="59" t="s">
        <v>5</v>
      </c>
      <c r="G333" s="59" t="s">
        <v>6</v>
      </c>
      <c r="H333" s="59" t="s">
        <v>7</v>
      </c>
      <c r="I333" s="59" t="s">
        <v>8</v>
      </c>
      <c r="J333" s="59" t="s">
        <v>9</v>
      </c>
      <c r="K333" s="59" t="s">
        <v>10</v>
      </c>
      <c r="L333" s="59" t="s">
        <v>11</v>
      </c>
      <c r="M333" s="59" t="s">
        <v>12</v>
      </c>
      <c r="N333" s="59" t="s">
        <v>13</v>
      </c>
      <c r="O333" s="59"/>
      <c r="P333" s="59" t="s">
        <v>14</v>
      </c>
      <c r="Q333" s="59"/>
      <c r="R333" s="59" t="s">
        <v>15</v>
      </c>
      <c r="S333" s="59" t="s">
        <v>16</v>
      </c>
      <c r="T333" s="59" t="s">
        <v>17</v>
      </c>
      <c r="U333" s="59" t="s">
        <v>18</v>
      </c>
      <c r="V333" s="59" t="s">
        <v>19</v>
      </c>
      <c r="W333" s="59" t="s">
        <v>20</v>
      </c>
      <c r="X333" s="59" t="s">
        <v>21</v>
      </c>
      <c r="Y333" s="59" t="s">
        <v>22</v>
      </c>
      <c r="Z333" s="59" t="s">
        <v>23</v>
      </c>
      <c r="AA333" s="59" t="s">
        <v>24</v>
      </c>
      <c r="AB333" s="59" t="s">
        <v>25</v>
      </c>
      <c r="AC333" s="59" t="s">
        <v>26</v>
      </c>
      <c r="AD333" s="16"/>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row>
    <row r="334" spans="1:54" ht="31.5" x14ac:dyDescent="0.25">
      <c r="A334" s="124" t="s">
        <v>27</v>
      </c>
      <c r="B334" s="127" t="s">
        <v>741</v>
      </c>
      <c r="C334" s="61">
        <v>1</v>
      </c>
      <c r="D334" s="61">
        <v>2</v>
      </c>
      <c r="E334" s="61">
        <v>3</v>
      </c>
      <c r="F334" s="61"/>
      <c r="G334" s="61"/>
      <c r="H334" s="61"/>
      <c r="I334" s="61"/>
      <c r="J334" s="61"/>
      <c r="K334" s="61"/>
      <c r="L334" s="61"/>
      <c r="M334" s="61"/>
      <c r="N334" s="61"/>
      <c r="O334" s="61"/>
      <c r="P334" s="61">
        <v>2.9</v>
      </c>
      <c r="Q334" s="61"/>
      <c r="R334" s="61">
        <v>2.9</v>
      </c>
      <c r="S334" s="61">
        <v>5.8</v>
      </c>
      <c r="T334" s="61">
        <v>8.6999999999999993</v>
      </c>
      <c r="U334" s="61"/>
      <c r="V334" s="61"/>
      <c r="W334" s="61"/>
      <c r="X334" s="61"/>
      <c r="Y334" s="61"/>
      <c r="Z334" s="61"/>
      <c r="AA334" s="61"/>
      <c r="AB334" s="61"/>
      <c r="AC334" s="61"/>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row>
    <row r="335" spans="1:54" ht="15.75" x14ac:dyDescent="0.25">
      <c r="A335" s="124" t="s">
        <v>31</v>
      </c>
      <c r="B335" s="127" t="s">
        <v>742</v>
      </c>
      <c r="C335" s="61">
        <v>1</v>
      </c>
      <c r="D335" s="61"/>
      <c r="E335" s="61">
        <v>2</v>
      </c>
      <c r="F335" s="61"/>
      <c r="G335" s="61"/>
      <c r="H335" s="61"/>
      <c r="I335" s="61"/>
      <c r="J335" s="61"/>
      <c r="K335" s="61"/>
      <c r="L335" s="61"/>
      <c r="M335" s="61"/>
      <c r="N335" s="61"/>
      <c r="O335" s="61"/>
      <c r="P335" s="61">
        <v>2.9</v>
      </c>
      <c r="Q335" s="61"/>
      <c r="R335" s="61">
        <v>2.9</v>
      </c>
      <c r="S335" s="61"/>
      <c r="T335" s="61">
        <v>5.8</v>
      </c>
      <c r="U335" s="61"/>
      <c r="V335" s="61"/>
      <c r="W335" s="61"/>
      <c r="X335" s="61"/>
      <c r="Y335" s="61"/>
      <c r="Z335" s="61"/>
      <c r="AA335" s="61"/>
      <c r="AB335" s="61"/>
      <c r="AC335" s="61"/>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row>
    <row r="336" spans="1:54" ht="15.75" x14ac:dyDescent="0.25">
      <c r="A336" s="124" t="s">
        <v>33</v>
      </c>
      <c r="B336" s="127" t="s">
        <v>743</v>
      </c>
      <c r="C336" s="61">
        <v>1</v>
      </c>
      <c r="D336" s="61">
        <v>2</v>
      </c>
      <c r="E336" s="61"/>
      <c r="F336" s="61"/>
      <c r="G336" s="61"/>
      <c r="H336" s="61"/>
      <c r="I336" s="61"/>
      <c r="J336" s="61"/>
      <c r="K336" s="61"/>
      <c r="L336" s="61"/>
      <c r="M336" s="61"/>
      <c r="N336" s="61"/>
      <c r="O336" s="61"/>
      <c r="P336" s="61">
        <v>2.9</v>
      </c>
      <c r="Q336" s="61"/>
      <c r="R336" s="61">
        <v>2.9</v>
      </c>
      <c r="S336" s="61">
        <v>5.8</v>
      </c>
      <c r="T336" s="61"/>
      <c r="U336" s="61"/>
      <c r="V336" s="61"/>
      <c r="W336" s="61"/>
      <c r="X336" s="61"/>
      <c r="Y336" s="61"/>
      <c r="Z336" s="61"/>
      <c r="AA336" s="61"/>
      <c r="AB336" s="61"/>
      <c r="AC336" s="61"/>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row>
    <row r="337" spans="1:54" ht="15.75" x14ac:dyDescent="0.25">
      <c r="A337" s="124" t="s">
        <v>35</v>
      </c>
      <c r="B337" s="127" t="s">
        <v>744</v>
      </c>
      <c r="C337" s="61">
        <v>1</v>
      </c>
      <c r="D337" s="61">
        <v>2</v>
      </c>
      <c r="E337" s="61">
        <v>1</v>
      </c>
      <c r="F337" s="61"/>
      <c r="G337" s="61"/>
      <c r="H337" s="61"/>
      <c r="I337" s="61"/>
      <c r="J337" s="61"/>
      <c r="K337" s="61"/>
      <c r="L337" s="61"/>
      <c r="M337" s="61"/>
      <c r="N337" s="61"/>
      <c r="O337" s="61"/>
      <c r="P337" s="61">
        <v>2.9</v>
      </c>
      <c r="Q337" s="61"/>
      <c r="R337" s="61">
        <v>2.9</v>
      </c>
      <c r="S337" s="61">
        <v>5.8</v>
      </c>
      <c r="T337" s="61">
        <v>2.9</v>
      </c>
      <c r="U337" s="61"/>
      <c r="V337" s="61"/>
      <c r="W337" s="61"/>
      <c r="X337" s="61"/>
      <c r="Y337" s="61"/>
      <c r="Z337" s="61"/>
      <c r="AA337" s="61"/>
      <c r="AB337" s="61"/>
      <c r="AC337" s="61"/>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row>
    <row r="338" spans="1:54" ht="15.75" x14ac:dyDescent="0.25">
      <c r="A338" s="124" t="s">
        <v>37</v>
      </c>
      <c r="B338" s="127" t="s">
        <v>745</v>
      </c>
      <c r="C338" s="61">
        <v>1</v>
      </c>
      <c r="D338" s="61"/>
      <c r="E338" s="61">
        <v>2</v>
      </c>
      <c r="F338" s="61"/>
      <c r="G338" s="61"/>
      <c r="H338" s="61"/>
      <c r="I338" s="61"/>
      <c r="J338" s="61"/>
      <c r="K338" s="61"/>
      <c r="L338" s="61"/>
      <c r="M338" s="61"/>
      <c r="N338" s="61"/>
      <c r="O338" s="61"/>
      <c r="P338" s="61">
        <v>2.9</v>
      </c>
      <c r="Q338" s="61"/>
      <c r="R338" s="61">
        <v>2.9</v>
      </c>
      <c r="S338" s="61"/>
      <c r="T338" s="61">
        <v>5.8</v>
      </c>
      <c r="U338" s="61"/>
      <c r="V338" s="61"/>
      <c r="W338" s="61"/>
      <c r="X338" s="61"/>
      <c r="Y338" s="61"/>
      <c r="Z338" s="61"/>
      <c r="AA338" s="61"/>
      <c r="AB338" s="61"/>
      <c r="AC338" s="61"/>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row>
    <row r="339" spans="1:54" ht="15.75" x14ac:dyDescent="0.25">
      <c r="A339" s="124" t="s">
        <v>39</v>
      </c>
      <c r="B339" s="127" t="s">
        <v>746</v>
      </c>
      <c r="C339" s="61">
        <v>1</v>
      </c>
      <c r="D339" s="61">
        <v>2</v>
      </c>
      <c r="E339" s="61"/>
      <c r="F339" s="61"/>
      <c r="G339" s="61"/>
      <c r="H339" s="61"/>
      <c r="I339" s="61"/>
      <c r="J339" s="61"/>
      <c r="K339" s="61"/>
      <c r="L339" s="61"/>
      <c r="M339" s="61"/>
      <c r="N339" s="61"/>
      <c r="O339" s="61"/>
      <c r="P339" s="61">
        <v>2.9</v>
      </c>
      <c r="Q339" s="61"/>
      <c r="R339" s="61">
        <v>2.9</v>
      </c>
      <c r="S339" s="61">
        <v>5.8</v>
      </c>
      <c r="T339" s="61"/>
      <c r="U339" s="61"/>
      <c r="V339" s="61"/>
      <c r="W339" s="61"/>
      <c r="X339" s="61"/>
      <c r="Y339" s="61"/>
      <c r="Z339" s="61"/>
      <c r="AA339" s="61"/>
      <c r="AB339" s="61"/>
      <c r="AC339" s="61"/>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row>
    <row r="340" spans="1:54" ht="15.75" x14ac:dyDescent="0.25">
      <c r="A340" s="60" t="s">
        <v>285</v>
      </c>
      <c r="B340" s="64" t="s">
        <v>747</v>
      </c>
      <c r="C340" s="59" t="s">
        <v>2</v>
      </c>
      <c r="D340" s="59" t="s">
        <v>3</v>
      </c>
      <c r="E340" s="59" t="s">
        <v>4</v>
      </c>
      <c r="F340" s="59" t="s">
        <v>5</v>
      </c>
      <c r="G340" s="59" t="s">
        <v>6</v>
      </c>
      <c r="H340" s="59" t="s">
        <v>7</v>
      </c>
      <c r="I340" s="59" t="s">
        <v>8</v>
      </c>
      <c r="J340" s="59" t="s">
        <v>9</v>
      </c>
      <c r="K340" s="59" t="s">
        <v>10</v>
      </c>
      <c r="L340" s="59" t="s">
        <v>11</v>
      </c>
      <c r="M340" s="59" t="s">
        <v>12</v>
      </c>
      <c r="N340" s="59" t="s">
        <v>13</v>
      </c>
      <c r="O340" s="59"/>
      <c r="P340" s="59" t="s">
        <v>14</v>
      </c>
      <c r="Q340" s="59"/>
      <c r="R340" s="59" t="s">
        <v>15</v>
      </c>
      <c r="S340" s="59" t="s">
        <v>16</v>
      </c>
      <c r="T340" s="59" t="s">
        <v>17</v>
      </c>
      <c r="U340" s="59" t="s">
        <v>18</v>
      </c>
      <c r="V340" s="59" t="s">
        <v>19</v>
      </c>
      <c r="W340" s="59" t="s">
        <v>20</v>
      </c>
      <c r="X340" s="59" t="s">
        <v>21</v>
      </c>
      <c r="Y340" s="59" t="s">
        <v>22</v>
      </c>
      <c r="Z340" s="59" t="s">
        <v>23</v>
      </c>
      <c r="AA340" s="59" t="s">
        <v>24</v>
      </c>
      <c r="AB340" s="59" t="s">
        <v>25</v>
      </c>
      <c r="AC340" s="59" t="s">
        <v>26</v>
      </c>
      <c r="AD340" s="16"/>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row>
    <row r="341" spans="1:54" ht="15.75" x14ac:dyDescent="0.25">
      <c r="A341" s="124" t="s">
        <v>27</v>
      </c>
      <c r="B341" s="127" t="s">
        <v>748</v>
      </c>
      <c r="C341" s="61">
        <v>1</v>
      </c>
      <c r="D341" s="61">
        <v>3</v>
      </c>
      <c r="E341" s="61"/>
      <c r="F341" s="61">
        <v>1</v>
      </c>
      <c r="G341" s="61"/>
      <c r="H341" s="61"/>
      <c r="I341" s="61"/>
      <c r="J341" s="61"/>
      <c r="K341" s="61"/>
      <c r="L341" s="61"/>
      <c r="M341" s="61"/>
      <c r="N341" s="61"/>
      <c r="O341" s="61"/>
      <c r="P341" s="61">
        <v>2.1</v>
      </c>
      <c r="Q341" s="61"/>
      <c r="R341" s="61">
        <v>2.1</v>
      </c>
      <c r="S341" s="61">
        <v>6.3</v>
      </c>
      <c r="T341" s="61"/>
      <c r="U341" s="61">
        <v>2.1</v>
      </c>
      <c r="V341" s="61"/>
      <c r="W341" s="61"/>
      <c r="X341" s="61"/>
      <c r="Y341" s="61"/>
      <c r="Z341" s="61"/>
      <c r="AA341" s="61"/>
      <c r="AB341" s="61"/>
      <c r="AC341" s="61"/>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row>
    <row r="342" spans="1:54" ht="15.75" x14ac:dyDescent="0.25">
      <c r="A342" s="124" t="s">
        <v>31</v>
      </c>
      <c r="B342" s="127" t="s">
        <v>749</v>
      </c>
      <c r="C342" s="61">
        <v>3</v>
      </c>
      <c r="D342" s="61">
        <v>1</v>
      </c>
      <c r="E342" s="61"/>
      <c r="F342" s="61">
        <v>2</v>
      </c>
      <c r="G342" s="61"/>
      <c r="H342" s="61"/>
      <c r="I342" s="61"/>
      <c r="J342" s="61"/>
      <c r="K342" s="61"/>
      <c r="L342" s="61"/>
      <c r="M342" s="61"/>
      <c r="N342" s="61"/>
      <c r="O342" s="61"/>
      <c r="P342" s="61">
        <v>2.1</v>
      </c>
      <c r="Q342" s="61"/>
      <c r="R342" s="61">
        <v>6.3</v>
      </c>
      <c r="S342" s="61">
        <v>2.1</v>
      </c>
      <c r="T342" s="61"/>
      <c r="U342" s="61">
        <v>4.2</v>
      </c>
      <c r="V342" s="61"/>
      <c r="W342" s="61"/>
      <c r="X342" s="61"/>
      <c r="Y342" s="61"/>
      <c r="Z342" s="61"/>
      <c r="AA342" s="61"/>
      <c r="AB342" s="61"/>
      <c r="AC342" s="61"/>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row>
    <row r="343" spans="1:54" ht="31.5" x14ac:dyDescent="0.25">
      <c r="A343" s="124" t="s">
        <v>33</v>
      </c>
      <c r="B343" s="127" t="s">
        <v>750</v>
      </c>
      <c r="C343" s="61">
        <v>1</v>
      </c>
      <c r="D343" s="61">
        <v>1</v>
      </c>
      <c r="E343" s="61"/>
      <c r="F343" s="61">
        <v>2</v>
      </c>
      <c r="G343" s="61"/>
      <c r="H343" s="61"/>
      <c r="I343" s="61"/>
      <c r="J343" s="61"/>
      <c r="K343" s="61"/>
      <c r="L343" s="61"/>
      <c r="M343" s="61"/>
      <c r="N343" s="61"/>
      <c r="O343" s="61"/>
      <c r="P343" s="61">
        <v>2.1</v>
      </c>
      <c r="Q343" s="61"/>
      <c r="R343" s="61">
        <v>2.1</v>
      </c>
      <c r="S343" s="61">
        <v>2.1</v>
      </c>
      <c r="T343" s="61"/>
      <c r="U343" s="61">
        <v>4.2</v>
      </c>
      <c r="V343" s="61"/>
      <c r="W343" s="61"/>
      <c r="X343" s="61"/>
      <c r="Y343" s="61"/>
      <c r="Z343" s="61"/>
      <c r="AA343" s="61"/>
      <c r="AB343" s="61"/>
      <c r="AC343" s="61"/>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row>
    <row r="344" spans="1:54" ht="31.5" x14ac:dyDescent="0.25">
      <c r="A344" s="124" t="s">
        <v>35</v>
      </c>
      <c r="B344" s="127" t="s">
        <v>751</v>
      </c>
      <c r="C344" s="61">
        <v>3</v>
      </c>
      <c r="D344" s="61">
        <v>1</v>
      </c>
      <c r="E344" s="61"/>
      <c r="F344" s="61">
        <v>2</v>
      </c>
      <c r="G344" s="61"/>
      <c r="H344" s="61"/>
      <c r="I344" s="61"/>
      <c r="J344" s="61"/>
      <c r="K344" s="61"/>
      <c r="L344" s="61"/>
      <c r="M344" s="61"/>
      <c r="N344" s="61"/>
      <c r="O344" s="61"/>
      <c r="P344" s="61">
        <v>2.1</v>
      </c>
      <c r="Q344" s="61"/>
      <c r="R344" s="61">
        <v>6.3</v>
      </c>
      <c r="S344" s="61">
        <v>2.1</v>
      </c>
      <c r="T344" s="61"/>
      <c r="U344" s="61">
        <v>4.2</v>
      </c>
      <c r="V344" s="61"/>
      <c r="W344" s="61"/>
      <c r="X344" s="61"/>
      <c r="Y344" s="61"/>
      <c r="Z344" s="61"/>
      <c r="AA344" s="61"/>
      <c r="AB344" s="61"/>
      <c r="AC344" s="61"/>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row>
    <row r="345" spans="1:54" ht="15.75" x14ac:dyDescent="0.25">
      <c r="A345" s="124" t="s">
        <v>37</v>
      </c>
      <c r="B345" s="127" t="s">
        <v>752</v>
      </c>
      <c r="C345" s="61">
        <v>3</v>
      </c>
      <c r="D345" s="61">
        <v>1</v>
      </c>
      <c r="E345" s="61"/>
      <c r="F345" s="61">
        <v>2</v>
      </c>
      <c r="G345" s="61"/>
      <c r="H345" s="61"/>
      <c r="I345" s="61"/>
      <c r="J345" s="61"/>
      <c r="K345" s="61"/>
      <c r="L345" s="61"/>
      <c r="M345" s="61"/>
      <c r="N345" s="61"/>
      <c r="O345" s="61"/>
      <c r="P345" s="61">
        <v>2.1</v>
      </c>
      <c r="Q345" s="61"/>
      <c r="R345" s="61">
        <v>6.3</v>
      </c>
      <c r="S345" s="61">
        <v>2.1</v>
      </c>
      <c r="T345" s="61"/>
      <c r="U345" s="61">
        <v>4.2</v>
      </c>
      <c r="V345" s="61"/>
      <c r="W345" s="61"/>
      <c r="X345" s="61"/>
      <c r="Y345" s="61"/>
      <c r="Z345" s="61"/>
      <c r="AA345" s="61"/>
      <c r="AB345" s="61"/>
      <c r="AC345" s="61"/>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row>
    <row r="346" spans="1:54" ht="15.75" x14ac:dyDescent="0.25">
      <c r="A346" s="124" t="s">
        <v>39</v>
      </c>
      <c r="B346" s="127" t="s">
        <v>753</v>
      </c>
      <c r="C346" s="61">
        <v>1</v>
      </c>
      <c r="D346" s="61">
        <v>1</v>
      </c>
      <c r="E346" s="61">
        <v>2</v>
      </c>
      <c r="F346" s="61"/>
      <c r="G346" s="61"/>
      <c r="H346" s="61"/>
      <c r="I346" s="61"/>
      <c r="J346" s="61"/>
      <c r="K346" s="61"/>
      <c r="L346" s="61"/>
      <c r="M346" s="61"/>
      <c r="N346" s="61"/>
      <c r="O346" s="61"/>
      <c r="P346" s="61">
        <v>2.1</v>
      </c>
      <c r="Q346" s="61"/>
      <c r="R346" s="61">
        <v>2.1</v>
      </c>
      <c r="S346" s="61">
        <v>2.1</v>
      </c>
      <c r="T346" s="61">
        <v>4.2</v>
      </c>
      <c r="U346" s="61"/>
      <c r="V346" s="61"/>
      <c r="W346" s="61"/>
      <c r="X346" s="61"/>
      <c r="Y346" s="61"/>
      <c r="Z346" s="61"/>
      <c r="AA346" s="61"/>
      <c r="AB346" s="61"/>
      <c r="AC346" s="61"/>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row>
    <row r="347" spans="1:54" ht="15.75" x14ac:dyDescent="0.25">
      <c r="A347" s="60" t="s">
        <v>285</v>
      </c>
      <c r="B347" s="64" t="s">
        <v>754</v>
      </c>
      <c r="C347" s="59" t="s">
        <v>2</v>
      </c>
      <c r="D347" s="59" t="s">
        <v>3</v>
      </c>
      <c r="E347" s="59" t="s">
        <v>4</v>
      </c>
      <c r="F347" s="59" t="s">
        <v>5</v>
      </c>
      <c r="G347" s="59" t="s">
        <v>6</v>
      </c>
      <c r="H347" s="59" t="s">
        <v>7</v>
      </c>
      <c r="I347" s="59" t="s">
        <v>8</v>
      </c>
      <c r="J347" s="59" t="s">
        <v>9</v>
      </c>
      <c r="K347" s="59" t="s">
        <v>10</v>
      </c>
      <c r="L347" s="59" t="s">
        <v>11</v>
      </c>
      <c r="M347" s="59" t="s">
        <v>12</v>
      </c>
      <c r="N347" s="59" t="s">
        <v>13</v>
      </c>
      <c r="O347" s="59"/>
      <c r="P347" s="59" t="s">
        <v>14</v>
      </c>
      <c r="Q347" s="59"/>
      <c r="R347" s="59" t="s">
        <v>15</v>
      </c>
      <c r="S347" s="59" t="s">
        <v>16</v>
      </c>
      <c r="T347" s="59" t="s">
        <v>17</v>
      </c>
      <c r="U347" s="59" t="s">
        <v>18</v>
      </c>
      <c r="V347" s="59" t="s">
        <v>19</v>
      </c>
      <c r="W347" s="59" t="s">
        <v>20</v>
      </c>
      <c r="X347" s="59" t="s">
        <v>21</v>
      </c>
      <c r="Y347" s="59" t="s">
        <v>22</v>
      </c>
      <c r="Z347" s="59" t="s">
        <v>23</v>
      </c>
      <c r="AA347" s="59" t="s">
        <v>24</v>
      </c>
      <c r="AB347" s="59" t="s">
        <v>25</v>
      </c>
      <c r="AC347" s="59" t="s">
        <v>26</v>
      </c>
      <c r="AD347" s="16"/>
      <c r="AE347" s="14"/>
      <c r="AF347" s="14"/>
      <c r="AG347" s="14"/>
      <c r="AH347" s="14"/>
      <c r="AI347" s="14"/>
      <c r="AJ347" s="14"/>
      <c r="AK347" s="14"/>
      <c r="AL347" s="14"/>
      <c r="AM347" s="14"/>
      <c r="AN347" s="14"/>
      <c r="AO347" s="14"/>
      <c r="AP347" s="14"/>
      <c r="AQ347" s="14"/>
      <c r="AR347" s="14"/>
      <c r="AS347" s="14"/>
      <c r="AT347" s="14"/>
      <c r="AU347" s="14"/>
      <c r="AV347" s="14"/>
      <c r="AW347" s="14"/>
      <c r="AX347" s="14"/>
      <c r="AY347" s="14"/>
      <c r="AZ347" s="14"/>
      <c r="BA347" s="14"/>
      <c r="BB347" s="14"/>
    </row>
    <row r="348" spans="1:54" ht="31.5" x14ac:dyDescent="0.25">
      <c r="A348" s="124" t="s">
        <v>27</v>
      </c>
      <c r="B348" s="127" t="s">
        <v>755</v>
      </c>
      <c r="C348" s="61">
        <v>1</v>
      </c>
      <c r="D348" s="61"/>
      <c r="E348" s="61">
        <v>2</v>
      </c>
      <c r="F348" s="61"/>
      <c r="G348" s="61"/>
      <c r="H348" s="61"/>
      <c r="I348" s="61"/>
      <c r="J348" s="61"/>
      <c r="K348" s="61"/>
      <c r="L348" s="61"/>
      <c r="M348" s="61"/>
      <c r="N348" s="61"/>
      <c r="O348" s="61"/>
      <c r="P348" s="61">
        <v>3.6</v>
      </c>
      <c r="Q348" s="61"/>
      <c r="R348" s="61">
        <v>3.6</v>
      </c>
      <c r="S348" s="61"/>
      <c r="T348" s="61">
        <v>7.2</v>
      </c>
      <c r="U348" s="61"/>
      <c r="V348" s="61"/>
      <c r="W348" s="61"/>
      <c r="X348" s="61"/>
      <c r="Y348" s="61"/>
      <c r="Z348" s="61"/>
      <c r="AA348" s="61"/>
      <c r="AB348" s="61"/>
      <c r="AC348" s="61"/>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row>
    <row r="349" spans="1:54" ht="31.5" x14ac:dyDescent="0.25">
      <c r="A349" s="124" t="s">
        <v>31</v>
      </c>
      <c r="B349" s="127" t="s">
        <v>756</v>
      </c>
      <c r="C349" s="61">
        <v>1</v>
      </c>
      <c r="D349" s="61">
        <v>2</v>
      </c>
      <c r="E349" s="61"/>
      <c r="F349" s="61"/>
      <c r="G349" s="61"/>
      <c r="H349" s="61"/>
      <c r="I349" s="61"/>
      <c r="J349" s="61"/>
      <c r="K349" s="61"/>
      <c r="L349" s="61"/>
      <c r="M349" s="61"/>
      <c r="N349" s="61"/>
      <c r="O349" s="61"/>
      <c r="P349" s="61">
        <v>3.6</v>
      </c>
      <c r="Q349" s="61"/>
      <c r="R349" s="61">
        <v>3.6</v>
      </c>
      <c r="S349" s="61">
        <v>7.2</v>
      </c>
      <c r="T349" s="61"/>
      <c r="U349" s="61"/>
      <c r="V349" s="61"/>
      <c r="W349" s="61"/>
      <c r="X349" s="61"/>
      <c r="Y349" s="61"/>
      <c r="Z349" s="61"/>
      <c r="AA349" s="61"/>
      <c r="AB349" s="61"/>
      <c r="AC349" s="61"/>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row>
    <row r="350" spans="1:54" ht="31.5" x14ac:dyDescent="0.25">
      <c r="A350" s="124" t="s">
        <v>33</v>
      </c>
      <c r="B350" s="127" t="s">
        <v>757</v>
      </c>
      <c r="C350" s="61">
        <v>1</v>
      </c>
      <c r="D350" s="61">
        <v>2</v>
      </c>
      <c r="E350" s="61">
        <v>1</v>
      </c>
      <c r="F350" s="61"/>
      <c r="G350" s="61"/>
      <c r="H350" s="61"/>
      <c r="I350" s="61"/>
      <c r="J350" s="61"/>
      <c r="K350" s="61"/>
      <c r="L350" s="61"/>
      <c r="M350" s="61"/>
      <c r="N350" s="61"/>
      <c r="O350" s="61"/>
      <c r="P350" s="61">
        <v>3.6</v>
      </c>
      <c r="Q350" s="61"/>
      <c r="R350" s="61">
        <v>3.6</v>
      </c>
      <c r="S350" s="61">
        <v>7.2</v>
      </c>
      <c r="T350" s="61">
        <v>3.6</v>
      </c>
      <c r="U350" s="61"/>
      <c r="V350" s="61"/>
      <c r="W350" s="61"/>
      <c r="X350" s="61"/>
      <c r="Y350" s="61"/>
      <c r="Z350" s="61"/>
      <c r="AA350" s="61"/>
      <c r="AB350" s="61"/>
      <c r="AC350" s="61"/>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row>
    <row r="351" spans="1:54" ht="31.5" x14ac:dyDescent="0.25">
      <c r="A351" s="124" t="s">
        <v>35</v>
      </c>
      <c r="B351" s="127" t="s">
        <v>758</v>
      </c>
      <c r="C351" s="61">
        <v>1</v>
      </c>
      <c r="D351" s="61">
        <v>2</v>
      </c>
      <c r="E351" s="61"/>
      <c r="F351" s="61"/>
      <c r="G351" s="61"/>
      <c r="H351" s="61"/>
      <c r="I351" s="61"/>
      <c r="J351" s="61"/>
      <c r="K351" s="61"/>
      <c r="L351" s="61"/>
      <c r="M351" s="61"/>
      <c r="N351" s="61"/>
      <c r="O351" s="61"/>
      <c r="P351" s="61">
        <v>3.6</v>
      </c>
      <c r="Q351" s="61"/>
      <c r="R351" s="61">
        <v>3.6</v>
      </c>
      <c r="S351" s="61">
        <v>7.2</v>
      </c>
      <c r="T351" s="61"/>
      <c r="U351" s="61"/>
      <c r="V351" s="61"/>
      <c r="W351" s="61"/>
      <c r="X351" s="61"/>
      <c r="Y351" s="61"/>
      <c r="Z351" s="61"/>
      <c r="AA351" s="61"/>
      <c r="AB351" s="61"/>
      <c r="AC351" s="61"/>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row>
    <row r="352" spans="1:54" ht="31.5" x14ac:dyDescent="0.25">
      <c r="A352" s="124" t="s">
        <v>37</v>
      </c>
      <c r="B352" s="127" t="s">
        <v>759</v>
      </c>
      <c r="C352" s="61"/>
      <c r="D352" s="61"/>
      <c r="E352" s="61">
        <v>1</v>
      </c>
      <c r="F352" s="61"/>
      <c r="G352" s="61"/>
      <c r="H352" s="61"/>
      <c r="I352" s="61"/>
      <c r="J352" s="61"/>
      <c r="K352" s="61"/>
      <c r="L352" s="61"/>
      <c r="M352" s="61"/>
      <c r="N352" s="61"/>
      <c r="O352" s="61"/>
      <c r="P352" s="61">
        <v>3.6</v>
      </c>
      <c r="Q352" s="61"/>
      <c r="R352" s="61"/>
      <c r="S352" s="61"/>
      <c r="T352" s="61">
        <v>3.6</v>
      </c>
      <c r="U352" s="61"/>
      <c r="V352" s="61"/>
      <c r="W352" s="61"/>
      <c r="X352" s="61"/>
      <c r="Y352" s="61"/>
      <c r="Z352" s="61"/>
      <c r="AA352" s="61"/>
      <c r="AB352" s="61"/>
      <c r="AC352" s="61"/>
      <c r="AD352" s="16"/>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row>
    <row r="353" spans="1:54" ht="15.75" customHeight="1" x14ac:dyDescent="0.25">
      <c r="A353" s="124" t="s">
        <v>39</v>
      </c>
      <c r="B353" s="127" t="s">
        <v>760</v>
      </c>
      <c r="C353" s="61"/>
      <c r="D353" s="61">
        <v>2</v>
      </c>
      <c r="E353" s="61"/>
      <c r="F353" s="61"/>
      <c r="G353" s="61"/>
      <c r="H353" s="61"/>
      <c r="I353" s="61"/>
      <c r="J353" s="61"/>
      <c r="K353" s="61"/>
      <c r="L353" s="61"/>
      <c r="M353" s="61"/>
      <c r="N353" s="61"/>
      <c r="O353" s="61"/>
      <c r="P353" s="61">
        <v>3.6</v>
      </c>
      <c r="Q353" s="61"/>
      <c r="R353" s="61"/>
      <c r="S353" s="61">
        <v>7.2</v>
      </c>
      <c r="T353" s="61"/>
      <c r="U353" s="61"/>
      <c r="V353" s="61"/>
      <c r="W353" s="61"/>
      <c r="X353" s="61"/>
      <c r="Y353" s="61"/>
      <c r="Z353" s="61"/>
      <c r="AA353" s="61"/>
      <c r="AB353" s="61"/>
      <c r="AC353" s="61"/>
      <c r="AD353" s="16"/>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row>
    <row r="354" spans="1:54" ht="15.75" x14ac:dyDescent="0.25">
      <c r="A354" s="60" t="s">
        <v>285</v>
      </c>
      <c r="B354" s="64" t="s">
        <v>761</v>
      </c>
      <c r="C354" s="59" t="s">
        <v>2</v>
      </c>
      <c r="D354" s="59" t="s">
        <v>3</v>
      </c>
      <c r="E354" s="59" t="s">
        <v>4</v>
      </c>
      <c r="F354" s="59" t="s">
        <v>5</v>
      </c>
      <c r="G354" s="59" t="s">
        <v>6</v>
      </c>
      <c r="H354" s="59" t="s">
        <v>7</v>
      </c>
      <c r="I354" s="59" t="s">
        <v>8</v>
      </c>
      <c r="J354" s="59" t="s">
        <v>9</v>
      </c>
      <c r="K354" s="59" t="s">
        <v>10</v>
      </c>
      <c r="L354" s="59" t="s">
        <v>11</v>
      </c>
      <c r="M354" s="59" t="s">
        <v>12</v>
      </c>
      <c r="N354" s="59" t="s">
        <v>13</v>
      </c>
      <c r="O354" s="59"/>
      <c r="P354" s="59" t="s">
        <v>14</v>
      </c>
      <c r="Q354" s="59"/>
      <c r="R354" s="59" t="s">
        <v>15</v>
      </c>
      <c r="S354" s="59" t="s">
        <v>16</v>
      </c>
      <c r="T354" s="59" t="s">
        <v>17</v>
      </c>
      <c r="U354" s="59" t="s">
        <v>18</v>
      </c>
      <c r="V354" s="59" t="s">
        <v>19</v>
      </c>
      <c r="W354" s="59" t="s">
        <v>20</v>
      </c>
      <c r="X354" s="59" t="s">
        <v>21</v>
      </c>
      <c r="Y354" s="59" t="s">
        <v>22</v>
      </c>
      <c r="Z354" s="59" t="s">
        <v>23</v>
      </c>
      <c r="AA354" s="59" t="s">
        <v>24</v>
      </c>
      <c r="AB354" s="59" t="s">
        <v>25</v>
      </c>
      <c r="AC354" s="59" t="s">
        <v>26</v>
      </c>
      <c r="AD354" s="16"/>
      <c r="AE354" s="14"/>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row>
    <row r="355" spans="1:54" ht="15.75" x14ac:dyDescent="0.25">
      <c r="A355" s="124" t="s">
        <v>27</v>
      </c>
      <c r="B355" s="127" t="s">
        <v>762</v>
      </c>
      <c r="C355" s="61">
        <v>1</v>
      </c>
      <c r="D355" s="61"/>
      <c r="E355" s="61">
        <v>2</v>
      </c>
      <c r="F355" s="61">
        <v>2</v>
      </c>
      <c r="G355" s="61">
        <v>3</v>
      </c>
      <c r="H355" s="61"/>
      <c r="I355" s="61"/>
      <c r="J355" s="61"/>
      <c r="K355" s="61">
        <v>3</v>
      </c>
      <c r="L355" s="61"/>
      <c r="M355" s="61"/>
      <c r="N355" s="61">
        <v>2</v>
      </c>
      <c r="O355" s="61"/>
      <c r="P355" s="61">
        <v>5</v>
      </c>
      <c r="Q355" s="61"/>
      <c r="R355" s="61">
        <v>5</v>
      </c>
      <c r="S355" s="61"/>
      <c r="T355" s="61">
        <v>10</v>
      </c>
      <c r="U355" s="61">
        <v>10</v>
      </c>
      <c r="V355" s="61">
        <v>15</v>
      </c>
      <c r="W355" s="61"/>
      <c r="X355" s="61"/>
      <c r="Y355" s="61"/>
      <c r="Z355" s="61">
        <v>15</v>
      </c>
      <c r="AA355" s="61"/>
      <c r="AB355" s="61"/>
      <c r="AC355" s="61">
        <v>10</v>
      </c>
      <c r="AD355" s="16"/>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row>
    <row r="356" spans="1:54" ht="31.5" x14ac:dyDescent="0.25">
      <c r="A356" s="124" t="s">
        <v>31</v>
      </c>
      <c r="B356" s="127" t="s">
        <v>763</v>
      </c>
      <c r="C356" s="61">
        <v>1</v>
      </c>
      <c r="D356" s="61">
        <v>2</v>
      </c>
      <c r="E356" s="61"/>
      <c r="F356" s="61">
        <v>2</v>
      </c>
      <c r="G356" s="61">
        <v>3</v>
      </c>
      <c r="H356" s="61"/>
      <c r="I356" s="61"/>
      <c r="J356" s="61"/>
      <c r="K356" s="61">
        <v>3</v>
      </c>
      <c r="L356" s="61"/>
      <c r="M356" s="61"/>
      <c r="N356" s="61">
        <v>2</v>
      </c>
      <c r="O356" s="61"/>
      <c r="P356" s="61">
        <v>5</v>
      </c>
      <c r="Q356" s="61"/>
      <c r="R356" s="61">
        <v>5</v>
      </c>
      <c r="S356" s="61">
        <v>10</v>
      </c>
      <c r="T356" s="61"/>
      <c r="U356" s="61">
        <v>10</v>
      </c>
      <c r="V356" s="61">
        <v>15</v>
      </c>
      <c r="W356" s="61"/>
      <c r="X356" s="61"/>
      <c r="Y356" s="61"/>
      <c r="Z356" s="61">
        <v>15</v>
      </c>
      <c r="AA356" s="61"/>
      <c r="AB356" s="61"/>
      <c r="AC356" s="61">
        <v>10</v>
      </c>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row>
    <row r="357" spans="1:54" ht="15.75" x14ac:dyDescent="0.25">
      <c r="A357" s="124" t="s">
        <v>33</v>
      </c>
      <c r="B357" s="127" t="s">
        <v>764</v>
      </c>
      <c r="C357" s="61">
        <v>1</v>
      </c>
      <c r="D357" s="61">
        <v>2</v>
      </c>
      <c r="E357" s="61">
        <v>1</v>
      </c>
      <c r="F357" s="61">
        <v>2</v>
      </c>
      <c r="G357" s="61">
        <v>3</v>
      </c>
      <c r="H357" s="61"/>
      <c r="I357" s="61"/>
      <c r="J357" s="61"/>
      <c r="K357" s="61">
        <v>3</v>
      </c>
      <c r="L357" s="61"/>
      <c r="M357" s="61"/>
      <c r="N357" s="61">
        <v>2</v>
      </c>
      <c r="O357" s="61"/>
      <c r="P357" s="61">
        <v>5</v>
      </c>
      <c r="Q357" s="61"/>
      <c r="R357" s="61">
        <v>5</v>
      </c>
      <c r="S357" s="61">
        <v>10</v>
      </c>
      <c r="T357" s="61">
        <v>5</v>
      </c>
      <c r="U357" s="61">
        <v>10</v>
      </c>
      <c r="V357" s="61">
        <v>15</v>
      </c>
      <c r="W357" s="61"/>
      <c r="X357" s="61"/>
      <c r="Y357" s="61"/>
      <c r="Z357" s="61">
        <v>15</v>
      </c>
      <c r="AA357" s="61"/>
      <c r="AB357" s="61"/>
      <c r="AC357" s="61">
        <v>10</v>
      </c>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row>
    <row r="358" spans="1:54" ht="15.75" x14ac:dyDescent="0.25">
      <c r="A358" s="124" t="s">
        <v>35</v>
      </c>
      <c r="B358" s="127" t="s">
        <v>765</v>
      </c>
      <c r="C358" s="61">
        <v>1</v>
      </c>
      <c r="D358" s="61">
        <v>2</v>
      </c>
      <c r="E358" s="61"/>
      <c r="F358" s="61">
        <v>2</v>
      </c>
      <c r="G358" s="61">
        <v>3</v>
      </c>
      <c r="H358" s="61"/>
      <c r="I358" s="61"/>
      <c r="J358" s="61"/>
      <c r="K358" s="61">
        <v>3</v>
      </c>
      <c r="L358" s="61"/>
      <c r="M358" s="61"/>
      <c r="N358" s="61">
        <v>3</v>
      </c>
      <c r="O358" s="61"/>
      <c r="P358" s="61">
        <v>5</v>
      </c>
      <c r="Q358" s="61"/>
      <c r="R358" s="61">
        <v>5</v>
      </c>
      <c r="S358" s="61">
        <v>10</v>
      </c>
      <c r="T358" s="61"/>
      <c r="U358" s="61">
        <v>10</v>
      </c>
      <c r="V358" s="61">
        <v>15</v>
      </c>
      <c r="W358" s="61"/>
      <c r="X358" s="61"/>
      <c r="Y358" s="61"/>
      <c r="Z358" s="61">
        <v>15</v>
      </c>
      <c r="AA358" s="61"/>
      <c r="AB358" s="61"/>
      <c r="AC358" s="61">
        <v>15</v>
      </c>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row>
    <row r="359" spans="1:54" ht="15.75" x14ac:dyDescent="0.25">
      <c r="A359" s="124" t="s">
        <v>37</v>
      </c>
      <c r="B359" s="127" t="s">
        <v>766</v>
      </c>
      <c r="C359" s="61"/>
      <c r="D359" s="61"/>
      <c r="E359" s="61">
        <v>1</v>
      </c>
      <c r="F359" s="61">
        <v>2</v>
      </c>
      <c r="G359" s="61">
        <v>3</v>
      </c>
      <c r="H359" s="61"/>
      <c r="I359" s="61"/>
      <c r="J359" s="61"/>
      <c r="K359" s="61">
        <v>3</v>
      </c>
      <c r="L359" s="61"/>
      <c r="M359" s="61"/>
      <c r="N359" s="61">
        <v>3</v>
      </c>
      <c r="O359" s="61"/>
      <c r="P359" s="61">
        <v>5</v>
      </c>
      <c r="Q359" s="61"/>
      <c r="R359" s="61"/>
      <c r="S359" s="61"/>
      <c r="T359" s="61">
        <v>5</v>
      </c>
      <c r="U359" s="61">
        <v>10</v>
      </c>
      <c r="V359" s="61">
        <v>15</v>
      </c>
      <c r="W359" s="61"/>
      <c r="X359" s="61"/>
      <c r="Y359" s="61"/>
      <c r="Z359" s="61">
        <v>15</v>
      </c>
      <c r="AA359" s="61"/>
      <c r="AB359" s="61"/>
      <c r="AC359" s="61">
        <v>15</v>
      </c>
      <c r="AD359" s="16"/>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row>
    <row r="360" spans="1:54" ht="15.75" x14ac:dyDescent="0.25">
      <c r="A360" s="124" t="s">
        <v>39</v>
      </c>
      <c r="B360" s="127" t="s">
        <v>767</v>
      </c>
      <c r="C360" s="61"/>
      <c r="D360" s="61">
        <v>2</v>
      </c>
      <c r="E360" s="61"/>
      <c r="F360" s="61">
        <v>2</v>
      </c>
      <c r="G360" s="61">
        <v>3</v>
      </c>
      <c r="H360" s="61"/>
      <c r="I360" s="61"/>
      <c r="J360" s="61"/>
      <c r="K360" s="61">
        <v>3</v>
      </c>
      <c r="L360" s="61"/>
      <c r="M360" s="61"/>
      <c r="N360" s="61">
        <v>3</v>
      </c>
      <c r="O360" s="61"/>
      <c r="P360" s="61">
        <v>5</v>
      </c>
      <c r="Q360" s="61"/>
      <c r="R360" s="61"/>
      <c r="S360" s="61">
        <v>10</v>
      </c>
      <c r="T360" s="61"/>
      <c r="U360" s="61">
        <v>10</v>
      </c>
      <c r="V360" s="61">
        <v>15</v>
      </c>
      <c r="W360" s="61"/>
      <c r="X360" s="61"/>
      <c r="Y360" s="61"/>
      <c r="Z360" s="61">
        <v>15</v>
      </c>
      <c r="AA360" s="61"/>
      <c r="AB360" s="61"/>
      <c r="AC360" s="61">
        <v>15</v>
      </c>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row>
    <row r="361" spans="1:54" ht="15.75" x14ac:dyDescent="0.25">
      <c r="A361" s="60" t="s">
        <v>285</v>
      </c>
      <c r="B361" s="64" t="s">
        <v>768</v>
      </c>
      <c r="C361" s="59" t="s">
        <v>2</v>
      </c>
      <c r="D361" s="59" t="s">
        <v>3</v>
      </c>
      <c r="E361" s="59" t="s">
        <v>4</v>
      </c>
      <c r="F361" s="59" t="s">
        <v>5</v>
      </c>
      <c r="G361" s="59" t="s">
        <v>6</v>
      </c>
      <c r="H361" s="59" t="s">
        <v>7</v>
      </c>
      <c r="I361" s="59" t="s">
        <v>8</v>
      </c>
      <c r="J361" s="59" t="s">
        <v>9</v>
      </c>
      <c r="K361" s="59" t="s">
        <v>10</v>
      </c>
      <c r="L361" s="59" t="s">
        <v>11</v>
      </c>
      <c r="M361" s="59" t="s">
        <v>12</v>
      </c>
      <c r="N361" s="59" t="s">
        <v>13</v>
      </c>
      <c r="O361" s="59"/>
      <c r="P361" s="59" t="s">
        <v>14</v>
      </c>
      <c r="Q361" s="59"/>
      <c r="R361" s="59" t="s">
        <v>15</v>
      </c>
      <c r="S361" s="59" t="s">
        <v>16</v>
      </c>
      <c r="T361" s="59" t="s">
        <v>17</v>
      </c>
      <c r="U361" s="59" t="s">
        <v>18</v>
      </c>
      <c r="V361" s="59" t="s">
        <v>19</v>
      </c>
      <c r="W361" s="59" t="s">
        <v>20</v>
      </c>
      <c r="X361" s="59" t="s">
        <v>21</v>
      </c>
      <c r="Y361" s="59" t="s">
        <v>22</v>
      </c>
      <c r="Z361" s="59" t="s">
        <v>23</v>
      </c>
      <c r="AA361" s="59" t="s">
        <v>24</v>
      </c>
      <c r="AB361" s="59" t="s">
        <v>25</v>
      </c>
      <c r="AC361" s="59" t="s">
        <v>26</v>
      </c>
      <c r="AD361" s="16"/>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row>
    <row r="362" spans="1:54" ht="15.75" x14ac:dyDescent="0.25">
      <c r="A362" s="124" t="s">
        <v>27</v>
      </c>
      <c r="B362" s="127" t="s">
        <v>769</v>
      </c>
      <c r="C362" s="61">
        <v>1</v>
      </c>
      <c r="D362" s="61"/>
      <c r="E362" s="61">
        <v>2</v>
      </c>
      <c r="F362" s="61">
        <v>2</v>
      </c>
      <c r="G362" s="61">
        <v>3</v>
      </c>
      <c r="H362" s="61"/>
      <c r="I362" s="61"/>
      <c r="J362" s="61"/>
      <c r="K362" s="61">
        <v>2</v>
      </c>
      <c r="L362" s="61"/>
      <c r="M362" s="61"/>
      <c r="N362" s="61">
        <v>3</v>
      </c>
      <c r="O362" s="61"/>
      <c r="P362" s="61">
        <v>5</v>
      </c>
      <c r="Q362" s="61"/>
      <c r="R362" s="61">
        <v>5</v>
      </c>
      <c r="S362" s="61"/>
      <c r="T362" s="61">
        <v>2</v>
      </c>
      <c r="U362" s="61">
        <v>10</v>
      </c>
      <c r="V362" s="61">
        <v>15</v>
      </c>
      <c r="W362" s="61"/>
      <c r="X362" s="61"/>
      <c r="Y362" s="61"/>
      <c r="Z362" s="61">
        <v>10</v>
      </c>
      <c r="AA362" s="61"/>
      <c r="AB362" s="61"/>
      <c r="AC362" s="61">
        <v>15</v>
      </c>
      <c r="AD362" s="16"/>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c r="BA362" s="16"/>
      <c r="BB362" s="16"/>
    </row>
    <row r="363" spans="1:54" ht="15.75" x14ac:dyDescent="0.25">
      <c r="A363" s="124" t="s">
        <v>31</v>
      </c>
      <c r="B363" s="127" t="s">
        <v>770</v>
      </c>
      <c r="C363" s="61">
        <v>1</v>
      </c>
      <c r="D363" s="61">
        <v>2</v>
      </c>
      <c r="E363" s="61"/>
      <c r="F363" s="61">
        <v>2</v>
      </c>
      <c r="G363" s="61">
        <v>3</v>
      </c>
      <c r="H363" s="61"/>
      <c r="I363" s="61"/>
      <c r="J363" s="61"/>
      <c r="K363" s="61">
        <v>2</v>
      </c>
      <c r="L363" s="61"/>
      <c r="M363" s="61"/>
      <c r="N363" s="61">
        <v>3</v>
      </c>
      <c r="O363" s="61"/>
      <c r="P363" s="61">
        <v>5</v>
      </c>
      <c r="Q363" s="61"/>
      <c r="R363" s="61">
        <v>5</v>
      </c>
      <c r="S363" s="61">
        <v>10</v>
      </c>
      <c r="T363" s="61"/>
      <c r="U363" s="61">
        <v>10</v>
      </c>
      <c r="V363" s="61">
        <v>15</v>
      </c>
      <c r="W363" s="61"/>
      <c r="X363" s="61"/>
      <c r="Y363" s="61"/>
      <c r="Z363" s="61">
        <v>10</v>
      </c>
      <c r="AA363" s="61"/>
      <c r="AB363" s="61"/>
      <c r="AC363" s="61">
        <v>15</v>
      </c>
      <c r="AD363" s="16"/>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c r="BA363" s="16"/>
      <c r="BB363" s="16"/>
    </row>
    <row r="364" spans="1:54" ht="15.75" x14ac:dyDescent="0.25">
      <c r="A364" s="124" t="s">
        <v>33</v>
      </c>
      <c r="B364" s="127" t="s">
        <v>771</v>
      </c>
      <c r="C364" s="61">
        <v>1</v>
      </c>
      <c r="D364" s="61">
        <v>2</v>
      </c>
      <c r="E364" s="61">
        <v>1</v>
      </c>
      <c r="F364" s="61">
        <v>2</v>
      </c>
      <c r="G364" s="61">
        <v>3</v>
      </c>
      <c r="H364" s="61"/>
      <c r="I364" s="61"/>
      <c r="J364" s="61"/>
      <c r="K364" s="61">
        <v>2</v>
      </c>
      <c r="L364" s="61"/>
      <c r="M364" s="61"/>
      <c r="N364" s="61">
        <v>3</v>
      </c>
      <c r="O364" s="61"/>
      <c r="P364" s="61">
        <v>5</v>
      </c>
      <c r="Q364" s="61"/>
      <c r="R364" s="61">
        <v>5</v>
      </c>
      <c r="S364" s="61">
        <v>10</v>
      </c>
      <c r="T364" s="61">
        <v>5</v>
      </c>
      <c r="U364" s="61">
        <v>10</v>
      </c>
      <c r="V364" s="61">
        <v>15</v>
      </c>
      <c r="W364" s="61"/>
      <c r="X364" s="61"/>
      <c r="Y364" s="61"/>
      <c r="Z364" s="61">
        <v>10</v>
      </c>
      <c r="AA364" s="61"/>
      <c r="AB364" s="61"/>
      <c r="AC364" s="61">
        <v>15</v>
      </c>
      <c r="AD364" s="16"/>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c r="BA364" s="16"/>
      <c r="BB364" s="16"/>
    </row>
    <row r="365" spans="1:54" ht="15.75" x14ac:dyDescent="0.25">
      <c r="A365" s="124" t="s">
        <v>35</v>
      </c>
      <c r="B365" s="127" t="s">
        <v>772</v>
      </c>
      <c r="C365" s="61">
        <v>1</v>
      </c>
      <c r="D365" s="61">
        <v>2</v>
      </c>
      <c r="E365" s="61"/>
      <c r="F365" s="61">
        <v>2</v>
      </c>
      <c r="G365" s="61">
        <v>3</v>
      </c>
      <c r="H365" s="61"/>
      <c r="I365" s="61"/>
      <c r="J365" s="61"/>
      <c r="K365" s="61">
        <v>3</v>
      </c>
      <c r="L365" s="61"/>
      <c r="M365" s="61"/>
      <c r="N365" s="61">
        <v>3</v>
      </c>
      <c r="O365" s="61"/>
      <c r="P365" s="61">
        <v>5</v>
      </c>
      <c r="Q365" s="61"/>
      <c r="R365" s="61">
        <v>5</v>
      </c>
      <c r="S365" s="61">
        <v>10</v>
      </c>
      <c r="T365" s="61"/>
      <c r="U365" s="61">
        <v>10</v>
      </c>
      <c r="V365" s="61">
        <v>15</v>
      </c>
      <c r="W365" s="61"/>
      <c r="X365" s="61"/>
      <c r="Y365" s="61"/>
      <c r="Z365" s="61">
        <v>15</v>
      </c>
      <c r="AA365" s="61"/>
      <c r="AB365" s="61"/>
      <c r="AC365" s="61">
        <v>15</v>
      </c>
      <c r="AD365" s="16"/>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c r="BA365" s="16"/>
      <c r="BB365" s="16"/>
    </row>
    <row r="366" spans="1:54" ht="15.75" x14ac:dyDescent="0.25">
      <c r="A366" s="124" t="s">
        <v>37</v>
      </c>
      <c r="B366" s="127" t="s">
        <v>773</v>
      </c>
      <c r="C366" s="61"/>
      <c r="D366" s="61"/>
      <c r="E366" s="61">
        <v>1</v>
      </c>
      <c r="F366" s="61">
        <v>2</v>
      </c>
      <c r="G366" s="61">
        <v>3</v>
      </c>
      <c r="H366" s="61"/>
      <c r="I366" s="61"/>
      <c r="J366" s="61"/>
      <c r="K366" s="61">
        <v>3</v>
      </c>
      <c r="L366" s="61"/>
      <c r="M366" s="61"/>
      <c r="N366" s="61">
        <v>3</v>
      </c>
      <c r="O366" s="61"/>
      <c r="P366" s="61">
        <v>5</v>
      </c>
      <c r="Q366" s="61"/>
      <c r="R366" s="61"/>
      <c r="S366" s="61"/>
      <c r="T366" s="61">
        <v>5</v>
      </c>
      <c r="U366" s="61">
        <v>10</v>
      </c>
      <c r="V366" s="61">
        <v>15</v>
      </c>
      <c r="W366" s="61"/>
      <c r="X366" s="61"/>
      <c r="Y366" s="61"/>
      <c r="Z366" s="61">
        <v>15</v>
      </c>
      <c r="AA366" s="61"/>
      <c r="AB366" s="61"/>
      <c r="AC366" s="61">
        <v>15</v>
      </c>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row>
    <row r="367" spans="1:54" ht="15.75" x14ac:dyDescent="0.25">
      <c r="A367" s="124" t="s">
        <v>39</v>
      </c>
      <c r="B367" s="127" t="s">
        <v>774</v>
      </c>
      <c r="C367" s="61"/>
      <c r="D367" s="61">
        <v>2</v>
      </c>
      <c r="E367" s="61"/>
      <c r="F367" s="61">
        <v>2</v>
      </c>
      <c r="G367" s="61">
        <v>3</v>
      </c>
      <c r="H367" s="61"/>
      <c r="I367" s="61"/>
      <c r="J367" s="61"/>
      <c r="K367" s="61">
        <v>3</v>
      </c>
      <c r="L367" s="61"/>
      <c r="M367" s="61"/>
      <c r="N367" s="61">
        <v>3</v>
      </c>
      <c r="O367" s="61"/>
      <c r="P367" s="61">
        <v>5</v>
      </c>
      <c r="Q367" s="61"/>
      <c r="R367" s="61"/>
      <c r="S367" s="61">
        <v>10</v>
      </c>
      <c r="T367" s="61"/>
      <c r="U367" s="61">
        <v>10</v>
      </c>
      <c r="V367" s="61">
        <v>15</v>
      </c>
      <c r="W367" s="61"/>
      <c r="X367" s="61"/>
      <c r="Y367" s="61"/>
      <c r="Z367" s="61">
        <v>15</v>
      </c>
      <c r="AA367" s="61"/>
      <c r="AB367" s="61"/>
      <c r="AC367" s="61">
        <v>15</v>
      </c>
      <c r="AD367" s="16"/>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c r="BA367" s="16"/>
      <c r="BB367" s="16"/>
    </row>
    <row r="368" spans="1:54" ht="6" customHeight="1" x14ac:dyDescent="0.25">
      <c r="A368" s="200" t="s">
        <v>2555</v>
      </c>
      <c r="B368" s="201"/>
      <c r="C368" s="201"/>
      <c r="D368" s="201"/>
      <c r="E368" s="201"/>
      <c r="F368" s="201"/>
      <c r="G368" s="201"/>
      <c r="H368" s="201"/>
      <c r="I368" s="201"/>
      <c r="J368" s="201"/>
      <c r="K368" s="201"/>
      <c r="L368" s="201"/>
      <c r="M368" s="201"/>
      <c r="N368" s="201"/>
      <c r="O368" s="201"/>
      <c r="P368" s="201"/>
      <c r="Q368" s="201"/>
      <c r="R368" s="201"/>
      <c r="S368" s="201"/>
      <c r="T368" s="201"/>
      <c r="U368" s="201"/>
      <c r="V368" s="201"/>
      <c r="W368" s="201"/>
      <c r="X368" s="201"/>
      <c r="Y368" s="201"/>
      <c r="Z368" s="201"/>
      <c r="AA368" s="201"/>
      <c r="AB368" s="201"/>
      <c r="AC368" s="202"/>
      <c r="AD368" s="16"/>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c r="BA368" s="16"/>
      <c r="BB368" s="16"/>
    </row>
    <row r="369" spans="1:54" ht="15.75" x14ac:dyDescent="0.25">
      <c r="A369" s="60" t="s">
        <v>343</v>
      </c>
      <c r="B369" s="64" t="s">
        <v>775</v>
      </c>
      <c r="C369" s="59" t="s">
        <v>2</v>
      </c>
      <c r="D369" s="59" t="s">
        <v>3</v>
      </c>
      <c r="E369" s="59" t="s">
        <v>4</v>
      </c>
      <c r="F369" s="59" t="s">
        <v>5</v>
      </c>
      <c r="G369" s="59" t="s">
        <v>6</v>
      </c>
      <c r="H369" s="59" t="s">
        <v>7</v>
      </c>
      <c r="I369" s="59" t="s">
        <v>8</v>
      </c>
      <c r="J369" s="59" t="s">
        <v>9</v>
      </c>
      <c r="K369" s="59" t="s">
        <v>10</v>
      </c>
      <c r="L369" s="59" t="s">
        <v>11</v>
      </c>
      <c r="M369" s="59" t="s">
        <v>12</v>
      </c>
      <c r="N369" s="59" t="s">
        <v>13</v>
      </c>
      <c r="O369" s="59"/>
      <c r="P369" s="59" t="s">
        <v>14</v>
      </c>
      <c r="Q369" s="59"/>
      <c r="R369" s="59" t="s">
        <v>15</v>
      </c>
      <c r="S369" s="59" t="s">
        <v>16</v>
      </c>
      <c r="T369" s="59" t="s">
        <v>17</v>
      </c>
      <c r="U369" s="59" t="s">
        <v>18</v>
      </c>
      <c r="V369" s="59" t="s">
        <v>19</v>
      </c>
      <c r="W369" s="59" t="s">
        <v>20</v>
      </c>
      <c r="X369" s="59" t="s">
        <v>21</v>
      </c>
      <c r="Y369" s="59" t="s">
        <v>22</v>
      </c>
      <c r="Z369" s="59" t="s">
        <v>23</v>
      </c>
      <c r="AA369" s="59" t="s">
        <v>24</v>
      </c>
      <c r="AB369" s="59" t="s">
        <v>25</v>
      </c>
      <c r="AC369" s="59" t="s">
        <v>26</v>
      </c>
      <c r="AD369" s="16"/>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row>
    <row r="370" spans="1:54" ht="15.75" x14ac:dyDescent="0.25">
      <c r="A370" s="124" t="s">
        <v>27</v>
      </c>
      <c r="B370" s="127" t="s">
        <v>776</v>
      </c>
      <c r="C370" s="61">
        <v>1</v>
      </c>
      <c r="D370" s="61">
        <v>3</v>
      </c>
      <c r="E370" s="61"/>
      <c r="F370" s="61">
        <v>1</v>
      </c>
      <c r="G370" s="61">
        <v>3</v>
      </c>
      <c r="H370" s="61"/>
      <c r="I370" s="61"/>
      <c r="J370" s="61"/>
      <c r="K370" s="61"/>
      <c r="L370" s="61"/>
      <c r="M370" s="61"/>
      <c r="N370" s="61"/>
      <c r="O370" s="61"/>
      <c r="P370" s="61">
        <v>3.6</v>
      </c>
      <c r="Q370" s="61"/>
      <c r="R370" s="61">
        <v>3.6</v>
      </c>
      <c r="S370" s="61">
        <v>10.8</v>
      </c>
      <c r="T370" s="61"/>
      <c r="U370" s="61">
        <v>3.6</v>
      </c>
      <c r="V370" s="61">
        <v>10.8</v>
      </c>
      <c r="W370" s="61"/>
      <c r="X370" s="61"/>
      <c r="Y370" s="61"/>
      <c r="Z370" s="61"/>
      <c r="AA370" s="61"/>
      <c r="AB370" s="61"/>
      <c r="AC370" s="61"/>
      <c r="AD370" s="16"/>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c r="BA370" s="16"/>
      <c r="BB370" s="16"/>
    </row>
    <row r="371" spans="1:54" ht="31.5" x14ac:dyDescent="0.25">
      <c r="A371" s="124" t="s">
        <v>31</v>
      </c>
      <c r="B371" s="127" t="s">
        <v>777</v>
      </c>
      <c r="C371" s="61">
        <v>3</v>
      </c>
      <c r="D371" s="61">
        <v>1</v>
      </c>
      <c r="E371" s="61"/>
      <c r="F371" s="61">
        <v>2</v>
      </c>
      <c r="G371" s="61">
        <v>3</v>
      </c>
      <c r="H371" s="61"/>
      <c r="I371" s="61"/>
      <c r="J371" s="61"/>
      <c r="K371" s="61"/>
      <c r="L371" s="61"/>
      <c r="M371" s="61"/>
      <c r="N371" s="61"/>
      <c r="O371" s="61"/>
      <c r="P371" s="61">
        <v>3.6</v>
      </c>
      <c r="Q371" s="61"/>
      <c r="R371" s="61">
        <v>10.8</v>
      </c>
      <c r="S371" s="61">
        <v>3.6</v>
      </c>
      <c r="T371" s="61"/>
      <c r="U371" s="61">
        <v>7.2</v>
      </c>
      <c r="V371" s="61">
        <v>10.8</v>
      </c>
      <c r="W371" s="61"/>
      <c r="X371" s="61"/>
      <c r="Y371" s="61"/>
      <c r="Z371" s="61"/>
      <c r="AA371" s="61"/>
      <c r="AB371" s="61"/>
      <c r="AC371" s="61"/>
      <c r="AD371" s="16"/>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c r="BA371" s="16"/>
      <c r="BB371" s="16"/>
    </row>
    <row r="372" spans="1:54" ht="15.75" x14ac:dyDescent="0.25">
      <c r="A372" s="124" t="s">
        <v>33</v>
      </c>
      <c r="B372" s="127" t="s">
        <v>778</v>
      </c>
      <c r="C372" s="61">
        <v>1</v>
      </c>
      <c r="D372" s="61">
        <v>1</v>
      </c>
      <c r="E372" s="61"/>
      <c r="F372" s="61">
        <v>2</v>
      </c>
      <c r="G372" s="61">
        <v>2</v>
      </c>
      <c r="H372" s="61"/>
      <c r="I372" s="61"/>
      <c r="J372" s="61"/>
      <c r="K372" s="61"/>
      <c r="L372" s="61"/>
      <c r="M372" s="61"/>
      <c r="N372" s="61"/>
      <c r="O372" s="61"/>
      <c r="P372" s="61">
        <v>3.6</v>
      </c>
      <c r="Q372" s="61"/>
      <c r="R372" s="61">
        <v>3.6</v>
      </c>
      <c r="S372" s="61">
        <v>3.6</v>
      </c>
      <c r="T372" s="61"/>
      <c r="U372" s="61">
        <v>7.2</v>
      </c>
      <c r="V372" s="61">
        <v>7.2</v>
      </c>
      <c r="W372" s="61"/>
      <c r="X372" s="61"/>
      <c r="Y372" s="61"/>
      <c r="Z372" s="61"/>
      <c r="AA372" s="61"/>
      <c r="AB372" s="61"/>
      <c r="AC372" s="61"/>
      <c r="AD372" s="16"/>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c r="BA372" s="16"/>
      <c r="BB372" s="16"/>
    </row>
    <row r="373" spans="1:54" ht="31.5" x14ac:dyDescent="0.25">
      <c r="A373" s="124" t="s">
        <v>35</v>
      </c>
      <c r="B373" s="127" t="s">
        <v>779</v>
      </c>
      <c r="C373" s="61">
        <v>3</v>
      </c>
      <c r="D373" s="61">
        <v>1</v>
      </c>
      <c r="E373" s="61"/>
      <c r="F373" s="61">
        <v>2</v>
      </c>
      <c r="G373" s="61">
        <v>2</v>
      </c>
      <c r="H373" s="61"/>
      <c r="I373" s="61"/>
      <c r="J373" s="61"/>
      <c r="K373" s="61"/>
      <c r="L373" s="61"/>
      <c r="M373" s="61"/>
      <c r="N373" s="61"/>
      <c r="O373" s="61"/>
      <c r="P373" s="61">
        <v>3.6</v>
      </c>
      <c r="Q373" s="61"/>
      <c r="R373" s="61">
        <v>10.8</v>
      </c>
      <c r="S373" s="61">
        <v>3.6</v>
      </c>
      <c r="T373" s="61"/>
      <c r="U373" s="61">
        <v>7.2</v>
      </c>
      <c r="V373" s="61">
        <v>7.2</v>
      </c>
      <c r="W373" s="61"/>
      <c r="X373" s="61"/>
      <c r="Y373" s="61"/>
      <c r="Z373" s="61"/>
      <c r="AA373" s="61"/>
      <c r="AB373" s="61"/>
      <c r="AC373" s="61"/>
      <c r="AD373" s="16"/>
      <c r="AE373" s="16"/>
      <c r="AF373" s="16"/>
      <c r="AG373" s="16"/>
      <c r="AH373" s="16"/>
      <c r="AI373" s="16"/>
      <c r="AJ373" s="16"/>
      <c r="AK373" s="16"/>
      <c r="AL373" s="16"/>
      <c r="AM373" s="16"/>
      <c r="AN373" s="16"/>
      <c r="AO373" s="16"/>
      <c r="AP373" s="16"/>
      <c r="AQ373" s="16"/>
      <c r="AR373" s="16"/>
      <c r="AS373" s="16"/>
      <c r="AT373" s="16"/>
      <c r="AU373" s="16"/>
      <c r="AV373" s="16"/>
      <c r="AW373" s="16"/>
      <c r="AX373" s="16"/>
      <c r="AY373" s="16"/>
      <c r="AZ373" s="16"/>
      <c r="BA373" s="16"/>
      <c r="BB373" s="16"/>
    </row>
    <row r="374" spans="1:54" ht="31.5" x14ac:dyDescent="0.25">
      <c r="A374" s="124" t="s">
        <v>37</v>
      </c>
      <c r="B374" s="127" t="s">
        <v>780</v>
      </c>
      <c r="C374" s="61">
        <v>3</v>
      </c>
      <c r="D374" s="61">
        <v>1</v>
      </c>
      <c r="E374" s="61"/>
      <c r="F374" s="61">
        <v>2</v>
      </c>
      <c r="G374" s="61"/>
      <c r="H374" s="61"/>
      <c r="I374" s="61"/>
      <c r="J374" s="61"/>
      <c r="K374" s="61"/>
      <c r="L374" s="61"/>
      <c r="M374" s="61"/>
      <c r="N374" s="61"/>
      <c r="O374" s="61"/>
      <c r="P374" s="61">
        <v>3.6</v>
      </c>
      <c r="Q374" s="61"/>
      <c r="R374" s="61">
        <v>10.8</v>
      </c>
      <c r="S374" s="61">
        <v>3.6</v>
      </c>
      <c r="T374" s="61"/>
      <c r="U374" s="61">
        <v>7.2</v>
      </c>
      <c r="V374" s="61"/>
      <c r="W374" s="61"/>
      <c r="X374" s="61"/>
      <c r="Y374" s="61"/>
      <c r="Z374" s="61"/>
      <c r="AA374" s="61"/>
      <c r="AB374" s="61"/>
      <c r="AC374" s="61"/>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row>
    <row r="375" spans="1:54" ht="15.75" x14ac:dyDescent="0.25">
      <c r="A375" s="124" t="s">
        <v>781</v>
      </c>
      <c r="B375" s="127" t="s">
        <v>782</v>
      </c>
      <c r="C375" s="61">
        <v>1</v>
      </c>
      <c r="D375" s="61">
        <v>1</v>
      </c>
      <c r="E375" s="61">
        <v>2</v>
      </c>
      <c r="F375" s="61"/>
      <c r="G375" s="61">
        <v>2</v>
      </c>
      <c r="H375" s="61"/>
      <c r="I375" s="61"/>
      <c r="J375" s="61"/>
      <c r="K375" s="61"/>
      <c r="L375" s="61"/>
      <c r="M375" s="61"/>
      <c r="N375" s="61"/>
      <c r="O375" s="61"/>
      <c r="P375" s="61">
        <v>3.6</v>
      </c>
      <c r="Q375" s="61"/>
      <c r="R375" s="61">
        <v>3.6</v>
      </c>
      <c r="S375" s="61">
        <v>3.6</v>
      </c>
      <c r="T375" s="61">
        <v>7.2</v>
      </c>
      <c r="U375" s="61"/>
      <c r="V375" s="61">
        <v>7.2</v>
      </c>
      <c r="W375" s="61"/>
      <c r="X375" s="61"/>
      <c r="Y375" s="61"/>
      <c r="Z375" s="61"/>
      <c r="AA375" s="61"/>
      <c r="AB375" s="61"/>
      <c r="AC375" s="61"/>
      <c r="AD375" s="16"/>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c r="BA375" s="16"/>
      <c r="BB375" s="16"/>
    </row>
    <row r="376" spans="1:54" ht="15.75" customHeight="1" x14ac:dyDescent="0.25">
      <c r="A376" s="60" t="s">
        <v>343</v>
      </c>
      <c r="B376" s="64" t="s">
        <v>783</v>
      </c>
      <c r="C376" s="59" t="s">
        <v>2</v>
      </c>
      <c r="D376" s="59" t="s">
        <v>3</v>
      </c>
      <c r="E376" s="59" t="s">
        <v>4</v>
      </c>
      <c r="F376" s="59" t="s">
        <v>5</v>
      </c>
      <c r="G376" s="59" t="s">
        <v>6</v>
      </c>
      <c r="H376" s="59" t="s">
        <v>7</v>
      </c>
      <c r="I376" s="59" t="s">
        <v>8</v>
      </c>
      <c r="J376" s="59" t="s">
        <v>9</v>
      </c>
      <c r="K376" s="59" t="s">
        <v>10</v>
      </c>
      <c r="L376" s="59" t="s">
        <v>11</v>
      </c>
      <c r="M376" s="59" t="s">
        <v>12</v>
      </c>
      <c r="N376" s="59" t="s">
        <v>13</v>
      </c>
      <c r="O376" s="59"/>
      <c r="P376" s="59" t="s">
        <v>14</v>
      </c>
      <c r="Q376" s="59"/>
      <c r="R376" s="59" t="s">
        <v>15</v>
      </c>
      <c r="S376" s="59" t="s">
        <v>16</v>
      </c>
      <c r="T376" s="59" t="s">
        <v>17</v>
      </c>
      <c r="U376" s="59" t="s">
        <v>18</v>
      </c>
      <c r="V376" s="59" t="s">
        <v>19</v>
      </c>
      <c r="W376" s="59" t="s">
        <v>20</v>
      </c>
      <c r="X376" s="59" t="s">
        <v>21</v>
      </c>
      <c r="Y376" s="59" t="s">
        <v>22</v>
      </c>
      <c r="Z376" s="59" t="s">
        <v>23</v>
      </c>
      <c r="AA376" s="59" t="s">
        <v>24</v>
      </c>
      <c r="AB376" s="59" t="s">
        <v>25</v>
      </c>
      <c r="AC376" s="59" t="s">
        <v>26</v>
      </c>
      <c r="AD376" s="16"/>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row>
    <row r="377" spans="1:54" ht="15.75" x14ac:dyDescent="0.25">
      <c r="A377" s="124" t="s">
        <v>27</v>
      </c>
      <c r="B377" s="127" t="s">
        <v>784</v>
      </c>
      <c r="C377" s="61">
        <v>1</v>
      </c>
      <c r="D377" s="61">
        <v>1</v>
      </c>
      <c r="E377" s="61"/>
      <c r="F377" s="61">
        <v>1</v>
      </c>
      <c r="G377" s="61">
        <v>1</v>
      </c>
      <c r="H377" s="61">
        <v>1</v>
      </c>
      <c r="I377" s="61"/>
      <c r="J377" s="61"/>
      <c r="K377" s="61"/>
      <c r="L377" s="61"/>
      <c r="M377" s="61"/>
      <c r="N377" s="61"/>
      <c r="O377" s="61"/>
      <c r="P377" s="61">
        <v>2.9</v>
      </c>
      <c r="Q377" s="61"/>
      <c r="R377" s="61">
        <v>2.9</v>
      </c>
      <c r="S377" s="61">
        <v>2.9</v>
      </c>
      <c r="T377" s="61"/>
      <c r="U377" s="61">
        <v>2.9</v>
      </c>
      <c r="V377" s="61">
        <v>2.9</v>
      </c>
      <c r="W377" s="61">
        <v>2.9</v>
      </c>
      <c r="X377" s="61"/>
      <c r="Y377" s="61"/>
      <c r="Z377" s="61"/>
      <c r="AA377" s="61"/>
      <c r="AB377" s="61"/>
      <c r="AC377" s="61"/>
      <c r="AD377" s="16"/>
      <c r="AE377" s="16"/>
      <c r="AF377" s="16"/>
      <c r="AG377" s="16"/>
      <c r="AH377" s="16"/>
      <c r="AI377" s="16"/>
      <c r="AJ377" s="16"/>
      <c r="AK377" s="16"/>
      <c r="AL377" s="16"/>
      <c r="AM377" s="16"/>
      <c r="AN377" s="16"/>
      <c r="AO377" s="16"/>
      <c r="AP377" s="16"/>
      <c r="AQ377" s="16"/>
      <c r="AR377" s="16"/>
      <c r="AS377" s="16"/>
      <c r="AT377" s="16"/>
      <c r="AU377" s="16"/>
      <c r="AV377" s="16"/>
      <c r="AW377" s="16"/>
      <c r="AX377" s="16"/>
      <c r="AY377" s="16"/>
      <c r="AZ377" s="16"/>
      <c r="BA377" s="16"/>
      <c r="BB377" s="16"/>
    </row>
    <row r="378" spans="1:54" ht="15.75" x14ac:dyDescent="0.25">
      <c r="A378" s="124" t="s">
        <v>31</v>
      </c>
      <c r="B378" s="127" t="s">
        <v>785</v>
      </c>
      <c r="C378" s="61">
        <v>1</v>
      </c>
      <c r="D378" s="61">
        <v>3</v>
      </c>
      <c r="E378" s="61"/>
      <c r="F378" s="61">
        <v>1</v>
      </c>
      <c r="G378" s="61">
        <v>3</v>
      </c>
      <c r="H378" s="61">
        <v>2</v>
      </c>
      <c r="I378" s="61"/>
      <c r="J378" s="61"/>
      <c r="K378" s="61"/>
      <c r="L378" s="61"/>
      <c r="M378" s="61"/>
      <c r="N378" s="61"/>
      <c r="O378" s="61"/>
      <c r="P378" s="61">
        <v>2.9</v>
      </c>
      <c r="Q378" s="61"/>
      <c r="R378" s="61">
        <v>2.9</v>
      </c>
      <c r="S378" s="61">
        <v>8.6999999999999993</v>
      </c>
      <c r="T378" s="61"/>
      <c r="U378" s="61">
        <v>2.9</v>
      </c>
      <c r="V378" s="61">
        <v>8.6999999999999993</v>
      </c>
      <c r="W378" s="61">
        <v>5.8</v>
      </c>
      <c r="X378" s="61"/>
      <c r="Y378" s="61"/>
      <c r="Z378" s="61"/>
      <c r="AA378" s="61"/>
      <c r="AB378" s="61"/>
      <c r="AC378" s="61"/>
      <c r="AD378" s="16"/>
      <c r="AE378" s="16"/>
      <c r="AF378" s="16"/>
      <c r="AG378" s="16"/>
      <c r="AH378" s="16"/>
      <c r="AI378" s="16"/>
      <c r="AJ378" s="16"/>
      <c r="AK378" s="16"/>
      <c r="AL378" s="16"/>
      <c r="AM378" s="16"/>
      <c r="AN378" s="16"/>
      <c r="AO378" s="16"/>
      <c r="AP378" s="16"/>
      <c r="AQ378" s="16"/>
      <c r="AR378" s="16"/>
      <c r="AS378" s="16"/>
      <c r="AT378" s="16"/>
      <c r="AU378" s="16"/>
      <c r="AV378" s="16"/>
      <c r="AW378" s="16"/>
      <c r="AX378" s="16"/>
      <c r="AY378" s="16"/>
      <c r="AZ378" s="16"/>
      <c r="BA378" s="16"/>
      <c r="BB378" s="16"/>
    </row>
    <row r="379" spans="1:54" ht="15.75" x14ac:dyDescent="0.25">
      <c r="A379" s="124" t="s">
        <v>33</v>
      </c>
      <c r="B379" s="127" t="s">
        <v>786</v>
      </c>
      <c r="C379" s="61">
        <v>3</v>
      </c>
      <c r="D379" s="61">
        <v>1</v>
      </c>
      <c r="E379" s="61"/>
      <c r="F379" s="61">
        <v>2</v>
      </c>
      <c r="G379" s="61">
        <v>1</v>
      </c>
      <c r="H379" s="61">
        <v>3</v>
      </c>
      <c r="I379" s="61"/>
      <c r="J379" s="61"/>
      <c r="K379" s="61"/>
      <c r="L379" s="61"/>
      <c r="M379" s="61"/>
      <c r="N379" s="61"/>
      <c r="O379" s="61"/>
      <c r="P379" s="61">
        <v>2.9</v>
      </c>
      <c r="Q379" s="61"/>
      <c r="R379" s="61">
        <v>8.6999999999999993</v>
      </c>
      <c r="S379" s="61">
        <v>2.9</v>
      </c>
      <c r="T379" s="61"/>
      <c r="U379" s="61">
        <v>5.8</v>
      </c>
      <c r="V379" s="61">
        <v>2.9</v>
      </c>
      <c r="W379" s="61">
        <v>8.6999999999999993</v>
      </c>
      <c r="X379" s="61"/>
      <c r="Y379" s="61"/>
      <c r="Z379" s="61"/>
      <c r="AA379" s="61"/>
      <c r="AB379" s="61"/>
      <c r="AC379" s="61"/>
      <c r="AD379" s="16"/>
      <c r="AE379" s="16"/>
      <c r="AF379" s="16"/>
      <c r="AG379" s="16"/>
      <c r="AH379" s="16"/>
      <c r="AI379" s="16"/>
      <c r="AJ379" s="16"/>
      <c r="AK379" s="16"/>
      <c r="AL379" s="16"/>
      <c r="AM379" s="16"/>
      <c r="AN379" s="16"/>
      <c r="AO379" s="16"/>
      <c r="AP379" s="16"/>
      <c r="AQ379" s="16"/>
      <c r="AR379" s="16"/>
      <c r="AS379" s="16"/>
      <c r="AT379" s="16"/>
      <c r="AU379" s="16"/>
      <c r="AV379" s="16"/>
      <c r="AW379" s="16"/>
      <c r="AX379" s="16"/>
      <c r="AY379" s="16"/>
      <c r="AZ379" s="16"/>
      <c r="BA379" s="16"/>
      <c r="BB379" s="16"/>
    </row>
    <row r="380" spans="1:54" ht="15.75" x14ac:dyDescent="0.25">
      <c r="A380" s="124" t="s">
        <v>35</v>
      </c>
      <c r="B380" s="127" t="s">
        <v>787</v>
      </c>
      <c r="C380" s="61">
        <v>1</v>
      </c>
      <c r="D380" s="61">
        <v>1</v>
      </c>
      <c r="E380" s="61"/>
      <c r="F380" s="61">
        <v>2</v>
      </c>
      <c r="G380" s="61">
        <v>2</v>
      </c>
      <c r="H380" s="61">
        <v>2</v>
      </c>
      <c r="I380" s="61"/>
      <c r="J380" s="61"/>
      <c r="K380" s="61"/>
      <c r="L380" s="61"/>
      <c r="M380" s="61"/>
      <c r="N380" s="61"/>
      <c r="O380" s="61"/>
      <c r="P380" s="61">
        <v>2.9</v>
      </c>
      <c r="Q380" s="61"/>
      <c r="R380" s="61">
        <v>2.9</v>
      </c>
      <c r="S380" s="61">
        <v>2.9</v>
      </c>
      <c r="T380" s="61"/>
      <c r="U380" s="61">
        <v>5.8</v>
      </c>
      <c r="V380" s="61">
        <v>5.8</v>
      </c>
      <c r="W380" s="61">
        <v>5.8</v>
      </c>
      <c r="X380" s="61"/>
      <c r="Y380" s="61"/>
      <c r="Z380" s="61"/>
      <c r="AA380" s="61"/>
      <c r="AB380" s="61"/>
      <c r="AC380" s="61"/>
      <c r="AD380" s="16"/>
      <c r="AE380" s="16"/>
      <c r="AF380" s="16"/>
      <c r="AG380" s="16"/>
      <c r="AH380" s="16"/>
      <c r="AI380" s="16"/>
      <c r="AJ380" s="16"/>
      <c r="AK380" s="16"/>
      <c r="AL380" s="16"/>
      <c r="AM380" s="16"/>
      <c r="AN380" s="16"/>
      <c r="AO380" s="16"/>
      <c r="AP380" s="16"/>
      <c r="AQ380" s="16"/>
      <c r="AR380" s="16"/>
      <c r="AS380" s="16"/>
      <c r="AT380" s="16"/>
      <c r="AU380" s="16"/>
      <c r="AV380" s="16"/>
      <c r="AW380" s="16"/>
      <c r="AX380" s="16"/>
      <c r="AY380" s="16"/>
      <c r="AZ380" s="16"/>
      <c r="BA380" s="16"/>
      <c r="BB380" s="16"/>
    </row>
    <row r="381" spans="1:54" ht="15.75" customHeight="1" x14ac:dyDescent="0.25">
      <c r="A381" s="124" t="s">
        <v>37</v>
      </c>
      <c r="B381" s="127" t="s">
        <v>788</v>
      </c>
      <c r="C381" s="61">
        <v>3</v>
      </c>
      <c r="D381" s="61">
        <v>1</v>
      </c>
      <c r="E381" s="61"/>
      <c r="F381" s="61">
        <v>2</v>
      </c>
      <c r="G381" s="61"/>
      <c r="H381" s="61"/>
      <c r="I381" s="61"/>
      <c r="J381" s="61"/>
      <c r="K381" s="61"/>
      <c r="L381" s="61"/>
      <c r="M381" s="61"/>
      <c r="N381" s="61"/>
      <c r="O381" s="61"/>
      <c r="P381" s="61">
        <v>2.9</v>
      </c>
      <c r="Q381" s="61"/>
      <c r="R381" s="61">
        <v>8.6999999999999993</v>
      </c>
      <c r="S381" s="61">
        <v>2.9</v>
      </c>
      <c r="T381" s="61"/>
      <c r="U381" s="61">
        <v>5.8</v>
      </c>
      <c r="V381" s="61"/>
      <c r="W381" s="61"/>
      <c r="X381" s="61"/>
      <c r="Y381" s="61"/>
      <c r="Z381" s="61"/>
      <c r="AA381" s="61"/>
      <c r="AB381" s="61"/>
      <c r="AC381" s="61"/>
      <c r="AD381" s="16"/>
      <c r="AE381" s="16"/>
      <c r="AF381" s="16"/>
      <c r="AG381" s="16"/>
      <c r="AH381" s="16"/>
      <c r="AI381" s="16"/>
      <c r="AJ381" s="16"/>
      <c r="AK381" s="16"/>
      <c r="AL381" s="16"/>
      <c r="AM381" s="16"/>
      <c r="AN381" s="16"/>
      <c r="AO381" s="16"/>
      <c r="AP381" s="16"/>
      <c r="AQ381" s="16"/>
      <c r="AR381" s="16"/>
      <c r="AS381" s="16"/>
      <c r="AT381" s="16"/>
      <c r="AU381" s="16"/>
      <c r="AV381" s="16"/>
      <c r="AW381" s="16"/>
      <c r="AX381" s="16"/>
      <c r="AY381" s="16"/>
      <c r="AZ381" s="16"/>
      <c r="BA381" s="16"/>
      <c r="BB381" s="16"/>
    </row>
    <row r="382" spans="1:54" ht="15.75" x14ac:dyDescent="0.25">
      <c r="A382" s="124" t="s">
        <v>781</v>
      </c>
      <c r="B382" s="127" t="s">
        <v>789</v>
      </c>
      <c r="C382" s="61">
        <v>3</v>
      </c>
      <c r="D382" s="61">
        <v>1</v>
      </c>
      <c r="E382" s="61"/>
      <c r="F382" s="61">
        <v>2</v>
      </c>
      <c r="G382" s="61">
        <v>3</v>
      </c>
      <c r="H382" s="61">
        <v>2</v>
      </c>
      <c r="I382" s="61"/>
      <c r="J382" s="61"/>
      <c r="K382" s="61"/>
      <c r="L382" s="61"/>
      <c r="M382" s="61"/>
      <c r="N382" s="61"/>
      <c r="O382" s="61"/>
      <c r="P382" s="61">
        <v>2.9</v>
      </c>
      <c r="Q382" s="61"/>
      <c r="R382" s="61">
        <v>8.6999999999999993</v>
      </c>
      <c r="S382" s="61">
        <v>2.9</v>
      </c>
      <c r="T382" s="61"/>
      <c r="U382" s="61">
        <v>5.8</v>
      </c>
      <c r="V382" s="61">
        <v>8.6999999999999993</v>
      </c>
      <c r="W382" s="61">
        <v>5.8</v>
      </c>
      <c r="X382" s="61"/>
      <c r="Y382" s="61"/>
      <c r="Z382" s="61"/>
      <c r="AA382" s="61"/>
      <c r="AB382" s="61"/>
      <c r="AC382" s="61"/>
      <c r="AD382" s="16"/>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c r="BA382" s="16"/>
      <c r="BB382" s="16"/>
    </row>
    <row r="383" spans="1:54" ht="15.75" x14ac:dyDescent="0.25">
      <c r="A383" s="60" t="s">
        <v>343</v>
      </c>
      <c r="B383" s="64" t="s">
        <v>790</v>
      </c>
      <c r="C383" s="59" t="s">
        <v>2</v>
      </c>
      <c r="D383" s="59" t="s">
        <v>3</v>
      </c>
      <c r="E383" s="59" t="s">
        <v>4</v>
      </c>
      <c r="F383" s="59" t="s">
        <v>5</v>
      </c>
      <c r="G383" s="59" t="s">
        <v>6</v>
      </c>
      <c r="H383" s="59" t="s">
        <v>7</v>
      </c>
      <c r="I383" s="59" t="s">
        <v>8</v>
      </c>
      <c r="J383" s="59" t="s">
        <v>9</v>
      </c>
      <c r="K383" s="59" t="s">
        <v>10</v>
      </c>
      <c r="L383" s="59" t="s">
        <v>11</v>
      </c>
      <c r="M383" s="59" t="s">
        <v>12</v>
      </c>
      <c r="N383" s="59" t="s">
        <v>13</v>
      </c>
      <c r="O383" s="59"/>
      <c r="P383" s="59" t="s">
        <v>14</v>
      </c>
      <c r="Q383" s="59"/>
      <c r="R383" s="59" t="s">
        <v>15</v>
      </c>
      <c r="S383" s="59" t="s">
        <v>16</v>
      </c>
      <c r="T383" s="59" t="s">
        <v>17</v>
      </c>
      <c r="U383" s="59" t="s">
        <v>18</v>
      </c>
      <c r="V383" s="59" t="s">
        <v>19</v>
      </c>
      <c r="W383" s="59" t="s">
        <v>20</v>
      </c>
      <c r="X383" s="59" t="s">
        <v>21</v>
      </c>
      <c r="Y383" s="59" t="s">
        <v>22</v>
      </c>
      <c r="Z383" s="59" t="s">
        <v>23</v>
      </c>
      <c r="AA383" s="59" t="s">
        <v>24</v>
      </c>
      <c r="AB383" s="59" t="s">
        <v>25</v>
      </c>
      <c r="AC383" s="59" t="s">
        <v>26</v>
      </c>
      <c r="AD383" s="16"/>
      <c r="AE383" s="14"/>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row>
    <row r="384" spans="1:54" ht="15.75" x14ac:dyDescent="0.25">
      <c r="A384" s="124" t="s">
        <v>27</v>
      </c>
      <c r="B384" s="127" t="s">
        <v>791</v>
      </c>
      <c r="C384" s="61">
        <v>3</v>
      </c>
      <c r="D384" s="61">
        <v>2</v>
      </c>
      <c r="E384" s="61"/>
      <c r="F384" s="61"/>
      <c r="G384" s="61">
        <v>3</v>
      </c>
      <c r="H384" s="61"/>
      <c r="I384" s="61"/>
      <c r="J384" s="61"/>
      <c r="K384" s="61"/>
      <c r="L384" s="61"/>
      <c r="M384" s="61"/>
      <c r="N384" s="61"/>
      <c r="O384" s="61"/>
      <c r="P384" s="61">
        <v>3.6</v>
      </c>
      <c r="Q384" s="61"/>
      <c r="R384" s="61">
        <v>10.8</v>
      </c>
      <c r="S384" s="61">
        <v>7.2</v>
      </c>
      <c r="T384" s="61"/>
      <c r="U384" s="61"/>
      <c r="V384" s="61">
        <v>10.8</v>
      </c>
      <c r="W384" s="61"/>
      <c r="X384" s="61"/>
      <c r="Y384" s="61"/>
      <c r="Z384" s="61"/>
      <c r="AA384" s="61"/>
      <c r="AB384" s="61"/>
      <c r="AC384" s="61"/>
      <c r="AD384" s="16"/>
      <c r="AE384" s="16"/>
      <c r="AF384" s="16"/>
      <c r="AG384" s="16"/>
      <c r="AH384" s="16"/>
      <c r="AI384" s="16"/>
      <c r="AJ384" s="16"/>
      <c r="AK384" s="16"/>
      <c r="AL384" s="16"/>
      <c r="AM384" s="16"/>
      <c r="AN384" s="16"/>
      <c r="AO384" s="16"/>
      <c r="AP384" s="16"/>
      <c r="AQ384" s="16"/>
      <c r="AR384" s="16"/>
      <c r="AS384" s="16"/>
      <c r="AT384" s="16"/>
      <c r="AU384" s="16"/>
      <c r="AV384" s="16"/>
      <c r="AW384" s="16"/>
      <c r="AX384" s="16"/>
      <c r="AY384" s="16"/>
      <c r="AZ384" s="16"/>
      <c r="BA384" s="16"/>
      <c r="BB384" s="16"/>
    </row>
    <row r="385" spans="1:54" ht="15.75" x14ac:dyDescent="0.25">
      <c r="A385" s="124" t="s">
        <v>31</v>
      </c>
      <c r="B385" s="127" t="s">
        <v>792</v>
      </c>
      <c r="C385" s="61">
        <v>3</v>
      </c>
      <c r="D385" s="61">
        <v>3</v>
      </c>
      <c r="E385" s="61"/>
      <c r="F385" s="61"/>
      <c r="G385" s="61">
        <v>3</v>
      </c>
      <c r="H385" s="61"/>
      <c r="I385" s="61"/>
      <c r="J385" s="61"/>
      <c r="K385" s="61"/>
      <c r="L385" s="61"/>
      <c r="M385" s="61"/>
      <c r="N385" s="61"/>
      <c r="O385" s="61"/>
      <c r="P385" s="61">
        <v>3.6</v>
      </c>
      <c r="Q385" s="61"/>
      <c r="R385" s="61">
        <v>10.8</v>
      </c>
      <c r="S385" s="61">
        <v>10.8</v>
      </c>
      <c r="T385" s="61"/>
      <c r="U385" s="61"/>
      <c r="V385" s="61">
        <v>10.8</v>
      </c>
      <c r="W385" s="61"/>
      <c r="X385" s="61"/>
      <c r="Y385" s="61"/>
      <c r="Z385" s="61"/>
      <c r="AA385" s="61"/>
      <c r="AB385" s="61"/>
      <c r="AC385" s="61"/>
      <c r="AD385" s="16"/>
      <c r="AE385" s="16"/>
      <c r="AF385" s="16"/>
      <c r="AG385" s="16"/>
      <c r="AH385" s="16"/>
      <c r="AI385" s="16"/>
      <c r="AJ385" s="16"/>
      <c r="AK385" s="16"/>
      <c r="AL385" s="16"/>
      <c r="AM385" s="16"/>
      <c r="AN385" s="16"/>
      <c r="AO385" s="16"/>
      <c r="AP385" s="16"/>
      <c r="AQ385" s="16"/>
      <c r="AR385" s="16"/>
      <c r="AS385" s="16"/>
      <c r="AT385" s="16"/>
      <c r="AU385" s="16"/>
      <c r="AV385" s="16"/>
      <c r="AW385" s="16"/>
      <c r="AX385" s="16"/>
      <c r="AY385" s="16"/>
      <c r="AZ385" s="16"/>
      <c r="BA385" s="16"/>
      <c r="BB385" s="16"/>
    </row>
    <row r="386" spans="1:54" ht="15.75" x14ac:dyDescent="0.25">
      <c r="A386" s="124" t="s">
        <v>33</v>
      </c>
      <c r="B386" s="127" t="s">
        <v>793</v>
      </c>
      <c r="C386" s="61">
        <v>3</v>
      </c>
      <c r="D386" s="61">
        <v>3</v>
      </c>
      <c r="E386" s="61"/>
      <c r="F386" s="61"/>
      <c r="G386" s="61">
        <v>3</v>
      </c>
      <c r="H386" s="61"/>
      <c r="I386" s="61"/>
      <c r="J386" s="61"/>
      <c r="K386" s="61"/>
      <c r="L386" s="61"/>
      <c r="M386" s="61"/>
      <c r="N386" s="61"/>
      <c r="O386" s="61"/>
      <c r="P386" s="61">
        <v>3.6</v>
      </c>
      <c r="Q386" s="61"/>
      <c r="R386" s="61">
        <v>10.8</v>
      </c>
      <c r="S386" s="61">
        <v>10.8</v>
      </c>
      <c r="T386" s="61"/>
      <c r="U386" s="61"/>
      <c r="V386" s="61">
        <v>10.8</v>
      </c>
      <c r="W386" s="61"/>
      <c r="X386" s="61"/>
      <c r="Y386" s="61"/>
      <c r="Z386" s="61"/>
      <c r="AA386" s="61"/>
      <c r="AB386" s="61"/>
      <c r="AC386" s="61"/>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row>
    <row r="387" spans="1:54" ht="15.75" x14ac:dyDescent="0.25">
      <c r="A387" s="124" t="s">
        <v>35</v>
      </c>
      <c r="B387" s="127" t="s">
        <v>794</v>
      </c>
      <c r="C387" s="61">
        <v>3</v>
      </c>
      <c r="D387" s="61">
        <v>3</v>
      </c>
      <c r="E387" s="61"/>
      <c r="F387" s="61"/>
      <c r="G387" s="61">
        <v>3</v>
      </c>
      <c r="H387" s="61"/>
      <c r="I387" s="61"/>
      <c r="J387" s="61"/>
      <c r="K387" s="61"/>
      <c r="L387" s="61"/>
      <c r="M387" s="61"/>
      <c r="N387" s="61"/>
      <c r="O387" s="61"/>
      <c r="P387" s="61">
        <v>3.6</v>
      </c>
      <c r="Q387" s="61"/>
      <c r="R387" s="61">
        <v>10.8</v>
      </c>
      <c r="S387" s="61">
        <v>10.8</v>
      </c>
      <c r="T387" s="61"/>
      <c r="U387" s="61"/>
      <c r="V387" s="61">
        <v>10.8</v>
      </c>
      <c r="W387" s="61"/>
      <c r="X387" s="61"/>
      <c r="Y387" s="61"/>
      <c r="Z387" s="61"/>
      <c r="AA387" s="61"/>
      <c r="AB387" s="61"/>
      <c r="AC387" s="61"/>
      <c r="AD387" s="16"/>
      <c r="AE387" s="16"/>
      <c r="AF387" s="16"/>
      <c r="AG387" s="16"/>
      <c r="AH387" s="16"/>
      <c r="AI387" s="16"/>
      <c r="AJ387" s="16"/>
      <c r="AK387" s="16"/>
      <c r="AL387" s="16"/>
      <c r="AM387" s="16"/>
      <c r="AN387" s="16"/>
      <c r="AO387" s="16"/>
      <c r="AP387" s="16"/>
      <c r="AQ387" s="16"/>
      <c r="AR387" s="16"/>
      <c r="AS387" s="16"/>
      <c r="AT387" s="16"/>
      <c r="AU387" s="16"/>
      <c r="AV387" s="16"/>
      <c r="AW387" s="16"/>
      <c r="AX387" s="16"/>
      <c r="AY387" s="16"/>
      <c r="AZ387" s="16"/>
      <c r="BA387" s="16"/>
      <c r="BB387" s="16"/>
    </row>
    <row r="388" spans="1:54" ht="15.75" x14ac:dyDescent="0.25">
      <c r="A388" s="124" t="s">
        <v>37</v>
      </c>
      <c r="B388" s="127" t="s">
        <v>795</v>
      </c>
      <c r="C388" s="61">
        <v>3</v>
      </c>
      <c r="D388" s="61">
        <v>2</v>
      </c>
      <c r="E388" s="61"/>
      <c r="F388" s="61"/>
      <c r="G388" s="61">
        <v>3</v>
      </c>
      <c r="H388" s="61"/>
      <c r="I388" s="61"/>
      <c r="J388" s="61"/>
      <c r="K388" s="61"/>
      <c r="L388" s="61"/>
      <c r="M388" s="61"/>
      <c r="N388" s="61"/>
      <c r="O388" s="61"/>
      <c r="P388" s="61">
        <v>3.6</v>
      </c>
      <c r="Q388" s="61"/>
      <c r="R388" s="61">
        <v>10.8</v>
      </c>
      <c r="S388" s="61">
        <v>7.2</v>
      </c>
      <c r="T388" s="61"/>
      <c r="U388" s="61"/>
      <c r="V388" s="61">
        <v>10.8</v>
      </c>
      <c r="W388" s="61"/>
      <c r="X388" s="61"/>
      <c r="Y388" s="61"/>
      <c r="Z388" s="61"/>
      <c r="AA388" s="61"/>
      <c r="AB388" s="61"/>
      <c r="AC388" s="61"/>
      <c r="AD388" s="16"/>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c r="BA388" s="16"/>
      <c r="BB388" s="16"/>
    </row>
    <row r="389" spans="1:54" ht="15.75" x14ac:dyDescent="0.25">
      <c r="A389" s="124" t="s">
        <v>781</v>
      </c>
      <c r="B389" s="127" t="s">
        <v>796</v>
      </c>
      <c r="C389" s="61">
        <v>3</v>
      </c>
      <c r="D389" s="61">
        <v>1</v>
      </c>
      <c r="E389" s="61"/>
      <c r="F389" s="61"/>
      <c r="G389" s="61">
        <v>3</v>
      </c>
      <c r="H389" s="61"/>
      <c r="I389" s="61"/>
      <c r="J389" s="61"/>
      <c r="K389" s="61"/>
      <c r="L389" s="61"/>
      <c r="M389" s="61"/>
      <c r="N389" s="61"/>
      <c r="O389" s="61"/>
      <c r="P389" s="61">
        <v>3.6</v>
      </c>
      <c r="Q389" s="61"/>
      <c r="R389" s="61">
        <v>10.8</v>
      </c>
      <c r="S389" s="61">
        <v>3.6</v>
      </c>
      <c r="T389" s="61"/>
      <c r="U389" s="61"/>
      <c r="V389" s="61">
        <v>10.8</v>
      </c>
      <c r="W389" s="61"/>
      <c r="X389" s="61"/>
      <c r="Y389" s="61"/>
      <c r="Z389" s="61"/>
      <c r="AA389" s="61"/>
      <c r="AB389" s="61"/>
      <c r="AC389" s="61"/>
      <c r="AD389" s="16"/>
      <c r="AE389" s="16"/>
      <c r="AF389" s="16"/>
      <c r="AG389" s="16"/>
      <c r="AH389" s="16"/>
      <c r="AI389" s="16"/>
      <c r="AJ389" s="16"/>
      <c r="AK389" s="16"/>
      <c r="AL389" s="16"/>
      <c r="AM389" s="16"/>
      <c r="AN389" s="16"/>
      <c r="AO389" s="16"/>
      <c r="AP389" s="16"/>
      <c r="AQ389" s="16"/>
      <c r="AR389" s="16"/>
      <c r="AS389" s="16"/>
      <c r="AT389" s="16"/>
      <c r="AU389" s="16"/>
      <c r="AV389" s="16"/>
      <c r="AW389" s="16"/>
      <c r="AX389" s="16"/>
      <c r="AY389" s="16"/>
      <c r="AZ389" s="16"/>
      <c r="BA389" s="16"/>
      <c r="BB389" s="16"/>
    </row>
    <row r="390" spans="1:54" ht="15.75" x14ac:dyDescent="0.25">
      <c r="A390" s="60" t="s">
        <v>343</v>
      </c>
      <c r="B390" s="64" t="s">
        <v>797</v>
      </c>
      <c r="C390" s="59" t="s">
        <v>2</v>
      </c>
      <c r="D390" s="59" t="s">
        <v>3</v>
      </c>
      <c r="E390" s="59" t="s">
        <v>4</v>
      </c>
      <c r="F390" s="59" t="s">
        <v>5</v>
      </c>
      <c r="G390" s="59" t="s">
        <v>6</v>
      </c>
      <c r="H390" s="59" t="s">
        <v>7</v>
      </c>
      <c r="I390" s="59" t="s">
        <v>8</v>
      </c>
      <c r="J390" s="59" t="s">
        <v>9</v>
      </c>
      <c r="K390" s="59" t="s">
        <v>10</v>
      </c>
      <c r="L390" s="59" t="s">
        <v>11</v>
      </c>
      <c r="M390" s="59" t="s">
        <v>12</v>
      </c>
      <c r="N390" s="59" t="s">
        <v>13</v>
      </c>
      <c r="O390" s="59"/>
      <c r="P390" s="59" t="s">
        <v>14</v>
      </c>
      <c r="Q390" s="59"/>
      <c r="R390" s="59" t="s">
        <v>15</v>
      </c>
      <c r="S390" s="59" t="s">
        <v>16</v>
      </c>
      <c r="T390" s="59" t="s">
        <v>17</v>
      </c>
      <c r="U390" s="59" t="s">
        <v>18</v>
      </c>
      <c r="V390" s="59" t="s">
        <v>19</v>
      </c>
      <c r="W390" s="59" t="s">
        <v>20</v>
      </c>
      <c r="X390" s="59" t="s">
        <v>21</v>
      </c>
      <c r="Y390" s="59" t="s">
        <v>22</v>
      </c>
      <c r="Z390" s="59" t="s">
        <v>23</v>
      </c>
      <c r="AA390" s="59" t="s">
        <v>24</v>
      </c>
      <c r="AB390" s="59" t="s">
        <v>25</v>
      </c>
      <c r="AC390" s="59" t="s">
        <v>26</v>
      </c>
      <c r="AD390" s="16"/>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row>
    <row r="391" spans="1:54" ht="15.75" x14ac:dyDescent="0.25">
      <c r="A391" s="124" t="s">
        <v>27</v>
      </c>
      <c r="B391" s="127" t="s">
        <v>798</v>
      </c>
      <c r="C391" s="61">
        <v>1</v>
      </c>
      <c r="D391" s="61">
        <v>3</v>
      </c>
      <c r="E391" s="61"/>
      <c r="F391" s="61">
        <v>1</v>
      </c>
      <c r="G391" s="61">
        <v>3</v>
      </c>
      <c r="H391" s="61"/>
      <c r="I391" s="61"/>
      <c r="J391" s="61"/>
      <c r="K391" s="61"/>
      <c r="L391" s="61"/>
      <c r="M391" s="61"/>
      <c r="N391" s="61"/>
      <c r="O391" s="61"/>
      <c r="P391" s="61">
        <v>4</v>
      </c>
      <c r="Q391" s="61"/>
      <c r="R391" s="61">
        <v>4</v>
      </c>
      <c r="S391" s="61">
        <v>12</v>
      </c>
      <c r="T391" s="61"/>
      <c r="U391" s="61">
        <v>4</v>
      </c>
      <c r="V391" s="61">
        <v>12</v>
      </c>
      <c r="W391" s="61"/>
      <c r="X391" s="61"/>
      <c r="Y391" s="61"/>
      <c r="Z391" s="61"/>
      <c r="AA391" s="61"/>
      <c r="AB391" s="61"/>
      <c r="AC391" s="61"/>
      <c r="AD391" s="16"/>
      <c r="AE391" s="16"/>
      <c r="AF391" s="16"/>
      <c r="AG391" s="16"/>
      <c r="AH391" s="16"/>
      <c r="AI391" s="16"/>
      <c r="AJ391" s="16"/>
      <c r="AK391" s="16"/>
      <c r="AL391" s="16"/>
      <c r="AM391" s="16"/>
      <c r="AN391" s="16"/>
      <c r="AO391" s="16"/>
      <c r="AP391" s="16"/>
      <c r="AQ391" s="16"/>
      <c r="AR391" s="16"/>
      <c r="AS391" s="16"/>
      <c r="AT391" s="16"/>
      <c r="AU391" s="16"/>
      <c r="AV391" s="16"/>
      <c r="AW391" s="16"/>
      <c r="AX391" s="16"/>
      <c r="AY391" s="16"/>
      <c r="AZ391" s="16"/>
      <c r="BA391" s="16"/>
      <c r="BB391" s="16"/>
    </row>
    <row r="392" spans="1:54" ht="15.75" x14ac:dyDescent="0.25">
      <c r="A392" s="124" t="s">
        <v>31</v>
      </c>
      <c r="B392" s="127" t="s">
        <v>799</v>
      </c>
      <c r="C392" s="61">
        <v>3</v>
      </c>
      <c r="D392" s="61">
        <v>1</v>
      </c>
      <c r="E392" s="61"/>
      <c r="F392" s="61">
        <v>2</v>
      </c>
      <c r="G392" s="61">
        <v>1</v>
      </c>
      <c r="H392" s="61"/>
      <c r="I392" s="61"/>
      <c r="J392" s="61"/>
      <c r="K392" s="61"/>
      <c r="L392" s="61"/>
      <c r="M392" s="61"/>
      <c r="N392" s="61"/>
      <c r="O392" s="61"/>
      <c r="P392" s="61">
        <v>4</v>
      </c>
      <c r="Q392" s="61"/>
      <c r="R392" s="61">
        <v>12</v>
      </c>
      <c r="S392" s="61">
        <v>4</v>
      </c>
      <c r="T392" s="61"/>
      <c r="U392" s="61">
        <v>8</v>
      </c>
      <c r="V392" s="61">
        <v>4</v>
      </c>
      <c r="W392" s="61"/>
      <c r="X392" s="61"/>
      <c r="Y392" s="61"/>
      <c r="Z392" s="61"/>
      <c r="AA392" s="61"/>
      <c r="AB392" s="61"/>
      <c r="AC392" s="61"/>
      <c r="AD392" s="16"/>
      <c r="AE392" s="16"/>
      <c r="AF392" s="16"/>
      <c r="AG392" s="16"/>
      <c r="AH392" s="16"/>
      <c r="AI392" s="16"/>
      <c r="AJ392" s="16"/>
      <c r="AK392" s="16"/>
      <c r="AL392" s="16"/>
      <c r="AM392" s="16"/>
      <c r="AN392" s="16"/>
      <c r="AO392" s="16"/>
      <c r="AP392" s="16"/>
      <c r="AQ392" s="16"/>
      <c r="AR392" s="16"/>
      <c r="AS392" s="16"/>
      <c r="AT392" s="16"/>
      <c r="AU392" s="16"/>
      <c r="AV392" s="16"/>
      <c r="AW392" s="16"/>
      <c r="AX392" s="16"/>
      <c r="AY392" s="16"/>
      <c r="AZ392" s="16"/>
      <c r="BA392" s="16"/>
      <c r="BB392" s="16"/>
    </row>
    <row r="393" spans="1:54" ht="15.75" x14ac:dyDescent="0.25">
      <c r="A393" s="124" t="s">
        <v>33</v>
      </c>
      <c r="B393" s="127" t="s">
        <v>800</v>
      </c>
      <c r="C393" s="61">
        <v>1</v>
      </c>
      <c r="D393" s="61">
        <v>1</v>
      </c>
      <c r="E393" s="61"/>
      <c r="F393" s="61">
        <v>2</v>
      </c>
      <c r="G393" s="61">
        <v>2</v>
      </c>
      <c r="H393" s="61"/>
      <c r="I393" s="61"/>
      <c r="J393" s="61"/>
      <c r="K393" s="61"/>
      <c r="L393" s="61"/>
      <c r="M393" s="61"/>
      <c r="N393" s="61"/>
      <c r="O393" s="61"/>
      <c r="P393" s="61">
        <v>4</v>
      </c>
      <c r="Q393" s="61"/>
      <c r="R393" s="61">
        <v>4</v>
      </c>
      <c r="S393" s="61">
        <v>4</v>
      </c>
      <c r="T393" s="61"/>
      <c r="U393" s="61">
        <v>8</v>
      </c>
      <c r="V393" s="61">
        <v>8</v>
      </c>
      <c r="W393" s="61"/>
      <c r="X393" s="61"/>
      <c r="Y393" s="61"/>
      <c r="Z393" s="61"/>
      <c r="AA393" s="61"/>
      <c r="AB393" s="61"/>
      <c r="AC393" s="61"/>
      <c r="AD393" s="16"/>
      <c r="AE393" s="16"/>
      <c r="AF393" s="16"/>
      <c r="AG393" s="16"/>
      <c r="AH393" s="16"/>
      <c r="AI393" s="16"/>
      <c r="AJ393" s="16"/>
      <c r="AK393" s="16"/>
      <c r="AL393" s="16"/>
      <c r="AM393" s="16"/>
      <c r="AN393" s="16"/>
      <c r="AO393" s="16"/>
      <c r="AP393" s="16"/>
      <c r="AQ393" s="16"/>
      <c r="AR393" s="16"/>
      <c r="AS393" s="16"/>
      <c r="AT393" s="16"/>
      <c r="AU393" s="16"/>
      <c r="AV393" s="16"/>
      <c r="AW393" s="16"/>
      <c r="AX393" s="16"/>
      <c r="AY393" s="16"/>
      <c r="AZ393" s="16"/>
      <c r="BA393" s="16"/>
      <c r="BB393" s="16"/>
    </row>
    <row r="394" spans="1:54" ht="15.75" x14ac:dyDescent="0.25">
      <c r="A394" s="124" t="s">
        <v>35</v>
      </c>
      <c r="B394" s="127" t="s">
        <v>801</v>
      </c>
      <c r="C394" s="61">
        <v>3</v>
      </c>
      <c r="D394" s="61">
        <v>1</v>
      </c>
      <c r="E394" s="61"/>
      <c r="F394" s="61">
        <v>2</v>
      </c>
      <c r="G394" s="61"/>
      <c r="H394" s="61"/>
      <c r="I394" s="61"/>
      <c r="J394" s="61"/>
      <c r="K394" s="61"/>
      <c r="L394" s="61"/>
      <c r="M394" s="61"/>
      <c r="N394" s="61"/>
      <c r="O394" s="61"/>
      <c r="P394" s="61">
        <v>4</v>
      </c>
      <c r="Q394" s="61"/>
      <c r="R394" s="61">
        <v>12</v>
      </c>
      <c r="S394" s="61">
        <v>4</v>
      </c>
      <c r="T394" s="61"/>
      <c r="U394" s="61">
        <v>8</v>
      </c>
      <c r="V394" s="61"/>
      <c r="W394" s="61"/>
      <c r="X394" s="61"/>
      <c r="Y394" s="61"/>
      <c r="Z394" s="61"/>
      <c r="AA394" s="61"/>
      <c r="AB394" s="61"/>
      <c r="AC394" s="61"/>
      <c r="AD394" s="16"/>
      <c r="AE394" s="16"/>
      <c r="AF394" s="16"/>
      <c r="AG394" s="16"/>
      <c r="AH394" s="16"/>
      <c r="AI394" s="16"/>
      <c r="AJ394" s="16"/>
      <c r="AK394" s="16"/>
      <c r="AL394" s="16"/>
      <c r="AM394" s="16"/>
      <c r="AN394" s="16"/>
      <c r="AO394" s="16"/>
      <c r="AP394" s="16"/>
      <c r="AQ394" s="16"/>
      <c r="AR394" s="16"/>
      <c r="AS394" s="16"/>
      <c r="AT394" s="16"/>
      <c r="AU394" s="16"/>
      <c r="AV394" s="16"/>
      <c r="AW394" s="16"/>
      <c r="AX394" s="16"/>
      <c r="AY394" s="16"/>
      <c r="AZ394" s="16"/>
      <c r="BA394" s="16"/>
      <c r="BB394" s="16"/>
    </row>
    <row r="395" spans="1:54" ht="15.75" x14ac:dyDescent="0.25">
      <c r="A395" s="124" t="s">
        <v>37</v>
      </c>
      <c r="B395" s="127" t="s">
        <v>802</v>
      </c>
      <c r="C395" s="61">
        <v>3</v>
      </c>
      <c r="D395" s="61">
        <v>1</v>
      </c>
      <c r="E395" s="61"/>
      <c r="F395" s="61">
        <v>2</v>
      </c>
      <c r="G395" s="61">
        <v>3</v>
      </c>
      <c r="H395" s="61"/>
      <c r="I395" s="61"/>
      <c r="J395" s="61"/>
      <c r="K395" s="61"/>
      <c r="L395" s="61"/>
      <c r="M395" s="61"/>
      <c r="N395" s="61"/>
      <c r="O395" s="61"/>
      <c r="P395" s="61">
        <v>4</v>
      </c>
      <c r="Q395" s="61"/>
      <c r="R395" s="61">
        <v>12</v>
      </c>
      <c r="S395" s="61">
        <v>4</v>
      </c>
      <c r="T395" s="61"/>
      <c r="U395" s="61">
        <v>8</v>
      </c>
      <c r="V395" s="61">
        <v>12</v>
      </c>
      <c r="W395" s="61"/>
      <c r="X395" s="61"/>
      <c r="Y395" s="61"/>
      <c r="Z395" s="61"/>
      <c r="AA395" s="61"/>
      <c r="AB395" s="61"/>
      <c r="AC395" s="61"/>
      <c r="AD395" s="16"/>
      <c r="AE395" s="16"/>
      <c r="AF395" s="16"/>
      <c r="AG395" s="16"/>
      <c r="AH395" s="16"/>
      <c r="AI395" s="16"/>
      <c r="AJ395" s="16"/>
      <c r="AK395" s="16"/>
      <c r="AL395" s="16"/>
      <c r="AM395" s="16"/>
      <c r="AN395" s="16"/>
      <c r="AO395" s="16"/>
      <c r="AP395" s="16"/>
      <c r="AQ395" s="16"/>
      <c r="AR395" s="16"/>
      <c r="AS395" s="16"/>
      <c r="AT395" s="16"/>
      <c r="AU395" s="16"/>
      <c r="AV395" s="16"/>
      <c r="AW395" s="16"/>
      <c r="AX395" s="16"/>
      <c r="AY395" s="16"/>
      <c r="AZ395" s="16"/>
      <c r="BA395" s="16"/>
      <c r="BB395" s="16"/>
    </row>
    <row r="396" spans="1:54" ht="15.75" x14ac:dyDescent="0.25">
      <c r="A396" s="124" t="s">
        <v>781</v>
      </c>
      <c r="B396" s="127" t="s">
        <v>803</v>
      </c>
      <c r="C396" s="61">
        <v>1</v>
      </c>
      <c r="D396" s="61">
        <v>1</v>
      </c>
      <c r="E396" s="61">
        <v>2</v>
      </c>
      <c r="F396" s="61">
        <v>1</v>
      </c>
      <c r="G396" s="61">
        <v>2</v>
      </c>
      <c r="H396" s="61"/>
      <c r="I396" s="61"/>
      <c r="J396" s="61"/>
      <c r="K396" s="61"/>
      <c r="L396" s="61"/>
      <c r="M396" s="61"/>
      <c r="N396" s="61"/>
      <c r="O396" s="61"/>
      <c r="P396" s="61">
        <v>4</v>
      </c>
      <c r="Q396" s="61"/>
      <c r="R396" s="61">
        <v>4</v>
      </c>
      <c r="S396" s="61">
        <v>4</v>
      </c>
      <c r="T396" s="61">
        <v>8</v>
      </c>
      <c r="U396" s="61">
        <v>4</v>
      </c>
      <c r="V396" s="61">
        <v>8</v>
      </c>
      <c r="W396" s="61"/>
      <c r="X396" s="61"/>
      <c r="Y396" s="61"/>
      <c r="Z396" s="61"/>
      <c r="AA396" s="61"/>
      <c r="AB396" s="61"/>
      <c r="AC396" s="61"/>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row>
    <row r="397" spans="1:54" ht="15.75" customHeight="1" x14ac:dyDescent="0.25">
      <c r="A397" s="60" t="s">
        <v>343</v>
      </c>
      <c r="B397" s="64" t="s">
        <v>804</v>
      </c>
      <c r="C397" s="59" t="s">
        <v>2</v>
      </c>
      <c r="D397" s="59" t="s">
        <v>3</v>
      </c>
      <c r="E397" s="59" t="s">
        <v>4</v>
      </c>
      <c r="F397" s="59" t="s">
        <v>5</v>
      </c>
      <c r="G397" s="59" t="s">
        <v>6</v>
      </c>
      <c r="H397" s="59" t="s">
        <v>7</v>
      </c>
      <c r="I397" s="59" t="s">
        <v>8</v>
      </c>
      <c r="J397" s="59" t="s">
        <v>9</v>
      </c>
      <c r="K397" s="59" t="s">
        <v>10</v>
      </c>
      <c r="L397" s="59" t="s">
        <v>11</v>
      </c>
      <c r="M397" s="59" t="s">
        <v>12</v>
      </c>
      <c r="N397" s="59" t="s">
        <v>13</v>
      </c>
      <c r="O397" s="59"/>
      <c r="P397" s="59" t="s">
        <v>14</v>
      </c>
      <c r="Q397" s="59"/>
      <c r="R397" s="59" t="s">
        <v>15</v>
      </c>
      <c r="S397" s="59" t="s">
        <v>16</v>
      </c>
      <c r="T397" s="59" t="s">
        <v>17</v>
      </c>
      <c r="U397" s="59" t="s">
        <v>18</v>
      </c>
      <c r="V397" s="59" t="s">
        <v>19</v>
      </c>
      <c r="W397" s="59" t="s">
        <v>20</v>
      </c>
      <c r="X397" s="59" t="s">
        <v>21</v>
      </c>
      <c r="Y397" s="59" t="s">
        <v>22</v>
      </c>
      <c r="Z397" s="59" t="s">
        <v>23</v>
      </c>
      <c r="AA397" s="59" t="s">
        <v>24</v>
      </c>
      <c r="AB397" s="59" t="s">
        <v>25</v>
      </c>
      <c r="AC397" s="59" t="s">
        <v>26</v>
      </c>
      <c r="AD397" s="16"/>
      <c r="AE397" s="14"/>
      <c r="AF397" s="14"/>
      <c r="AG397" s="14"/>
      <c r="AH397" s="14"/>
      <c r="AI397" s="14"/>
      <c r="AJ397" s="14"/>
      <c r="AK397" s="14"/>
      <c r="AL397" s="14"/>
      <c r="AM397" s="14"/>
      <c r="AN397" s="14"/>
      <c r="AO397" s="14"/>
      <c r="AP397" s="14"/>
      <c r="AQ397" s="14"/>
      <c r="AR397" s="14"/>
      <c r="AS397" s="14"/>
      <c r="AT397" s="14"/>
      <c r="AU397" s="14"/>
      <c r="AV397" s="14"/>
      <c r="AW397" s="14"/>
      <c r="AX397" s="14"/>
      <c r="AY397" s="14"/>
      <c r="AZ397" s="14"/>
      <c r="BA397" s="14"/>
      <c r="BB397" s="14"/>
    </row>
    <row r="398" spans="1:54" ht="15.75" x14ac:dyDescent="0.25">
      <c r="A398" s="124" t="s">
        <v>27</v>
      </c>
      <c r="B398" s="127" t="s">
        <v>805</v>
      </c>
      <c r="C398" s="61">
        <v>1</v>
      </c>
      <c r="D398" s="61">
        <v>1</v>
      </c>
      <c r="E398" s="61">
        <v>2</v>
      </c>
      <c r="F398" s="61">
        <v>1</v>
      </c>
      <c r="G398" s="61"/>
      <c r="H398" s="61"/>
      <c r="I398" s="61"/>
      <c r="J398" s="61"/>
      <c r="K398" s="61"/>
      <c r="L398" s="61"/>
      <c r="M398" s="61"/>
      <c r="N398" s="61"/>
      <c r="O398" s="61"/>
      <c r="P398" s="61">
        <v>3.6</v>
      </c>
      <c r="Q398" s="61"/>
      <c r="R398" s="61">
        <v>3.6</v>
      </c>
      <c r="S398" s="61">
        <v>3.6</v>
      </c>
      <c r="T398" s="61">
        <v>7.2</v>
      </c>
      <c r="U398" s="61">
        <v>3.6</v>
      </c>
      <c r="V398" s="61"/>
      <c r="W398" s="61"/>
      <c r="X398" s="61"/>
      <c r="Y398" s="61"/>
      <c r="Z398" s="61"/>
      <c r="AA398" s="61"/>
      <c r="AB398" s="61"/>
      <c r="AC398" s="61"/>
      <c r="AD398" s="16"/>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c r="BA398" s="16"/>
      <c r="BB398" s="16"/>
    </row>
    <row r="399" spans="1:54" ht="15.75" x14ac:dyDescent="0.25">
      <c r="A399" s="124" t="s">
        <v>31</v>
      </c>
      <c r="B399" s="127" t="s">
        <v>806</v>
      </c>
      <c r="C399" s="61">
        <v>1</v>
      </c>
      <c r="D399" s="61">
        <v>3</v>
      </c>
      <c r="E399" s="61">
        <v>2</v>
      </c>
      <c r="F399" s="61">
        <v>1</v>
      </c>
      <c r="G399" s="61"/>
      <c r="H399" s="61"/>
      <c r="I399" s="61"/>
      <c r="J399" s="61"/>
      <c r="K399" s="61"/>
      <c r="L399" s="61"/>
      <c r="M399" s="61"/>
      <c r="N399" s="61"/>
      <c r="O399" s="61"/>
      <c r="P399" s="61">
        <v>3.6</v>
      </c>
      <c r="Q399" s="61"/>
      <c r="R399" s="61">
        <v>3.6</v>
      </c>
      <c r="S399" s="61">
        <v>10.8</v>
      </c>
      <c r="T399" s="61">
        <v>7.2</v>
      </c>
      <c r="U399" s="61">
        <v>3.6</v>
      </c>
      <c r="V399" s="61"/>
      <c r="W399" s="61"/>
      <c r="X399" s="61"/>
      <c r="Y399" s="61"/>
      <c r="Z399" s="61"/>
      <c r="AA399" s="61"/>
      <c r="AB399" s="61"/>
      <c r="AC399" s="61"/>
      <c r="AD399" s="16"/>
      <c r="AE399" s="16"/>
      <c r="AF399" s="16"/>
      <c r="AG399" s="16"/>
      <c r="AH399" s="16"/>
      <c r="AI399" s="16"/>
      <c r="AJ399" s="16"/>
      <c r="AK399" s="16"/>
      <c r="AL399" s="16"/>
      <c r="AM399" s="16"/>
      <c r="AN399" s="16"/>
      <c r="AO399" s="16"/>
      <c r="AP399" s="16"/>
      <c r="AQ399" s="16"/>
      <c r="AR399" s="16"/>
      <c r="AS399" s="16"/>
      <c r="AT399" s="16"/>
      <c r="AU399" s="16"/>
      <c r="AV399" s="16"/>
      <c r="AW399" s="16"/>
      <c r="AX399" s="16"/>
      <c r="AY399" s="16"/>
      <c r="AZ399" s="16"/>
      <c r="BA399" s="16"/>
      <c r="BB399" s="16"/>
    </row>
    <row r="400" spans="1:54" ht="15.75" customHeight="1" x14ac:dyDescent="0.25">
      <c r="A400" s="124" t="s">
        <v>33</v>
      </c>
      <c r="B400" s="127" t="s">
        <v>807</v>
      </c>
      <c r="C400" s="61">
        <v>3</v>
      </c>
      <c r="D400" s="61">
        <v>1</v>
      </c>
      <c r="E400" s="61">
        <v>2</v>
      </c>
      <c r="F400" s="61">
        <v>2</v>
      </c>
      <c r="G400" s="61"/>
      <c r="H400" s="61"/>
      <c r="I400" s="61"/>
      <c r="J400" s="61"/>
      <c r="K400" s="61"/>
      <c r="L400" s="61"/>
      <c r="M400" s="61"/>
      <c r="N400" s="61"/>
      <c r="O400" s="61"/>
      <c r="P400" s="61">
        <v>3.6</v>
      </c>
      <c r="Q400" s="61"/>
      <c r="R400" s="61">
        <v>10.8</v>
      </c>
      <c r="S400" s="61">
        <v>3.6</v>
      </c>
      <c r="T400" s="61">
        <v>7.2</v>
      </c>
      <c r="U400" s="61">
        <v>7.2</v>
      </c>
      <c r="V400" s="61"/>
      <c r="W400" s="61"/>
      <c r="X400" s="61"/>
      <c r="Y400" s="61"/>
      <c r="Z400" s="61"/>
      <c r="AA400" s="61"/>
      <c r="AB400" s="61"/>
      <c r="AC400" s="61"/>
      <c r="AD400" s="16"/>
      <c r="AE400" s="16"/>
      <c r="AF400" s="16"/>
      <c r="AG400" s="16"/>
      <c r="AH400" s="16"/>
      <c r="AI400" s="16"/>
      <c r="AJ400" s="16"/>
      <c r="AK400" s="16"/>
      <c r="AL400" s="16"/>
      <c r="AM400" s="16"/>
      <c r="AN400" s="16"/>
      <c r="AO400" s="16"/>
      <c r="AP400" s="16"/>
      <c r="AQ400" s="16"/>
      <c r="AR400" s="16"/>
      <c r="AS400" s="16"/>
      <c r="AT400" s="16"/>
      <c r="AU400" s="16"/>
      <c r="AV400" s="16"/>
      <c r="AW400" s="16"/>
      <c r="AX400" s="16"/>
      <c r="AY400" s="16"/>
      <c r="AZ400" s="16"/>
      <c r="BA400" s="16"/>
      <c r="BB400" s="16"/>
    </row>
    <row r="401" spans="1:54" ht="15.75" x14ac:dyDescent="0.25">
      <c r="A401" s="124" t="s">
        <v>35</v>
      </c>
      <c r="B401" s="127" t="s">
        <v>808</v>
      </c>
      <c r="C401" s="61">
        <v>1</v>
      </c>
      <c r="D401" s="61">
        <v>1</v>
      </c>
      <c r="E401" s="61">
        <v>2</v>
      </c>
      <c r="F401" s="61">
        <v>2</v>
      </c>
      <c r="G401" s="61"/>
      <c r="H401" s="61"/>
      <c r="I401" s="61"/>
      <c r="J401" s="61"/>
      <c r="K401" s="61"/>
      <c r="L401" s="61"/>
      <c r="M401" s="61"/>
      <c r="N401" s="61"/>
      <c r="O401" s="61"/>
      <c r="P401" s="61">
        <v>3.6</v>
      </c>
      <c r="Q401" s="61"/>
      <c r="R401" s="61">
        <v>3.6</v>
      </c>
      <c r="S401" s="61">
        <v>3.6</v>
      </c>
      <c r="T401" s="61">
        <v>7.2</v>
      </c>
      <c r="U401" s="61">
        <v>7.2</v>
      </c>
      <c r="V401" s="61"/>
      <c r="W401" s="61"/>
      <c r="X401" s="61"/>
      <c r="Y401" s="61"/>
      <c r="Z401" s="61"/>
      <c r="AA401" s="61"/>
      <c r="AB401" s="61"/>
      <c r="AC401" s="61"/>
      <c r="AD401" s="16"/>
      <c r="AE401" s="16"/>
      <c r="AF401" s="16"/>
      <c r="AG401" s="16"/>
      <c r="AH401" s="16"/>
      <c r="AI401" s="16"/>
      <c r="AJ401" s="16"/>
      <c r="AK401" s="16"/>
      <c r="AL401" s="16"/>
      <c r="AM401" s="16"/>
      <c r="AN401" s="16"/>
      <c r="AO401" s="16"/>
      <c r="AP401" s="16"/>
      <c r="AQ401" s="16"/>
      <c r="AR401" s="16"/>
      <c r="AS401" s="16"/>
      <c r="AT401" s="16"/>
      <c r="AU401" s="16"/>
      <c r="AV401" s="16"/>
      <c r="AW401" s="16"/>
      <c r="AX401" s="16"/>
      <c r="AY401" s="16"/>
      <c r="AZ401" s="16"/>
      <c r="BA401" s="16"/>
      <c r="BB401" s="16"/>
    </row>
    <row r="402" spans="1:54" ht="15.75" x14ac:dyDescent="0.25">
      <c r="A402" s="124" t="s">
        <v>37</v>
      </c>
      <c r="B402" s="127" t="s">
        <v>809</v>
      </c>
      <c r="C402" s="61">
        <v>3</v>
      </c>
      <c r="D402" s="61">
        <v>1</v>
      </c>
      <c r="E402" s="61">
        <v>2</v>
      </c>
      <c r="F402" s="61">
        <v>2</v>
      </c>
      <c r="G402" s="61"/>
      <c r="H402" s="61"/>
      <c r="I402" s="61"/>
      <c r="J402" s="61"/>
      <c r="K402" s="61"/>
      <c r="L402" s="61"/>
      <c r="M402" s="61"/>
      <c r="N402" s="61"/>
      <c r="O402" s="61"/>
      <c r="P402" s="61">
        <v>3.6</v>
      </c>
      <c r="Q402" s="61"/>
      <c r="R402" s="61">
        <v>10.8</v>
      </c>
      <c r="S402" s="61">
        <v>3.6</v>
      </c>
      <c r="T402" s="61">
        <v>7.2</v>
      </c>
      <c r="U402" s="61">
        <v>7.2</v>
      </c>
      <c r="V402" s="61"/>
      <c r="W402" s="61"/>
      <c r="X402" s="61"/>
      <c r="Y402" s="61"/>
      <c r="Z402" s="61"/>
      <c r="AA402" s="61"/>
      <c r="AB402" s="61"/>
      <c r="AC402" s="61"/>
      <c r="AD402" s="16"/>
      <c r="AE402" s="16"/>
      <c r="AF402" s="16"/>
      <c r="AG402" s="16"/>
      <c r="AH402" s="16"/>
      <c r="AI402" s="16"/>
      <c r="AJ402" s="16"/>
      <c r="AK402" s="16"/>
      <c r="AL402" s="16"/>
      <c r="AM402" s="16"/>
      <c r="AN402" s="16"/>
      <c r="AO402" s="16"/>
      <c r="AP402" s="16"/>
      <c r="AQ402" s="16"/>
      <c r="AR402" s="16"/>
      <c r="AS402" s="16"/>
      <c r="AT402" s="16"/>
      <c r="AU402" s="16"/>
      <c r="AV402" s="16"/>
      <c r="AW402" s="16"/>
      <c r="AX402" s="16"/>
      <c r="AY402" s="16"/>
      <c r="AZ402" s="16"/>
      <c r="BA402" s="16"/>
      <c r="BB402" s="16"/>
    </row>
    <row r="403" spans="1:54" ht="15.75" x14ac:dyDescent="0.25">
      <c r="A403" s="124" t="s">
        <v>781</v>
      </c>
      <c r="B403" s="127" t="s">
        <v>810</v>
      </c>
      <c r="C403" s="61">
        <v>3</v>
      </c>
      <c r="D403" s="61">
        <v>1</v>
      </c>
      <c r="E403" s="61">
        <v>2</v>
      </c>
      <c r="F403" s="61">
        <v>2</v>
      </c>
      <c r="G403" s="61"/>
      <c r="H403" s="61"/>
      <c r="I403" s="61"/>
      <c r="J403" s="61"/>
      <c r="K403" s="61"/>
      <c r="L403" s="61"/>
      <c r="M403" s="61"/>
      <c r="N403" s="61"/>
      <c r="O403" s="61"/>
      <c r="P403" s="61">
        <v>3.6</v>
      </c>
      <c r="Q403" s="61"/>
      <c r="R403" s="61">
        <v>10.8</v>
      </c>
      <c r="S403" s="61">
        <v>3.6</v>
      </c>
      <c r="T403" s="61">
        <v>7.2</v>
      </c>
      <c r="U403" s="61">
        <v>7.2</v>
      </c>
      <c r="V403" s="61"/>
      <c r="W403" s="61"/>
      <c r="X403" s="61"/>
      <c r="Y403" s="61"/>
      <c r="Z403" s="61"/>
      <c r="AA403" s="61"/>
      <c r="AB403" s="61"/>
      <c r="AC403" s="61"/>
      <c r="AD403" s="16"/>
      <c r="AE403" s="16"/>
      <c r="AF403" s="16"/>
      <c r="AG403" s="16"/>
      <c r="AH403" s="16"/>
      <c r="AI403" s="16"/>
      <c r="AJ403" s="16"/>
      <c r="AK403" s="16"/>
      <c r="AL403" s="16"/>
      <c r="AM403" s="16"/>
      <c r="AN403" s="16"/>
      <c r="AO403" s="16"/>
      <c r="AP403" s="16"/>
      <c r="AQ403" s="16"/>
      <c r="AR403" s="16"/>
      <c r="AS403" s="16"/>
      <c r="AT403" s="16"/>
      <c r="AU403" s="16"/>
      <c r="AV403" s="16"/>
      <c r="AW403" s="16"/>
      <c r="AX403" s="16"/>
      <c r="AY403" s="16"/>
      <c r="AZ403" s="16"/>
      <c r="BA403" s="16"/>
      <c r="BB403" s="16"/>
    </row>
    <row r="404" spans="1:54" ht="15.75" x14ac:dyDescent="0.25">
      <c r="A404" s="60" t="s">
        <v>343</v>
      </c>
      <c r="B404" s="64" t="s">
        <v>811</v>
      </c>
      <c r="C404" s="59" t="s">
        <v>2</v>
      </c>
      <c r="D404" s="59" t="s">
        <v>3</v>
      </c>
      <c r="E404" s="59" t="s">
        <v>4</v>
      </c>
      <c r="F404" s="59" t="s">
        <v>5</v>
      </c>
      <c r="G404" s="59" t="s">
        <v>6</v>
      </c>
      <c r="H404" s="59" t="s">
        <v>7</v>
      </c>
      <c r="I404" s="59" t="s">
        <v>8</v>
      </c>
      <c r="J404" s="59" t="s">
        <v>9</v>
      </c>
      <c r="K404" s="59" t="s">
        <v>10</v>
      </c>
      <c r="L404" s="59" t="s">
        <v>11</v>
      </c>
      <c r="M404" s="59" t="s">
        <v>12</v>
      </c>
      <c r="N404" s="59" t="s">
        <v>13</v>
      </c>
      <c r="O404" s="59"/>
      <c r="P404" s="59" t="s">
        <v>14</v>
      </c>
      <c r="Q404" s="59"/>
      <c r="R404" s="59" t="s">
        <v>15</v>
      </c>
      <c r="S404" s="59" t="s">
        <v>16</v>
      </c>
      <c r="T404" s="59" t="s">
        <v>17</v>
      </c>
      <c r="U404" s="59" t="s">
        <v>18</v>
      </c>
      <c r="V404" s="59" t="s">
        <v>19</v>
      </c>
      <c r="W404" s="59" t="s">
        <v>20</v>
      </c>
      <c r="X404" s="59" t="s">
        <v>21</v>
      </c>
      <c r="Y404" s="59" t="s">
        <v>22</v>
      </c>
      <c r="Z404" s="59" t="s">
        <v>23</v>
      </c>
      <c r="AA404" s="59" t="s">
        <v>24</v>
      </c>
      <c r="AB404" s="59" t="s">
        <v>25</v>
      </c>
      <c r="AC404" s="59" t="s">
        <v>26</v>
      </c>
      <c r="AD404" s="16"/>
      <c r="AE404" s="14"/>
      <c r="AF404" s="14"/>
      <c r="AG404" s="14"/>
      <c r="AH404" s="14"/>
      <c r="AI404" s="14"/>
      <c r="AJ404" s="14"/>
      <c r="AK404" s="14"/>
      <c r="AL404" s="14"/>
      <c r="AM404" s="14"/>
      <c r="AN404" s="14"/>
      <c r="AO404" s="14"/>
      <c r="AP404" s="14"/>
      <c r="AQ404" s="14"/>
      <c r="AR404" s="14"/>
      <c r="AS404" s="14"/>
      <c r="AT404" s="14"/>
      <c r="AU404" s="14"/>
      <c r="AV404" s="14"/>
      <c r="AW404" s="14"/>
      <c r="AX404" s="14"/>
      <c r="AY404" s="14"/>
      <c r="AZ404" s="14"/>
      <c r="BA404" s="14"/>
      <c r="BB404" s="14"/>
    </row>
    <row r="405" spans="1:54" ht="15.75" customHeight="1" x14ac:dyDescent="0.25">
      <c r="A405" s="124" t="s">
        <v>27</v>
      </c>
      <c r="B405" s="127" t="s">
        <v>812</v>
      </c>
      <c r="C405" s="61">
        <v>1</v>
      </c>
      <c r="D405" s="61">
        <v>3</v>
      </c>
      <c r="E405" s="61"/>
      <c r="F405" s="61">
        <v>3</v>
      </c>
      <c r="G405" s="61">
        <v>3</v>
      </c>
      <c r="H405" s="61"/>
      <c r="I405" s="61"/>
      <c r="J405" s="61"/>
      <c r="K405" s="61">
        <v>1</v>
      </c>
      <c r="L405" s="61"/>
      <c r="M405" s="61">
        <v>3</v>
      </c>
      <c r="N405" s="61"/>
      <c r="O405" s="61"/>
      <c r="P405" s="61">
        <v>5</v>
      </c>
      <c r="Q405" s="61"/>
      <c r="R405" s="61">
        <v>5</v>
      </c>
      <c r="S405" s="61">
        <v>15</v>
      </c>
      <c r="T405" s="61"/>
      <c r="U405" s="61">
        <v>10</v>
      </c>
      <c r="V405" s="61">
        <v>15</v>
      </c>
      <c r="W405" s="61"/>
      <c r="X405" s="61"/>
      <c r="Y405" s="61"/>
      <c r="Z405" s="61">
        <v>5</v>
      </c>
      <c r="AA405" s="61"/>
      <c r="AB405" s="61">
        <v>15</v>
      </c>
      <c r="AC405" s="61"/>
      <c r="AD405" s="16"/>
      <c r="AE405" s="16"/>
      <c r="AF405" s="16"/>
      <c r="AG405" s="16"/>
      <c r="AH405" s="16"/>
      <c r="AI405" s="16"/>
      <c r="AJ405" s="16"/>
      <c r="AK405" s="16"/>
      <c r="AL405" s="16"/>
      <c r="AM405" s="16"/>
      <c r="AN405" s="16"/>
      <c r="AO405" s="16"/>
      <c r="AP405" s="16"/>
      <c r="AQ405" s="16"/>
      <c r="AR405" s="16"/>
      <c r="AS405" s="16"/>
      <c r="AT405" s="16"/>
      <c r="AU405" s="16"/>
      <c r="AV405" s="16"/>
      <c r="AW405" s="16"/>
      <c r="AX405" s="16"/>
      <c r="AY405" s="16"/>
      <c r="AZ405" s="16"/>
      <c r="BA405" s="16"/>
      <c r="BB405" s="16"/>
    </row>
    <row r="406" spans="1:54" ht="15.75" x14ac:dyDescent="0.25">
      <c r="A406" s="124" t="s">
        <v>31</v>
      </c>
      <c r="B406" s="127" t="s">
        <v>813</v>
      </c>
      <c r="C406" s="61">
        <v>3</v>
      </c>
      <c r="D406" s="61">
        <v>1</v>
      </c>
      <c r="E406" s="61"/>
      <c r="F406" s="61">
        <v>3</v>
      </c>
      <c r="G406" s="61">
        <v>1</v>
      </c>
      <c r="H406" s="61"/>
      <c r="I406" s="61"/>
      <c r="J406" s="61"/>
      <c r="K406" s="61">
        <v>1</v>
      </c>
      <c r="L406" s="61"/>
      <c r="M406" s="61">
        <v>3</v>
      </c>
      <c r="N406" s="61"/>
      <c r="O406" s="61"/>
      <c r="P406" s="61">
        <v>5</v>
      </c>
      <c r="Q406" s="61"/>
      <c r="R406" s="61">
        <v>15</v>
      </c>
      <c r="S406" s="61">
        <v>5</v>
      </c>
      <c r="T406" s="61"/>
      <c r="U406" s="61">
        <v>10</v>
      </c>
      <c r="V406" s="61">
        <v>5</v>
      </c>
      <c r="W406" s="61"/>
      <c r="X406" s="61"/>
      <c r="Y406" s="61"/>
      <c r="Z406" s="61">
        <v>5</v>
      </c>
      <c r="AA406" s="61"/>
      <c r="AB406" s="61">
        <v>15</v>
      </c>
      <c r="AC406" s="61"/>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row>
    <row r="407" spans="1:54" ht="15.75" x14ac:dyDescent="0.25">
      <c r="A407" s="124" t="s">
        <v>33</v>
      </c>
      <c r="B407" s="127" t="s">
        <v>814</v>
      </c>
      <c r="C407" s="61">
        <v>1</v>
      </c>
      <c r="D407" s="61">
        <v>1</v>
      </c>
      <c r="E407" s="61"/>
      <c r="F407" s="61">
        <v>3</v>
      </c>
      <c r="G407" s="61">
        <v>2</v>
      </c>
      <c r="H407" s="61"/>
      <c r="I407" s="61"/>
      <c r="J407" s="61"/>
      <c r="K407" s="61">
        <v>1</v>
      </c>
      <c r="L407" s="61"/>
      <c r="M407" s="61">
        <v>3</v>
      </c>
      <c r="N407" s="61"/>
      <c r="O407" s="61"/>
      <c r="P407" s="61">
        <v>5</v>
      </c>
      <c r="Q407" s="61"/>
      <c r="R407" s="61">
        <v>5</v>
      </c>
      <c r="S407" s="61">
        <v>5</v>
      </c>
      <c r="T407" s="61"/>
      <c r="U407" s="61">
        <v>10</v>
      </c>
      <c r="V407" s="61">
        <v>10</v>
      </c>
      <c r="W407" s="61"/>
      <c r="X407" s="61"/>
      <c r="Y407" s="61"/>
      <c r="Z407" s="61">
        <v>5</v>
      </c>
      <c r="AA407" s="61"/>
      <c r="AB407" s="61">
        <v>15</v>
      </c>
      <c r="AC407" s="61"/>
      <c r="AD407" s="16"/>
      <c r="AE407" s="16"/>
      <c r="AF407" s="16"/>
      <c r="AG407" s="16"/>
      <c r="AH407" s="16"/>
      <c r="AI407" s="16"/>
      <c r="AJ407" s="16"/>
      <c r="AK407" s="16"/>
      <c r="AL407" s="16"/>
      <c r="AM407" s="16"/>
      <c r="AN407" s="16"/>
      <c r="AO407" s="16"/>
      <c r="AP407" s="16"/>
      <c r="AQ407" s="16"/>
      <c r="AR407" s="16"/>
      <c r="AS407" s="16"/>
      <c r="AT407" s="16"/>
      <c r="AU407" s="16"/>
      <c r="AV407" s="16"/>
      <c r="AW407" s="16"/>
      <c r="AX407" s="16"/>
      <c r="AY407" s="16"/>
      <c r="AZ407" s="16"/>
      <c r="BA407" s="16"/>
      <c r="BB407" s="16"/>
    </row>
    <row r="408" spans="1:54" ht="15.75" x14ac:dyDescent="0.25">
      <c r="A408" s="124" t="s">
        <v>35</v>
      </c>
      <c r="B408" s="127" t="s">
        <v>815</v>
      </c>
      <c r="C408" s="61">
        <v>3</v>
      </c>
      <c r="D408" s="61">
        <v>1</v>
      </c>
      <c r="E408" s="61"/>
      <c r="F408" s="61">
        <v>3</v>
      </c>
      <c r="G408" s="61"/>
      <c r="H408" s="61"/>
      <c r="I408" s="61"/>
      <c r="J408" s="61"/>
      <c r="K408" s="61">
        <v>1</v>
      </c>
      <c r="L408" s="61"/>
      <c r="M408" s="61">
        <v>3</v>
      </c>
      <c r="N408" s="61"/>
      <c r="O408" s="61"/>
      <c r="P408" s="61">
        <v>5</v>
      </c>
      <c r="Q408" s="61"/>
      <c r="R408" s="61">
        <v>15</v>
      </c>
      <c r="S408" s="61">
        <v>5</v>
      </c>
      <c r="T408" s="61"/>
      <c r="U408" s="61">
        <v>10</v>
      </c>
      <c r="V408" s="61"/>
      <c r="W408" s="61"/>
      <c r="X408" s="61"/>
      <c r="Y408" s="61"/>
      <c r="Z408" s="61">
        <v>5</v>
      </c>
      <c r="AA408" s="61"/>
      <c r="AB408" s="61">
        <v>15</v>
      </c>
      <c r="AC408" s="61"/>
      <c r="AD408" s="16"/>
      <c r="AE408" s="16"/>
      <c r="AF408" s="16"/>
      <c r="AG408" s="16"/>
      <c r="AH408" s="16"/>
      <c r="AI408" s="16"/>
      <c r="AJ408" s="16"/>
      <c r="AK408" s="16"/>
      <c r="AL408" s="16"/>
      <c r="AM408" s="16"/>
      <c r="AN408" s="16"/>
      <c r="AO408" s="16"/>
      <c r="AP408" s="16"/>
      <c r="AQ408" s="16"/>
      <c r="AR408" s="16"/>
      <c r="AS408" s="16"/>
      <c r="AT408" s="16"/>
      <c r="AU408" s="16"/>
      <c r="AV408" s="16"/>
      <c r="AW408" s="16"/>
      <c r="AX408" s="16"/>
      <c r="AY408" s="16"/>
      <c r="AZ408" s="16"/>
      <c r="BA408" s="16"/>
      <c r="BB408" s="16"/>
    </row>
    <row r="409" spans="1:54" ht="15.75" x14ac:dyDescent="0.25">
      <c r="A409" s="124" t="s">
        <v>37</v>
      </c>
      <c r="B409" s="127" t="s">
        <v>816</v>
      </c>
      <c r="C409" s="61">
        <v>3</v>
      </c>
      <c r="D409" s="61">
        <v>1</v>
      </c>
      <c r="E409" s="61"/>
      <c r="F409" s="61">
        <v>3</v>
      </c>
      <c r="G409" s="61">
        <v>3</v>
      </c>
      <c r="H409" s="61"/>
      <c r="I409" s="61"/>
      <c r="J409" s="61"/>
      <c r="K409" s="61">
        <v>1</v>
      </c>
      <c r="L409" s="61"/>
      <c r="M409" s="61">
        <v>3</v>
      </c>
      <c r="N409" s="61"/>
      <c r="O409" s="61"/>
      <c r="P409" s="61">
        <v>5</v>
      </c>
      <c r="Q409" s="61"/>
      <c r="R409" s="61">
        <v>15</v>
      </c>
      <c r="S409" s="61">
        <v>5</v>
      </c>
      <c r="T409" s="61"/>
      <c r="U409" s="61">
        <v>10</v>
      </c>
      <c r="V409" s="61">
        <v>15</v>
      </c>
      <c r="W409" s="61"/>
      <c r="X409" s="61"/>
      <c r="Y409" s="61"/>
      <c r="Z409" s="61">
        <v>5</v>
      </c>
      <c r="AA409" s="61"/>
      <c r="AB409" s="61">
        <v>15</v>
      </c>
      <c r="AC409" s="61"/>
      <c r="AD409" s="16"/>
      <c r="AE409" s="16"/>
      <c r="AF409" s="16"/>
      <c r="AG409" s="16"/>
      <c r="AH409" s="16"/>
      <c r="AI409" s="16"/>
      <c r="AJ409" s="16"/>
      <c r="AK409" s="16"/>
      <c r="AL409" s="16"/>
      <c r="AM409" s="16"/>
      <c r="AN409" s="16"/>
      <c r="AO409" s="16"/>
      <c r="AP409" s="16"/>
      <c r="AQ409" s="16"/>
      <c r="AR409" s="16"/>
      <c r="AS409" s="16"/>
      <c r="AT409" s="16"/>
      <c r="AU409" s="16"/>
      <c r="AV409" s="16"/>
      <c r="AW409" s="16"/>
      <c r="AX409" s="16"/>
      <c r="AY409" s="16"/>
      <c r="AZ409" s="16"/>
      <c r="BA409" s="16"/>
      <c r="BB409" s="16"/>
    </row>
    <row r="410" spans="1:54" ht="15.75" x14ac:dyDescent="0.25">
      <c r="A410" s="124" t="s">
        <v>781</v>
      </c>
      <c r="B410" s="127" t="s">
        <v>817</v>
      </c>
      <c r="C410" s="61">
        <v>1</v>
      </c>
      <c r="D410" s="61">
        <v>1</v>
      </c>
      <c r="E410" s="61">
        <v>2</v>
      </c>
      <c r="F410" s="61">
        <v>3</v>
      </c>
      <c r="G410" s="61">
        <v>2</v>
      </c>
      <c r="H410" s="61"/>
      <c r="I410" s="61"/>
      <c r="J410" s="61"/>
      <c r="K410" s="61">
        <v>1</v>
      </c>
      <c r="L410" s="61"/>
      <c r="M410" s="61">
        <v>3</v>
      </c>
      <c r="N410" s="61"/>
      <c r="O410" s="61"/>
      <c r="P410" s="61">
        <v>5</v>
      </c>
      <c r="Q410" s="61"/>
      <c r="R410" s="61">
        <v>5</v>
      </c>
      <c r="S410" s="61">
        <v>5</v>
      </c>
      <c r="T410" s="61">
        <v>10</v>
      </c>
      <c r="U410" s="61">
        <v>10</v>
      </c>
      <c r="V410" s="61">
        <v>10</v>
      </c>
      <c r="W410" s="61"/>
      <c r="X410" s="61"/>
      <c r="Y410" s="61"/>
      <c r="Z410" s="61">
        <v>5</v>
      </c>
      <c r="AA410" s="61"/>
      <c r="AB410" s="61">
        <v>15</v>
      </c>
      <c r="AC410" s="61"/>
      <c r="AD410" s="16"/>
      <c r="AE410" s="16"/>
      <c r="AF410" s="16"/>
      <c r="AG410" s="16"/>
      <c r="AH410" s="16"/>
      <c r="AI410" s="16"/>
      <c r="AJ410" s="16"/>
      <c r="AK410" s="16"/>
      <c r="AL410" s="16"/>
      <c r="AM410" s="16"/>
      <c r="AN410" s="16"/>
      <c r="AO410" s="16"/>
      <c r="AP410" s="16"/>
      <c r="AQ410" s="16"/>
      <c r="AR410" s="16"/>
      <c r="AS410" s="16"/>
      <c r="AT410" s="16"/>
      <c r="AU410" s="16"/>
      <c r="AV410" s="16"/>
      <c r="AW410" s="16"/>
      <c r="AX410" s="16"/>
      <c r="AY410" s="16"/>
      <c r="AZ410" s="16"/>
      <c r="BA410" s="16"/>
      <c r="BB410" s="16"/>
    </row>
    <row r="411" spans="1:54" ht="15.75" customHeight="1" x14ac:dyDescent="0.25">
      <c r="A411" s="60" t="s">
        <v>343</v>
      </c>
      <c r="B411" s="64" t="s">
        <v>818</v>
      </c>
      <c r="C411" s="59" t="s">
        <v>2</v>
      </c>
      <c r="D411" s="59" t="s">
        <v>3</v>
      </c>
      <c r="E411" s="59" t="s">
        <v>4</v>
      </c>
      <c r="F411" s="59" t="s">
        <v>5</v>
      </c>
      <c r="G411" s="59" t="s">
        <v>6</v>
      </c>
      <c r="H411" s="59" t="s">
        <v>7</v>
      </c>
      <c r="I411" s="59" t="s">
        <v>8</v>
      </c>
      <c r="J411" s="59" t="s">
        <v>9</v>
      </c>
      <c r="K411" s="59" t="s">
        <v>10</v>
      </c>
      <c r="L411" s="59" t="s">
        <v>11</v>
      </c>
      <c r="M411" s="59" t="s">
        <v>12</v>
      </c>
      <c r="N411" s="59" t="s">
        <v>13</v>
      </c>
      <c r="O411" s="59"/>
      <c r="P411" s="59" t="s">
        <v>14</v>
      </c>
      <c r="Q411" s="59"/>
      <c r="R411" s="59" t="s">
        <v>15</v>
      </c>
      <c r="S411" s="59" t="s">
        <v>16</v>
      </c>
      <c r="T411" s="59" t="s">
        <v>17</v>
      </c>
      <c r="U411" s="59" t="s">
        <v>18</v>
      </c>
      <c r="V411" s="59" t="s">
        <v>19</v>
      </c>
      <c r="W411" s="59" t="s">
        <v>20</v>
      </c>
      <c r="X411" s="59" t="s">
        <v>21</v>
      </c>
      <c r="Y411" s="59" t="s">
        <v>22</v>
      </c>
      <c r="Z411" s="59" t="s">
        <v>23</v>
      </c>
      <c r="AA411" s="59" t="s">
        <v>24</v>
      </c>
      <c r="AB411" s="59" t="s">
        <v>25</v>
      </c>
      <c r="AC411" s="59" t="s">
        <v>26</v>
      </c>
      <c r="AD411" s="16"/>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row>
    <row r="412" spans="1:54" ht="15.75" customHeight="1" x14ac:dyDescent="0.25">
      <c r="A412" s="124" t="s">
        <v>27</v>
      </c>
      <c r="B412" s="127" t="s">
        <v>819</v>
      </c>
      <c r="C412" s="61">
        <v>1</v>
      </c>
      <c r="D412" s="61">
        <v>3</v>
      </c>
      <c r="E412" s="61"/>
      <c r="F412" s="61">
        <v>2</v>
      </c>
      <c r="G412" s="61">
        <v>3</v>
      </c>
      <c r="H412" s="61"/>
      <c r="I412" s="61"/>
      <c r="J412" s="61"/>
      <c r="K412" s="61">
        <v>2</v>
      </c>
      <c r="L412" s="61"/>
      <c r="M412" s="61">
        <v>2</v>
      </c>
      <c r="N412" s="61"/>
      <c r="O412" s="61"/>
      <c r="P412" s="61">
        <v>5</v>
      </c>
      <c r="Q412" s="61"/>
      <c r="R412" s="61">
        <v>5</v>
      </c>
      <c r="S412" s="61">
        <v>15</v>
      </c>
      <c r="T412" s="61"/>
      <c r="U412" s="61">
        <v>10</v>
      </c>
      <c r="V412" s="61">
        <v>15</v>
      </c>
      <c r="W412" s="61"/>
      <c r="X412" s="61"/>
      <c r="Y412" s="61"/>
      <c r="Z412" s="61">
        <v>10</v>
      </c>
      <c r="AA412" s="61"/>
      <c r="AB412" s="61">
        <v>10</v>
      </c>
      <c r="AC412" s="61"/>
      <c r="AD412" s="16"/>
      <c r="AE412" s="16"/>
      <c r="AF412" s="16"/>
      <c r="AG412" s="16"/>
      <c r="AH412" s="16"/>
      <c r="AI412" s="16"/>
      <c r="AJ412" s="16"/>
      <c r="AK412" s="16"/>
      <c r="AL412" s="16"/>
      <c r="AM412" s="16"/>
      <c r="AN412" s="16"/>
      <c r="AO412" s="16"/>
      <c r="AP412" s="16"/>
      <c r="AQ412" s="16"/>
      <c r="AR412" s="16"/>
      <c r="AS412" s="16"/>
      <c r="AT412" s="16"/>
      <c r="AU412" s="16"/>
      <c r="AV412" s="16"/>
      <c r="AW412" s="16"/>
      <c r="AX412" s="16"/>
      <c r="AY412" s="16"/>
      <c r="AZ412" s="16"/>
      <c r="BA412" s="16"/>
      <c r="BB412" s="16"/>
    </row>
    <row r="413" spans="1:54" ht="15.75" customHeight="1" x14ac:dyDescent="0.25">
      <c r="A413" s="124" t="s">
        <v>31</v>
      </c>
      <c r="B413" s="127" t="s">
        <v>820</v>
      </c>
      <c r="C413" s="61">
        <v>3</v>
      </c>
      <c r="D413" s="61">
        <v>1</v>
      </c>
      <c r="E413" s="61"/>
      <c r="F413" s="61">
        <v>2</v>
      </c>
      <c r="G413" s="61">
        <v>1</v>
      </c>
      <c r="H413" s="61"/>
      <c r="I413" s="61"/>
      <c r="J413" s="61"/>
      <c r="K413" s="61">
        <v>2</v>
      </c>
      <c r="L413" s="61"/>
      <c r="M413" s="61">
        <v>2</v>
      </c>
      <c r="N413" s="61"/>
      <c r="O413" s="61"/>
      <c r="P413" s="61">
        <v>5</v>
      </c>
      <c r="Q413" s="61"/>
      <c r="R413" s="61">
        <v>15</v>
      </c>
      <c r="S413" s="61">
        <v>5</v>
      </c>
      <c r="T413" s="61"/>
      <c r="U413" s="61">
        <v>10</v>
      </c>
      <c r="V413" s="61">
        <v>5</v>
      </c>
      <c r="W413" s="61"/>
      <c r="X413" s="61"/>
      <c r="Y413" s="61"/>
      <c r="Z413" s="61">
        <v>10</v>
      </c>
      <c r="AA413" s="61"/>
      <c r="AB413" s="61">
        <v>10</v>
      </c>
      <c r="AC413" s="61"/>
      <c r="AD413" s="16"/>
      <c r="AE413" s="16"/>
      <c r="AF413" s="16"/>
      <c r="AG413" s="16"/>
      <c r="AH413" s="16"/>
      <c r="AI413" s="16"/>
      <c r="AJ413" s="16"/>
      <c r="AK413" s="16"/>
      <c r="AL413" s="16"/>
      <c r="AM413" s="16"/>
      <c r="AN413" s="16"/>
      <c r="AO413" s="16"/>
      <c r="AP413" s="16"/>
      <c r="AQ413" s="16"/>
      <c r="AR413" s="16"/>
      <c r="AS413" s="16"/>
      <c r="AT413" s="16"/>
      <c r="AU413" s="16"/>
      <c r="AV413" s="16"/>
      <c r="AW413" s="16"/>
      <c r="AX413" s="16"/>
      <c r="AY413" s="16"/>
      <c r="AZ413" s="16"/>
      <c r="BA413" s="16"/>
      <c r="BB413" s="16"/>
    </row>
    <row r="414" spans="1:54" ht="15.75" customHeight="1" x14ac:dyDescent="0.25">
      <c r="A414" s="124" t="s">
        <v>33</v>
      </c>
      <c r="B414" s="127" t="s">
        <v>821</v>
      </c>
      <c r="C414" s="61">
        <v>1</v>
      </c>
      <c r="D414" s="61">
        <v>1</v>
      </c>
      <c r="E414" s="61"/>
      <c r="F414" s="61">
        <v>2</v>
      </c>
      <c r="G414" s="61">
        <v>2</v>
      </c>
      <c r="H414" s="61"/>
      <c r="I414" s="61"/>
      <c r="J414" s="61"/>
      <c r="K414" s="61">
        <v>2</v>
      </c>
      <c r="L414" s="61"/>
      <c r="M414" s="61">
        <v>2</v>
      </c>
      <c r="N414" s="61"/>
      <c r="O414" s="61"/>
      <c r="P414" s="61">
        <v>5</v>
      </c>
      <c r="Q414" s="61"/>
      <c r="R414" s="61">
        <v>5</v>
      </c>
      <c r="S414" s="61">
        <v>5</v>
      </c>
      <c r="T414" s="61"/>
      <c r="U414" s="61">
        <v>10</v>
      </c>
      <c r="V414" s="61">
        <v>10</v>
      </c>
      <c r="W414" s="61"/>
      <c r="X414" s="61"/>
      <c r="Y414" s="61"/>
      <c r="Z414" s="61">
        <v>10</v>
      </c>
      <c r="AA414" s="61"/>
      <c r="AB414" s="61">
        <v>10</v>
      </c>
      <c r="AC414" s="61"/>
      <c r="AD414" s="16"/>
      <c r="AE414" s="16"/>
      <c r="AF414" s="16"/>
      <c r="AG414" s="16"/>
      <c r="AH414" s="16"/>
      <c r="AI414" s="16"/>
      <c r="AJ414" s="16"/>
      <c r="AK414" s="16"/>
      <c r="AL414" s="16"/>
      <c r="AM414" s="16"/>
      <c r="AN414" s="16"/>
      <c r="AO414" s="16"/>
      <c r="AP414" s="16"/>
      <c r="AQ414" s="16"/>
      <c r="AR414" s="16"/>
      <c r="AS414" s="16"/>
      <c r="AT414" s="16"/>
      <c r="AU414" s="16"/>
      <c r="AV414" s="16"/>
      <c r="AW414" s="16"/>
      <c r="AX414" s="16"/>
      <c r="AY414" s="16"/>
      <c r="AZ414" s="16"/>
      <c r="BA414" s="16"/>
      <c r="BB414" s="16"/>
    </row>
    <row r="415" spans="1:54" ht="15.75" customHeight="1" x14ac:dyDescent="0.25">
      <c r="A415" s="124" t="s">
        <v>35</v>
      </c>
      <c r="B415" s="127" t="s">
        <v>822</v>
      </c>
      <c r="C415" s="61">
        <v>3</v>
      </c>
      <c r="D415" s="61">
        <v>1</v>
      </c>
      <c r="E415" s="61"/>
      <c r="F415" s="61">
        <v>2</v>
      </c>
      <c r="G415" s="61"/>
      <c r="H415" s="61"/>
      <c r="I415" s="61"/>
      <c r="J415" s="61"/>
      <c r="K415" s="61">
        <v>2</v>
      </c>
      <c r="L415" s="61"/>
      <c r="M415" s="61">
        <v>2</v>
      </c>
      <c r="N415" s="61"/>
      <c r="O415" s="61"/>
      <c r="P415" s="61">
        <v>5</v>
      </c>
      <c r="Q415" s="61"/>
      <c r="R415" s="61">
        <v>15</v>
      </c>
      <c r="S415" s="61">
        <v>5</v>
      </c>
      <c r="T415" s="61"/>
      <c r="U415" s="61">
        <v>10</v>
      </c>
      <c r="V415" s="61"/>
      <c r="W415" s="61"/>
      <c r="X415" s="61"/>
      <c r="Y415" s="61"/>
      <c r="Z415" s="61">
        <v>10</v>
      </c>
      <c r="AA415" s="61"/>
      <c r="AB415" s="61">
        <v>10</v>
      </c>
      <c r="AC415" s="61"/>
      <c r="AD415" s="16"/>
      <c r="AE415" s="16"/>
      <c r="AF415" s="16"/>
      <c r="AG415" s="16"/>
      <c r="AH415" s="16"/>
      <c r="AI415" s="16"/>
      <c r="AJ415" s="16"/>
      <c r="AK415" s="16"/>
      <c r="AL415" s="16"/>
      <c r="AM415" s="16"/>
      <c r="AN415" s="16"/>
      <c r="AO415" s="16"/>
      <c r="AP415" s="16"/>
      <c r="AQ415" s="16"/>
      <c r="AR415" s="16"/>
      <c r="AS415" s="16"/>
      <c r="AT415" s="16"/>
      <c r="AU415" s="16"/>
      <c r="AV415" s="16"/>
      <c r="AW415" s="16"/>
      <c r="AX415" s="16"/>
      <c r="AY415" s="16"/>
      <c r="AZ415" s="16"/>
      <c r="BA415" s="16"/>
      <c r="BB415" s="16"/>
    </row>
    <row r="416" spans="1:54" ht="15.75" customHeight="1" x14ac:dyDescent="0.25">
      <c r="A416" s="124" t="s">
        <v>37</v>
      </c>
      <c r="B416" s="127" t="s">
        <v>823</v>
      </c>
      <c r="C416" s="61">
        <v>3</v>
      </c>
      <c r="D416" s="61">
        <v>1</v>
      </c>
      <c r="E416" s="61"/>
      <c r="F416" s="61">
        <v>2</v>
      </c>
      <c r="G416" s="61">
        <v>3</v>
      </c>
      <c r="H416" s="61"/>
      <c r="I416" s="61"/>
      <c r="J416" s="61"/>
      <c r="K416" s="61">
        <v>2</v>
      </c>
      <c r="L416" s="61"/>
      <c r="M416" s="61">
        <v>2</v>
      </c>
      <c r="N416" s="61"/>
      <c r="O416" s="61"/>
      <c r="P416" s="61">
        <v>5</v>
      </c>
      <c r="Q416" s="61"/>
      <c r="R416" s="61">
        <v>15</v>
      </c>
      <c r="S416" s="61">
        <v>5</v>
      </c>
      <c r="T416" s="61"/>
      <c r="U416" s="61">
        <v>10</v>
      </c>
      <c r="V416" s="61">
        <v>15</v>
      </c>
      <c r="W416" s="61"/>
      <c r="X416" s="61"/>
      <c r="Y416" s="61"/>
      <c r="Z416" s="61">
        <v>10</v>
      </c>
      <c r="AA416" s="61"/>
      <c r="AB416" s="61">
        <v>10</v>
      </c>
      <c r="AC416" s="61"/>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row>
    <row r="417" spans="1:54" ht="15.75" customHeight="1" x14ac:dyDescent="0.25">
      <c r="A417" s="124" t="s">
        <v>39</v>
      </c>
      <c r="B417" s="127" t="s">
        <v>824</v>
      </c>
      <c r="C417" s="61">
        <v>1</v>
      </c>
      <c r="D417" s="61">
        <v>3</v>
      </c>
      <c r="E417" s="61"/>
      <c r="F417" s="61">
        <v>2</v>
      </c>
      <c r="G417" s="61">
        <v>3</v>
      </c>
      <c r="H417" s="61"/>
      <c r="I417" s="61"/>
      <c r="J417" s="61"/>
      <c r="K417" s="61">
        <v>2</v>
      </c>
      <c r="L417" s="61"/>
      <c r="M417" s="61">
        <v>2</v>
      </c>
      <c r="N417" s="61"/>
      <c r="O417" s="61"/>
      <c r="P417" s="61">
        <v>5</v>
      </c>
      <c r="Q417" s="61"/>
      <c r="R417" s="61">
        <v>5</v>
      </c>
      <c r="S417" s="61">
        <v>15</v>
      </c>
      <c r="T417" s="61"/>
      <c r="U417" s="61">
        <v>10</v>
      </c>
      <c r="V417" s="61">
        <v>10</v>
      </c>
      <c r="W417" s="61"/>
      <c r="X417" s="61"/>
      <c r="Y417" s="61"/>
      <c r="Z417" s="61">
        <v>10</v>
      </c>
      <c r="AA417" s="61"/>
      <c r="AB417" s="61">
        <v>10</v>
      </c>
      <c r="AC417" s="61"/>
      <c r="AD417" s="16"/>
      <c r="AE417" s="16"/>
      <c r="AF417" s="16"/>
      <c r="AG417" s="16"/>
      <c r="AH417" s="16"/>
      <c r="AI417" s="16"/>
      <c r="AJ417" s="16"/>
      <c r="AK417" s="16"/>
      <c r="AL417" s="16"/>
      <c r="AM417" s="16"/>
      <c r="AN417" s="16"/>
      <c r="AO417" s="16"/>
      <c r="AP417" s="16"/>
      <c r="AQ417" s="16"/>
      <c r="AR417" s="16"/>
      <c r="AS417" s="16"/>
      <c r="AT417" s="16"/>
      <c r="AU417" s="16"/>
      <c r="AV417" s="16"/>
      <c r="AW417" s="16"/>
      <c r="AX417" s="16"/>
      <c r="AY417" s="16"/>
      <c r="AZ417" s="16"/>
      <c r="BA417" s="16"/>
      <c r="BB417" s="16"/>
    </row>
    <row r="418" spans="1:54" ht="15.75" x14ac:dyDescent="0.25">
      <c r="A418" s="60" t="s">
        <v>343</v>
      </c>
      <c r="B418" s="64" t="s">
        <v>825</v>
      </c>
      <c r="C418" s="59" t="s">
        <v>2</v>
      </c>
      <c r="D418" s="59" t="s">
        <v>3</v>
      </c>
      <c r="E418" s="59" t="s">
        <v>4</v>
      </c>
      <c r="F418" s="59" t="s">
        <v>5</v>
      </c>
      <c r="G418" s="59" t="s">
        <v>6</v>
      </c>
      <c r="H418" s="59" t="s">
        <v>7</v>
      </c>
      <c r="I418" s="59" t="s">
        <v>8</v>
      </c>
      <c r="J418" s="59" t="s">
        <v>9</v>
      </c>
      <c r="K418" s="59" t="s">
        <v>10</v>
      </c>
      <c r="L418" s="59" t="s">
        <v>11</v>
      </c>
      <c r="M418" s="59" t="s">
        <v>12</v>
      </c>
      <c r="N418" s="59" t="s">
        <v>13</v>
      </c>
      <c r="O418" s="59"/>
      <c r="P418" s="59" t="s">
        <v>14</v>
      </c>
      <c r="Q418" s="59"/>
      <c r="R418" s="59" t="s">
        <v>15</v>
      </c>
      <c r="S418" s="59" t="s">
        <v>16</v>
      </c>
      <c r="T418" s="59" t="s">
        <v>17</v>
      </c>
      <c r="U418" s="59" t="s">
        <v>18</v>
      </c>
      <c r="V418" s="59" t="s">
        <v>19</v>
      </c>
      <c r="W418" s="59" t="s">
        <v>20</v>
      </c>
      <c r="X418" s="59" t="s">
        <v>21</v>
      </c>
      <c r="Y418" s="59" t="s">
        <v>22</v>
      </c>
      <c r="Z418" s="59" t="s">
        <v>23</v>
      </c>
      <c r="AA418" s="59" t="s">
        <v>24</v>
      </c>
      <c r="AB418" s="59" t="s">
        <v>25</v>
      </c>
      <c r="AC418" s="59" t="s">
        <v>26</v>
      </c>
      <c r="AD418" s="16"/>
      <c r="AE418" s="14"/>
      <c r="AF418" s="14"/>
      <c r="AG418" s="14"/>
      <c r="AH418" s="14"/>
      <c r="AI418" s="14"/>
      <c r="AJ418" s="14"/>
      <c r="AK418" s="14"/>
      <c r="AL418" s="14"/>
      <c r="AM418" s="14"/>
      <c r="AN418" s="14"/>
      <c r="AO418" s="14"/>
      <c r="AP418" s="14"/>
      <c r="AQ418" s="14"/>
      <c r="AR418" s="14"/>
      <c r="AS418" s="14"/>
      <c r="AT418" s="14"/>
      <c r="AU418" s="14"/>
      <c r="AV418" s="14"/>
      <c r="AW418" s="14"/>
      <c r="AX418" s="14"/>
      <c r="AY418" s="14"/>
      <c r="AZ418" s="14"/>
      <c r="BA418" s="14"/>
      <c r="BB418" s="14"/>
    </row>
    <row r="419" spans="1:54" ht="31.5" x14ac:dyDescent="0.25">
      <c r="A419" s="124" t="s">
        <v>27</v>
      </c>
      <c r="B419" s="127" t="s">
        <v>826</v>
      </c>
      <c r="C419" s="61">
        <v>2</v>
      </c>
      <c r="D419" s="61">
        <v>3</v>
      </c>
      <c r="E419" s="61"/>
      <c r="F419" s="61">
        <v>2</v>
      </c>
      <c r="G419" s="61">
        <v>3</v>
      </c>
      <c r="H419" s="61">
        <v>3</v>
      </c>
      <c r="I419" s="61"/>
      <c r="J419" s="61"/>
      <c r="K419" s="61">
        <v>3</v>
      </c>
      <c r="L419" s="61"/>
      <c r="M419" s="61">
        <v>3</v>
      </c>
      <c r="N419" s="61"/>
      <c r="O419" s="61"/>
      <c r="P419" s="61">
        <v>5</v>
      </c>
      <c r="Q419" s="61"/>
      <c r="R419" s="61">
        <v>10</v>
      </c>
      <c r="S419" s="61">
        <v>15</v>
      </c>
      <c r="T419" s="61"/>
      <c r="U419" s="61">
        <v>10</v>
      </c>
      <c r="V419" s="61">
        <v>15</v>
      </c>
      <c r="W419" s="61">
        <v>15</v>
      </c>
      <c r="X419" s="61"/>
      <c r="Y419" s="61"/>
      <c r="Z419" s="61">
        <v>15</v>
      </c>
      <c r="AA419" s="61"/>
      <c r="AB419" s="61">
        <v>15</v>
      </c>
      <c r="AC419" s="61"/>
      <c r="AD419" s="16"/>
      <c r="AE419" s="16"/>
      <c r="AF419" s="16"/>
      <c r="AG419" s="16"/>
      <c r="AH419" s="16"/>
      <c r="AI419" s="16"/>
      <c r="AJ419" s="16"/>
      <c r="AK419" s="16"/>
      <c r="AL419" s="16"/>
      <c r="AM419" s="16"/>
      <c r="AN419" s="16"/>
      <c r="AO419" s="16"/>
      <c r="AP419" s="16"/>
      <c r="AQ419" s="16"/>
      <c r="AR419" s="16"/>
      <c r="AS419" s="16"/>
      <c r="AT419" s="16"/>
      <c r="AU419" s="16"/>
      <c r="AV419" s="16"/>
      <c r="AW419" s="16"/>
      <c r="AX419" s="16"/>
      <c r="AY419" s="16"/>
      <c r="AZ419" s="16"/>
      <c r="BA419" s="16"/>
      <c r="BB419" s="16"/>
    </row>
    <row r="420" spans="1:54" ht="15.75" x14ac:dyDescent="0.25">
      <c r="A420" s="124" t="s">
        <v>31</v>
      </c>
      <c r="B420" s="127" t="s">
        <v>827</v>
      </c>
      <c r="C420" s="61">
        <v>1</v>
      </c>
      <c r="D420" s="61">
        <v>1</v>
      </c>
      <c r="E420" s="61"/>
      <c r="F420" s="61">
        <v>2</v>
      </c>
      <c r="G420" s="61">
        <v>2</v>
      </c>
      <c r="H420" s="61">
        <v>1</v>
      </c>
      <c r="I420" s="61"/>
      <c r="J420" s="61"/>
      <c r="K420" s="61">
        <v>3</v>
      </c>
      <c r="L420" s="61"/>
      <c r="M420" s="61">
        <v>3</v>
      </c>
      <c r="N420" s="61"/>
      <c r="O420" s="61"/>
      <c r="P420" s="61">
        <v>5</v>
      </c>
      <c r="Q420" s="61"/>
      <c r="R420" s="61">
        <v>5</v>
      </c>
      <c r="S420" s="61">
        <v>5</v>
      </c>
      <c r="T420" s="61"/>
      <c r="U420" s="61">
        <v>10</v>
      </c>
      <c r="V420" s="61">
        <v>10</v>
      </c>
      <c r="W420" s="61">
        <v>5</v>
      </c>
      <c r="X420" s="61"/>
      <c r="Y420" s="61"/>
      <c r="Z420" s="61">
        <v>15</v>
      </c>
      <c r="AA420" s="61"/>
      <c r="AB420" s="61">
        <v>15</v>
      </c>
      <c r="AC420" s="61"/>
      <c r="AD420" s="16"/>
      <c r="AE420" s="16"/>
      <c r="AF420" s="16"/>
      <c r="AG420" s="16"/>
      <c r="AH420" s="16"/>
      <c r="AI420" s="16"/>
      <c r="AJ420" s="16"/>
      <c r="AK420" s="16"/>
      <c r="AL420" s="16"/>
      <c r="AM420" s="16"/>
      <c r="AN420" s="16"/>
      <c r="AO420" s="16"/>
      <c r="AP420" s="16"/>
      <c r="AQ420" s="16"/>
      <c r="AR420" s="16"/>
      <c r="AS420" s="16"/>
      <c r="AT420" s="16"/>
      <c r="AU420" s="16"/>
      <c r="AV420" s="16"/>
      <c r="AW420" s="16"/>
      <c r="AX420" s="16"/>
      <c r="AY420" s="16"/>
      <c r="AZ420" s="16"/>
      <c r="BA420" s="16"/>
      <c r="BB420" s="16"/>
    </row>
    <row r="421" spans="1:54" ht="6.75" customHeight="1" x14ac:dyDescent="0.25">
      <c r="A421" s="200" t="s">
        <v>400</v>
      </c>
      <c r="B421" s="201"/>
      <c r="C421" s="201"/>
      <c r="D421" s="201"/>
      <c r="E421" s="201"/>
      <c r="F421" s="201"/>
      <c r="G421" s="201"/>
      <c r="H421" s="201"/>
      <c r="I421" s="201"/>
      <c r="J421" s="201"/>
      <c r="K421" s="201"/>
      <c r="L421" s="201"/>
      <c r="M421" s="201"/>
      <c r="N421" s="201"/>
      <c r="O421" s="201"/>
      <c r="P421" s="201"/>
      <c r="Q421" s="201"/>
      <c r="R421" s="201"/>
      <c r="S421" s="201"/>
      <c r="T421" s="201"/>
      <c r="U421" s="201"/>
      <c r="V421" s="201"/>
      <c r="W421" s="201"/>
      <c r="X421" s="201"/>
      <c r="Y421" s="201"/>
      <c r="Z421" s="201"/>
      <c r="AA421" s="201"/>
      <c r="AB421" s="201"/>
      <c r="AC421" s="202"/>
      <c r="AD421" s="16"/>
      <c r="AE421" s="16"/>
      <c r="AF421" s="16"/>
      <c r="AG421" s="16"/>
      <c r="AH421" s="16"/>
      <c r="AI421" s="16"/>
      <c r="AJ421" s="16"/>
      <c r="AK421" s="16"/>
      <c r="AL421" s="16"/>
      <c r="AM421" s="16"/>
      <c r="AN421" s="16"/>
      <c r="AO421" s="16"/>
      <c r="AP421" s="16"/>
      <c r="AQ421" s="16"/>
      <c r="AR421" s="16"/>
      <c r="AS421" s="16"/>
      <c r="AT421" s="16"/>
      <c r="AU421" s="16"/>
      <c r="AV421" s="16"/>
      <c r="AW421" s="16"/>
      <c r="AX421" s="16"/>
      <c r="AY421" s="16"/>
      <c r="AZ421" s="16"/>
      <c r="BA421" s="16"/>
      <c r="BB421" s="16"/>
    </row>
    <row r="422" spans="1:54" ht="15.75" x14ac:dyDescent="0.25">
      <c r="A422" s="60" t="s">
        <v>400</v>
      </c>
      <c r="B422" s="64" t="s">
        <v>828</v>
      </c>
      <c r="C422" s="59" t="s">
        <v>2</v>
      </c>
      <c r="D422" s="59" t="s">
        <v>3</v>
      </c>
      <c r="E422" s="59" t="s">
        <v>4</v>
      </c>
      <c r="F422" s="59" t="s">
        <v>5</v>
      </c>
      <c r="G422" s="59" t="s">
        <v>6</v>
      </c>
      <c r="H422" s="59" t="s">
        <v>7</v>
      </c>
      <c r="I422" s="59" t="s">
        <v>8</v>
      </c>
      <c r="J422" s="59" t="s">
        <v>9</v>
      </c>
      <c r="K422" s="59" t="s">
        <v>10</v>
      </c>
      <c r="L422" s="59" t="s">
        <v>11</v>
      </c>
      <c r="M422" s="59" t="s">
        <v>12</v>
      </c>
      <c r="N422" s="59" t="s">
        <v>13</v>
      </c>
      <c r="O422" s="59"/>
      <c r="P422" s="59" t="s">
        <v>14</v>
      </c>
      <c r="Q422" s="59"/>
      <c r="R422" s="59" t="s">
        <v>15</v>
      </c>
      <c r="S422" s="59" t="s">
        <v>16</v>
      </c>
      <c r="T422" s="59" t="s">
        <v>17</v>
      </c>
      <c r="U422" s="59" t="s">
        <v>18</v>
      </c>
      <c r="V422" s="59" t="s">
        <v>19</v>
      </c>
      <c r="W422" s="59" t="s">
        <v>20</v>
      </c>
      <c r="X422" s="59" t="s">
        <v>21</v>
      </c>
      <c r="Y422" s="59" t="s">
        <v>22</v>
      </c>
      <c r="Z422" s="59" t="s">
        <v>23</v>
      </c>
      <c r="AA422" s="59" t="s">
        <v>24</v>
      </c>
      <c r="AB422" s="59" t="s">
        <v>25</v>
      </c>
      <c r="AC422" s="59" t="s">
        <v>26</v>
      </c>
      <c r="AD422" s="16"/>
      <c r="AE422" s="14"/>
      <c r="AF422" s="14"/>
      <c r="AG422" s="14"/>
      <c r="AH422" s="14"/>
      <c r="AI422" s="14"/>
      <c r="AJ422" s="14"/>
      <c r="AK422" s="14"/>
      <c r="AL422" s="14"/>
      <c r="AM422" s="14"/>
      <c r="AN422" s="14"/>
      <c r="AO422" s="14"/>
      <c r="AP422" s="14"/>
      <c r="AQ422" s="14"/>
      <c r="AR422" s="14"/>
      <c r="AS422" s="14"/>
      <c r="AT422" s="14"/>
      <c r="AU422" s="14"/>
      <c r="AV422" s="14"/>
      <c r="AW422" s="14"/>
      <c r="AX422" s="14"/>
      <c r="AY422" s="14"/>
      <c r="AZ422" s="14"/>
      <c r="BA422" s="14"/>
      <c r="BB422" s="14"/>
    </row>
    <row r="423" spans="1:54" ht="15.75" x14ac:dyDescent="0.25">
      <c r="A423" s="124" t="s">
        <v>27</v>
      </c>
      <c r="B423" s="127" t="s">
        <v>2481</v>
      </c>
      <c r="C423" s="61">
        <v>3</v>
      </c>
      <c r="D423" s="61">
        <v>2</v>
      </c>
      <c r="E423" s="61"/>
      <c r="F423" s="61"/>
      <c r="G423" s="61">
        <v>3</v>
      </c>
      <c r="H423" s="61"/>
      <c r="I423" s="61"/>
      <c r="J423" s="61"/>
      <c r="K423" s="61"/>
      <c r="L423" s="61"/>
      <c r="M423" s="61"/>
      <c r="N423" s="61"/>
      <c r="O423" s="61"/>
      <c r="P423" s="61">
        <v>2.2000000000000002</v>
      </c>
      <c r="Q423" s="61"/>
      <c r="R423" s="61">
        <v>6.6</v>
      </c>
      <c r="S423" s="61">
        <v>4.4000000000000004</v>
      </c>
      <c r="T423" s="61"/>
      <c r="U423" s="61"/>
      <c r="V423" s="61">
        <v>6.6</v>
      </c>
      <c r="W423" s="61"/>
      <c r="X423" s="61"/>
      <c r="Y423" s="61"/>
      <c r="Z423" s="61"/>
      <c r="AA423" s="61"/>
      <c r="AB423" s="61"/>
      <c r="AC423" s="61"/>
      <c r="AD423" s="16"/>
      <c r="AE423" s="16"/>
      <c r="AF423" s="16"/>
      <c r="AG423" s="16"/>
      <c r="AH423" s="16"/>
      <c r="AI423" s="16"/>
      <c r="AJ423" s="16"/>
      <c r="AK423" s="16"/>
      <c r="AL423" s="16"/>
      <c r="AM423" s="16"/>
      <c r="AN423" s="16"/>
      <c r="AO423" s="16"/>
      <c r="AP423" s="16"/>
      <c r="AQ423" s="18"/>
      <c r="AR423" s="18"/>
      <c r="AS423" s="18"/>
      <c r="AT423" s="18"/>
      <c r="AU423" s="18"/>
      <c r="AV423" s="16"/>
      <c r="AW423" s="16"/>
      <c r="AX423" s="16"/>
      <c r="AY423" s="16"/>
      <c r="AZ423" s="16"/>
      <c r="BA423" s="16"/>
      <c r="BB423" s="16"/>
    </row>
    <row r="424" spans="1:54" ht="15.75" x14ac:dyDescent="0.25">
      <c r="A424" s="124" t="s">
        <v>31</v>
      </c>
      <c r="B424" s="127" t="s">
        <v>2482</v>
      </c>
      <c r="C424" s="61">
        <v>3</v>
      </c>
      <c r="D424" s="61">
        <v>3</v>
      </c>
      <c r="E424" s="61"/>
      <c r="F424" s="61"/>
      <c r="G424" s="61">
        <v>3</v>
      </c>
      <c r="H424" s="61"/>
      <c r="I424" s="61"/>
      <c r="J424" s="61"/>
      <c r="K424" s="61"/>
      <c r="L424" s="61"/>
      <c r="M424" s="61"/>
      <c r="N424" s="61"/>
      <c r="O424" s="61"/>
      <c r="P424" s="61">
        <v>2.2000000000000002</v>
      </c>
      <c r="Q424" s="61"/>
      <c r="R424" s="61">
        <v>6.6</v>
      </c>
      <c r="S424" s="61">
        <v>6.6</v>
      </c>
      <c r="T424" s="61"/>
      <c r="U424" s="61"/>
      <c r="V424" s="61">
        <v>6.6</v>
      </c>
      <c r="W424" s="61"/>
      <c r="X424" s="61"/>
      <c r="Y424" s="61"/>
      <c r="Z424" s="61"/>
      <c r="AA424" s="61"/>
      <c r="AB424" s="61"/>
      <c r="AC424" s="61"/>
      <c r="AD424" s="16"/>
      <c r="AE424" s="16"/>
      <c r="AF424" s="16"/>
      <c r="AG424" s="16"/>
      <c r="AH424" s="16"/>
      <c r="AI424" s="16"/>
      <c r="AJ424" s="16"/>
      <c r="AK424" s="16"/>
      <c r="AL424" s="16"/>
      <c r="AM424" s="16"/>
      <c r="AN424" s="16"/>
      <c r="AO424" s="16"/>
      <c r="AP424" s="16"/>
      <c r="AQ424" s="18"/>
      <c r="AR424" s="18"/>
      <c r="AS424" s="18"/>
      <c r="AT424" s="18"/>
      <c r="AU424" s="18"/>
      <c r="AV424" s="16"/>
      <c r="AW424" s="16"/>
      <c r="AX424" s="16"/>
      <c r="AY424" s="16"/>
      <c r="AZ424" s="16"/>
      <c r="BA424" s="16"/>
      <c r="BB424" s="16"/>
    </row>
    <row r="425" spans="1:54" ht="15.75" x14ac:dyDescent="0.25">
      <c r="A425" s="124" t="s">
        <v>33</v>
      </c>
      <c r="B425" s="127" t="s">
        <v>2483</v>
      </c>
      <c r="C425" s="61">
        <v>3</v>
      </c>
      <c r="D425" s="61">
        <v>3</v>
      </c>
      <c r="E425" s="61"/>
      <c r="F425" s="61"/>
      <c r="G425" s="61">
        <v>3</v>
      </c>
      <c r="H425" s="61"/>
      <c r="I425" s="61"/>
      <c r="J425" s="61"/>
      <c r="K425" s="61"/>
      <c r="L425" s="61"/>
      <c r="M425" s="61"/>
      <c r="N425" s="61"/>
      <c r="O425" s="61"/>
      <c r="P425" s="61">
        <v>2.2000000000000002</v>
      </c>
      <c r="Q425" s="61"/>
      <c r="R425" s="61">
        <v>6.6</v>
      </c>
      <c r="S425" s="61">
        <v>6.6</v>
      </c>
      <c r="T425" s="61"/>
      <c r="U425" s="61"/>
      <c r="V425" s="61">
        <v>6.6</v>
      </c>
      <c r="W425" s="61"/>
      <c r="X425" s="61"/>
      <c r="Y425" s="61"/>
      <c r="Z425" s="61"/>
      <c r="AA425" s="61"/>
      <c r="AB425" s="61"/>
      <c r="AC425" s="61"/>
      <c r="AD425" s="16"/>
      <c r="AE425" s="16"/>
      <c r="AF425" s="16"/>
      <c r="AG425" s="16"/>
      <c r="AH425" s="16"/>
      <c r="AI425" s="16"/>
      <c r="AJ425" s="16"/>
      <c r="AK425" s="16"/>
      <c r="AL425" s="16"/>
      <c r="AM425" s="16"/>
      <c r="AN425" s="16"/>
      <c r="AO425" s="16"/>
      <c r="AP425" s="16"/>
      <c r="AQ425" s="18"/>
      <c r="AR425" s="18"/>
      <c r="AS425" s="18"/>
      <c r="AT425" s="18"/>
      <c r="AU425" s="18"/>
      <c r="AV425" s="16"/>
      <c r="AW425" s="16"/>
      <c r="AX425" s="16"/>
      <c r="AY425" s="16"/>
      <c r="AZ425" s="16"/>
      <c r="BA425" s="16"/>
      <c r="BB425" s="16"/>
    </row>
    <row r="426" spans="1:54" ht="15.75" x14ac:dyDescent="0.25">
      <c r="A426" s="124" t="s">
        <v>35</v>
      </c>
      <c r="B426" s="127" t="s">
        <v>2484</v>
      </c>
      <c r="C426" s="61">
        <v>3</v>
      </c>
      <c r="D426" s="61">
        <v>3</v>
      </c>
      <c r="E426" s="61"/>
      <c r="F426" s="61"/>
      <c r="G426" s="61">
        <v>3</v>
      </c>
      <c r="H426" s="61"/>
      <c r="I426" s="61"/>
      <c r="J426" s="61"/>
      <c r="K426" s="61"/>
      <c r="L426" s="61"/>
      <c r="M426" s="61"/>
      <c r="N426" s="61"/>
      <c r="O426" s="61"/>
      <c r="P426" s="61">
        <v>2.2000000000000002</v>
      </c>
      <c r="Q426" s="61"/>
      <c r="R426" s="61">
        <v>6.6</v>
      </c>
      <c r="S426" s="61">
        <v>6.6</v>
      </c>
      <c r="T426" s="61"/>
      <c r="U426" s="61"/>
      <c r="V426" s="61">
        <v>6.6</v>
      </c>
      <c r="W426" s="61"/>
      <c r="X426" s="61"/>
      <c r="Y426" s="61"/>
      <c r="Z426" s="61"/>
      <c r="AA426" s="61"/>
      <c r="AB426" s="61"/>
      <c r="AC426" s="61"/>
      <c r="AD426" s="16"/>
      <c r="AE426" s="16"/>
      <c r="AF426" s="16"/>
      <c r="AG426" s="16"/>
      <c r="AH426" s="16"/>
      <c r="AI426" s="16"/>
      <c r="AJ426" s="16"/>
      <c r="AK426" s="16"/>
      <c r="AL426" s="16"/>
      <c r="AM426" s="16"/>
      <c r="AN426" s="16"/>
      <c r="AO426" s="16"/>
      <c r="AP426" s="16"/>
      <c r="AQ426" s="18"/>
      <c r="AR426" s="18"/>
      <c r="AS426" s="18"/>
      <c r="AT426" s="18"/>
      <c r="AU426" s="18"/>
      <c r="AV426" s="16"/>
      <c r="AW426" s="16"/>
      <c r="AX426" s="16"/>
      <c r="AY426" s="16"/>
      <c r="AZ426" s="16"/>
      <c r="BA426" s="16"/>
      <c r="BB426" s="16"/>
    </row>
    <row r="427" spans="1:54" ht="15.75" x14ac:dyDescent="0.25">
      <c r="A427" s="124" t="s">
        <v>37</v>
      </c>
      <c r="B427" s="127" t="s">
        <v>2485</v>
      </c>
      <c r="C427" s="61">
        <v>3</v>
      </c>
      <c r="D427" s="61">
        <v>2</v>
      </c>
      <c r="E427" s="61"/>
      <c r="F427" s="61"/>
      <c r="G427" s="61">
        <v>3</v>
      </c>
      <c r="H427" s="61"/>
      <c r="I427" s="61"/>
      <c r="J427" s="61"/>
      <c r="K427" s="61"/>
      <c r="L427" s="61"/>
      <c r="M427" s="61"/>
      <c r="N427" s="61"/>
      <c r="O427" s="61"/>
      <c r="P427" s="61">
        <v>2.2000000000000002</v>
      </c>
      <c r="Q427" s="61"/>
      <c r="R427" s="61">
        <v>6.6</v>
      </c>
      <c r="S427" s="61">
        <v>4.4000000000000004</v>
      </c>
      <c r="T427" s="61"/>
      <c r="U427" s="61"/>
      <c r="V427" s="61">
        <v>6.6</v>
      </c>
      <c r="W427" s="61"/>
      <c r="X427" s="61"/>
      <c r="Y427" s="61"/>
      <c r="Z427" s="61"/>
      <c r="AA427" s="61"/>
      <c r="AB427" s="61"/>
      <c r="AC427" s="61"/>
      <c r="AD427" s="16"/>
      <c r="AE427" s="16"/>
      <c r="AF427" s="16"/>
      <c r="AG427" s="16"/>
      <c r="AH427" s="16"/>
      <c r="AI427" s="16"/>
      <c r="AJ427" s="16"/>
      <c r="AK427" s="16"/>
      <c r="AL427" s="16"/>
      <c r="AM427" s="16"/>
      <c r="AN427" s="16"/>
      <c r="AO427" s="16"/>
      <c r="AP427" s="16"/>
      <c r="AQ427" s="18"/>
      <c r="AR427" s="18"/>
      <c r="AS427" s="18"/>
      <c r="AT427" s="18"/>
      <c r="AU427" s="18"/>
      <c r="AV427" s="16"/>
      <c r="AW427" s="16"/>
      <c r="AX427" s="16"/>
      <c r="AY427" s="16"/>
      <c r="AZ427" s="16"/>
      <c r="BA427" s="16"/>
      <c r="BB427" s="16"/>
    </row>
    <row r="428" spans="1:54" ht="15.75" x14ac:dyDescent="0.25">
      <c r="A428" s="124" t="s">
        <v>781</v>
      </c>
      <c r="B428" s="127" t="s">
        <v>2481</v>
      </c>
      <c r="C428" s="61">
        <v>3</v>
      </c>
      <c r="D428" s="61">
        <v>1</v>
      </c>
      <c r="E428" s="61"/>
      <c r="F428" s="61"/>
      <c r="G428" s="61">
        <v>3</v>
      </c>
      <c r="H428" s="61"/>
      <c r="I428" s="61"/>
      <c r="J428" s="61"/>
      <c r="K428" s="61"/>
      <c r="L428" s="61"/>
      <c r="M428" s="61"/>
      <c r="N428" s="61"/>
      <c r="O428" s="61"/>
      <c r="P428" s="61">
        <v>2.2000000000000002</v>
      </c>
      <c r="Q428" s="61"/>
      <c r="R428" s="61">
        <v>6.6</v>
      </c>
      <c r="S428" s="61">
        <v>2.2000000000000002</v>
      </c>
      <c r="T428" s="61"/>
      <c r="U428" s="61"/>
      <c r="V428" s="61">
        <v>6.6</v>
      </c>
      <c r="W428" s="61"/>
      <c r="X428" s="61"/>
      <c r="Y428" s="61"/>
      <c r="Z428" s="61"/>
      <c r="AA428" s="61"/>
      <c r="AB428" s="61"/>
      <c r="AC428" s="61"/>
      <c r="AD428" s="16"/>
      <c r="AE428" s="16"/>
      <c r="AF428" s="16"/>
      <c r="AG428" s="16"/>
      <c r="AH428" s="16"/>
      <c r="AI428" s="16"/>
      <c r="AJ428" s="16"/>
      <c r="AK428" s="16"/>
      <c r="AL428" s="16"/>
      <c r="AM428" s="16"/>
      <c r="AN428" s="16"/>
      <c r="AO428" s="16"/>
      <c r="AP428" s="16"/>
      <c r="AQ428" s="18"/>
      <c r="AR428" s="18"/>
      <c r="AS428" s="18"/>
      <c r="AT428" s="18"/>
      <c r="AU428" s="18"/>
      <c r="AV428" s="16"/>
      <c r="AW428" s="16"/>
      <c r="AX428" s="16"/>
      <c r="AY428" s="16"/>
      <c r="AZ428" s="16"/>
      <c r="BA428" s="16"/>
      <c r="BB428" s="16"/>
    </row>
    <row r="429" spans="1:54" ht="15.75" x14ac:dyDescent="0.25">
      <c r="A429" s="60" t="s">
        <v>400</v>
      </c>
      <c r="B429" s="64" t="s">
        <v>829</v>
      </c>
      <c r="C429" s="59" t="s">
        <v>2</v>
      </c>
      <c r="D429" s="59" t="s">
        <v>3</v>
      </c>
      <c r="E429" s="59" t="s">
        <v>4</v>
      </c>
      <c r="F429" s="59" t="s">
        <v>5</v>
      </c>
      <c r="G429" s="59" t="s">
        <v>6</v>
      </c>
      <c r="H429" s="59" t="s">
        <v>7</v>
      </c>
      <c r="I429" s="59" t="s">
        <v>8</v>
      </c>
      <c r="J429" s="59" t="s">
        <v>9</v>
      </c>
      <c r="K429" s="59" t="s">
        <v>10</v>
      </c>
      <c r="L429" s="59" t="s">
        <v>11</v>
      </c>
      <c r="M429" s="59" t="s">
        <v>12</v>
      </c>
      <c r="N429" s="59" t="s">
        <v>13</v>
      </c>
      <c r="O429" s="59"/>
      <c r="P429" s="59" t="s">
        <v>14</v>
      </c>
      <c r="Q429" s="59"/>
      <c r="R429" s="59" t="s">
        <v>15</v>
      </c>
      <c r="S429" s="59" t="s">
        <v>16</v>
      </c>
      <c r="T429" s="59" t="s">
        <v>17</v>
      </c>
      <c r="U429" s="59" t="s">
        <v>18</v>
      </c>
      <c r="V429" s="59" t="s">
        <v>19</v>
      </c>
      <c r="W429" s="59" t="s">
        <v>20</v>
      </c>
      <c r="X429" s="59" t="s">
        <v>21</v>
      </c>
      <c r="Y429" s="59" t="s">
        <v>22</v>
      </c>
      <c r="Z429" s="59" t="s">
        <v>23</v>
      </c>
      <c r="AA429" s="59" t="s">
        <v>24</v>
      </c>
      <c r="AB429" s="59" t="s">
        <v>25</v>
      </c>
      <c r="AC429" s="59" t="s">
        <v>26</v>
      </c>
      <c r="AD429" s="16"/>
      <c r="AE429" s="14"/>
      <c r="AF429" s="14"/>
      <c r="AG429" s="14"/>
      <c r="AH429" s="14"/>
      <c r="AI429" s="14"/>
      <c r="AJ429" s="14"/>
      <c r="AK429" s="14"/>
      <c r="AL429" s="14"/>
      <c r="AM429" s="14"/>
      <c r="AN429" s="14"/>
      <c r="AO429" s="14"/>
      <c r="AP429" s="14"/>
      <c r="AQ429" s="14"/>
      <c r="AR429" s="14"/>
      <c r="AS429" s="14"/>
      <c r="AT429" s="14"/>
      <c r="AU429" s="14"/>
      <c r="AV429" s="14"/>
      <c r="AW429" s="14"/>
      <c r="AX429" s="14"/>
      <c r="AY429" s="14"/>
      <c r="AZ429" s="14"/>
      <c r="BA429" s="14"/>
      <c r="BB429" s="14"/>
    </row>
    <row r="430" spans="1:54" ht="15.75" x14ac:dyDescent="0.25">
      <c r="A430" s="124" t="s">
        <v>27</v>
      </c>
      <c r="B430" s="127" t="s">
        <v>830</v>
      </c>
      <c r="C430" s="61">
        <v>1</v>
      </c>
      <c r="D430" s="61">
        <v>3</v>
      </c>
      <c r="E430" s="61"/>
      <c r="F430" s="61">
        <v>1</v>
      </c>
      <c r="G430" s="61"/>
      <c r="H430" s="61"/>
      <c r="I430" s="61"/>
      <c r="J430" s="61"/>
      <c r="K430" s="61"/>
      <c r="L430" s="61"/>
      <c r="M430" s="61"/>
      <c r="N430" s="61"/>
      <c r="O430" s="61"/>
      <c r="P430" s="61">
        <v>4</v>
      </c>
      <c r="Q430" s="61"/>
      <c r="R430" s="61">
        <v>4</v>
      </c>
      <c r="S430" s="61">
        <v>12</v>
      </c>
      <c r="T430" s="61"/>
      <c r="U430" s="61">
        <v>4</v>
      </c>
      <c r="V430" s="61"/>
      <c r="W430" s="61"/>
      <c r="X430" s="61"/>
      <c r="Y430" s="61"/>
      <c r="Z430" s="61"/>
      <c r="AA430" s="61"/>
      <c r="AB430" s="61"/>
      <c r="AC430" s="61"/>
      <c r="AD430" s="16"/>
      <c r="AE430" s="16"/>
      <c r="AF430" s="16"/>
      <c r="AG430" s="16"/>
      <c r="AH430" s="16"/>
      <c r="AI430" s="16"/>
      <c r="AJ430" s="16"/>
      <c r="AK430" s="16"/>
      <c r="AL430" s="16"/>
      <c r="AM430" s="16"/>
      <c r="AN430" s="16"/>
      <c r="AO430" s="16"/>
      <c r="AP430" s="16"/>
      <c r="AQ430" s="18"/>
      <c r="AR430" s="18"/>
      <c r="AS430" s="18"/>
      <c r="AT430" s="18"/>
      <c r="AU430" s="16"/>
      <c r="AV430" s="16"/>
      <c r="AW430" s="16"/>
      <c r="AX430" s="16"/>
      <c r="AY430" s="16"/>
      <c r="AZ430" s="16"/>
      <c r="BA430" s="16"/>
      <c r="BB430" s="16"/>
    </row>
    <row r="431" spans="1:54" ht="15.75" customHeight="1" x14ac:dyDescent="0.25">
      <c r="A431" s="124" t="s">
        <v>31</v>
      </c>
      <c r="B431" s="127" t="s">
        <v>831</v>
      </c>
      <c r="C431" s="61">
        <v>3</v>
      </c>
      <c r="D431" s="61">
        <v>1</v>
      </c>
      <c r="E431" s="61"/>
      <c r="F431" s="61">
        <v>2</v>
      </c>
      <c r="G431" s="61"/>
      <c r="H431" s="61"/>
      <c r="I431" s="61"/>
      <c r="J431" s="61"/>
      <c r="K431" s="61"/>
      <c r="L431" s="61"/>
      <c r="M431" s="61"/>
      <c r="N431" s="61"/>
      <c r="O431" s="61"/>
      <c r="P431" s="61">
        <v>4</v>
      </c>
      <c r="Q431" s="61"/>
      <c r="R431" s="61">
        <v>12</v>
      </c>
      <c r="S431" s="61">
        <v>4</v>
      </c>
      <c r="T431" s="61"/>
      <c r="U431" s="61">
        <v>8</v>
      </c>
      <c r="V431" s="61"/>
      <c r="W431" s="61"/>
      <c r="X431" s="61"/>
      <c r="Y431" s="61"/>
      <c r="Z431" s="61"/>
      <c r="AA431" s="61"/>
      <c r="AB431" s="61"/>
      <c r="AC431" s="61"/>
      <c r="AD431" s="16"/>
      <c r="AE431" s="16"/>
      <c r="AF431" s="16"/>
      <c r="AG431" s="16"/>
      <c r="AH431" s="16"/>
      <c r="AI431" s="16"/>
      <c r="AJ431" s="16"/>
      <c r="AK431" s="16"/>
      <c r="AL431" s="16"/>
      <c r="AM431" s="16"/>
      <c r="AN431" s="16"/>
      <c r="AO431" s="16"/>
      <c r="AP431" s="16"/>
      <c r="AQ431" s="18"/>
      <c r="AR431" s="18"/>
      <c r="AS431" s="18"/>
      <c r="AT431" s="18"/>
      <c r="AU431" s="16"/>
      <c r="AV431" s="16"/>
      <c r="AW431" s="16"/>
      <c r="AX431" s="16"/>
      <c r="AY431" s="16"/>
      <c r="AZ431" s="16"/>
      <c r="BA431" s="16"/>
      <c r="BB431" s="16"/>
    </row>
    <row r="432" spans="1:54" ht="15.75" x14ac:dyDescent="0.25">
      <c r="A432" s="124" t="s">
        <v>33</v>
      </c>
      <c r="B432" s="127" t="s">
        <v>832</v>
      </c>
      <c r="C432" s="61">
        <v>1</v>
      </c>
      <c r="D432" s="61">
        <v>1</v>
      </c>
      <c r="E432" s="61"/>
      <c r="F432" s="61">
        <v>2</v>
      </c>
      <c r="G432" s="61"/>
      <c r="H432" s="61"/>
      <c r="I432" s="61"/>
      <c r="J432" s="61"/>
      <c r="K432" s="61"/>
      <c r="L432" s="61"/>
      <c r="M432" s="61"/>
      <c r="N432" s="61"/>
      <c r="O432" s="61"/>
      <c r="P432" s="61">
        <v>4</v>
      </c>
      <c r="Q432" s="61"/>
      <c r="R432" s="61">
        <v>4</v>
      </c>
      <c r="S432" s="61">
        <v>4</v>
      </c>
      <c r="T432" s="61"/>
      <c r="U432" s="61">
        <v>8</v>
      </c>
      <c r="V432" s="61"/>
      <c r="W432" s="61"/>
      <c r="X432" s="61"/>
      <c r="Y432" s="61"/>
      <c r="Z432" s="61"/>
      <c r="AA432" s="61"/>
      <c r="AB432" s="61"/>
      <c r="AC432" s="61"/>
      <c r="AD432" s="16"/>
      <c r="AE432" s="16"/>
      <c r="AF432" s="16"/>
      <c r="AG432" s="16"/>
      <c r="AH432" s="16"/>
      <c r="AI432" s="16"/>
      <c r="AJ432" s="16"/>
      <c r="AK432" s="16"/>
      <c r="AL432" s="16"/>
      <c r="AM432" s="16"/>
      <c r="AN432" s="16"/>
      <c r="AO432" s="16"/>
      <c r="AP432" s="16"/>
      <c r="AQ432" s="18"/>
      <c r="AR432" s="18"/>
      <c r="AS432" s="18"/>
      <c r="AT432" s="18"/>
      <c r="AU432" s="16"/>
      <c r="AV432" s="16"/>
      <c r="AW432" s="16"/>
      <c r="AX432" s="16"/>
      <c r="AY432" s="16"/>
      <c r="AZ432" s="16"/>
      <c r="BA432" s="16"/>
      <c r="BB432" s="16"/>
    </row>
    <row r="433" spans="1:54" ht="15.75" x14ac:dyDescent="0.25">
      <c r="A433" s="124" t="s">
        <v>35</v>
      </c>
      <c r="B433" s="127" t="s">
        <v>833</v>
      </c>
      <c r="C433" s="61">
        <v>3</v>
      </c>
      <c r="D433" s="61">
        <v>1</v>
      </c>
      <c r="E433" s="61"/>
      <c r="F433" s="61">
        <v>2</v>
      </c>
      <c r="G433" s="61"/>
      <c r="H433" s="61"/>
      <c r="I433" s="61"/>
      <c r="J433" s="61"/>
      <c r="K433" s="61"/>
      <c r="L433" s="61"/>
      <c r="M433" s="61"/>
      <c r="N433" s="61"/>
      <c r="O433" s="61"/>
      <c r="P433" s="61">
        <v>4</v>
      </c>
      <c r="Q433" s="61"/>
      <c r="R433" s="61">
        <v>12</v>
      </c>
      <c r="S433" s="61">
        <v>4</v>
      </c>
      <c r="T433" s="61"/>
      <c r="U433" s="61">
        <v>8</v>
      </c>
      <c r="V433" s="61"/>
      <c r="W433" s="61"/>
      <c r="X433" s="61"/>
      <c r="Y433" s="61"/>
      <c r="Z433" s="61"/>
      <c r="AA433" s="61"/>
      <c r="AB433" s="61"/>
      <c r="AC433" s="61"/>
      <c r="AD433" s="16"/>
      <c r="AE433" s="16"/>
      <c r="AF433" s="16"/>
      <c r="AG433" s="16"/>
      <c r="AH433" s="16"/>
      <c r="AI433" s="16"/>
      <c r="AJ433" s="16"/>
      <c r="AK433" s="16"/>
      <c r="AL433" s="16"/>
      <c r="AM433" s="16"/>
      <c r="AN433" s="16"/>
      <c r="AO433" s="16"/>
      <c r="AP433" s="16"/>
      <c r="AQ433" s="18"/>
      <c r="AR433" s="18"/>
      <c r="AS433" s="18"/>
      <c r="AT433" s="18"/>
      <c r="AU433" s="16"/>
      <c r="AV433" s="16"/>
      <c r="AW433" s="16"/>
      <c r="AX433" s="16"/>
      <c r="AY433" s="16"/>
      <c r="AZ433" s="16"/>
      <c r="BA433" s="16"/>
      <c r="BB433" s="16"/>
    </row>
    <row r="434" spans="1:54" ht="15.75" x14ac:dyDescent="0.25">
      <c r="A434" s="124" t="s">
        <v>37</v>
      </c>
      <c r="B434" s="127" t="s">
        <v>834</v>
      </c>
      <c r="C434" s="61">
        <v>3</v>
      </c>
      <c r="D434" s="61">
        <v>1</v>
      </c>
      <c r="E434" s="61"/>
      <c r="F434" s="61">
        <v>2</v>
      </c>
      <c r="G434" s="61"/>
      <c r="H434" s="61"/>
      <c r="I434" s="61"/>
      <c r="J434" s="61"/>
      <c r="K434" s="61"/>
      <c r="L434" s="61"/>
      <c r="M434" s="61"/>
      <c r="N434" s="61"/>
      <c r="O434" s="61"/>
      <c r="P434" s="61">
        <v>4</v>
      </c>
      <c r="Q434" s="61"/>
      <c r="R434" s="61">
        <v>12</v>
      </c>
      <c r="S434" s="61">
        <v>4</v>
      </c>
      <c r="T434" s="61"/>
      <c r="U434" s="61">
        <v>8</v>
      </c>
      <c r="V434" s="61"/>
      <c r="W434" s="61"/>
      <c r="X434" s="61"/>
      <c r="Y434" s="61"/>
      <c r="Z434" s="61"/>
      <c r="AA434" s="61"/>
      <c r="AB434" s="61"/>
      <c r="AC434" s="61"/>
      <c r="AD434" s="16"/>
      <c r="AE434" s="16"/>
      <c r="AF434" s="16"/>
      <c r="AG434" s="16"/>
      <c r="AH434" s="16"/>
      <c r="AI434" s="16"/>
      <c r="AJ434" s="16"/>
      <c r="AK434" s="16"/>
      <c r="AL434" s="16"/>
      <c r="AM434" s="16"/>
      <c r="AN434" s="16"/>
      <c r="AO434" s="16"/>
      <c r="AP434" s="16"/>
      <c r="AQ434" s="18"/>
      <c r="AR434" s="18"/>
      <c r="AS434" s="18"/>
      <c r="AT434" s="18"/>
      <c r="AU434" s="16"/>
      <c r="AV434" s="16"/>
      <c r="AW434" s="16"/>
      <c r="AX434" s="16"/>
      <c r="AY434" s="16"/>
      <c r="AZ434" s="16"/>
      <c r="BA434" s="16"/>
      <c r="BB434" s="16"/>
    </row>
    <row r="435" spans="1:54" ht="15.75" x14ac:dyDescent="0.25">
      <c r="A435" s="124" t="s">
        <v>781</v>
      </c>
      <c r="B435" s="127" t="s">
        <v>835</v>
      </c>
      <c r="C435" s="61">
        <v>1</v>
      </c>
      <c r="D435" s="61">
        <v>1</v>
      </c>
      <c r="E435" s="61">
        <v>2</v>
      </c>
      <c r="F435" s="61"/>
      <c r="G435" s="61"/>
      <c r="H435" s="61"/>
      <c r="I435" s="61"/>
      <c r="J435" s="61"/>
      <c r="K435" s="61"/>
      <c r="L435" s="61"/>
      <c r="M435" s="61"/>
      <c r="N435" s="61"/>
      <c r="O435" s="61"/>
      <c r="P435" s="61">
        <v>4</v>
      </c>
      <c r="Q435" s="61"/>
      <c r="R435" s="61">
        <v>4</v>
      </c>
      <c r="S435" s="61">
        <v>4</v>
      </c>
      <c r="T435" s="61">
        <v>8</v>
      </c>
      <c r="U435" s="61"/>
      <c r="V435" s="61"/>
      <c r="W435" s="61"/>
      <c r="X435" s="61"/>
      <c r="Y435" s="61"/>
      <c r="Z435" s="61"/>
      <c r="AA435" s="61"/>
      <c r="AB435" s="61"/>
      <c r="AC435" s="61"/>
      <c r="AD435" s="16"/>
      <c r="AE435" s="16"/>
      <c r="AF435" s="16"/>
      <c r="AG435" s="16"/>
      <c r="AH435" s="16"/>
      <c r="AI435" s="16"/>
      <c r="AJ435" s="16"/>
      <c r="AK435" s="16"/>
      <c r="AL435" s="16"/>
      <c r="AM435" s="16"/>
      <c r="AN435" s="16"/>
      <c r="AO435" s="16"/>
      <c r="AP435" s="16"/>
      <c r="AQ435" s="18"/>
      <c r="AR435" s="18"/>
      <c r="AS435" s="18"/>
      <c r="AT435" s="18"/>
      <c r="AU435" s="16"/>
      <c r="AV435" s="16"/>
      <c r="AW435" s="16"/>
      <c r="AX435" s="16"/>
      <c r="AY435" s="16"/>
      <c r="AZ435" s="16"/>
      <c r="BA435" s="16"/>
      <c r="BB435" s="16"/>
    </row>
    <row r="436" spans="1:54" ht="15.75" x14ac:dyDescent="0.25">
      <c r="A436" s="60" t="s">
        <v>400</v>
      </c>
      <c r="B436" s="64" t="s">
        <v>836</v>
      </c>
      <c r="C436" s="59" t="s">
        <v>2</v>
      </c>
      <c r="D436" s="59" t="s">
        <v>3</v>
      </c>
      <c r="E436" s="59" t="s">
        <v>4</v>
      </c>
      <c r="F436" s="59" t="s">
        <v>5</v>
      </c>
      <c r="G436" s="59" t="s">
        <v>6</v>
      </c>
      <c r="H436" s="59" t="s">
        <v>7</v>
      </c>
      <c r="I436" s="59" t="s">
        <v>8</v>
      </c>
      <c r="J436" s="59" t="s">
        <v>9</v>
      </c>
      <c r="K436" s="59" t="s">
        <v>10</v>
      </c>
      <c r="L436" s="59" t="s">
        <v>11</v>
      </c>
      <c r="M436" s="59" t="s">
        <v>12</v>
      </c>
      <c r="N436" s="59" t="s">
        <v>13</v>
      </c>
      <c r="O436" s="59"/>
      <c r="P436" s="59" t="s">
        <v>14</v>
      </c>
      <c r="Q436" s="59"/>
      <c r="R436" s="59" t="s">
        <v>15</v>
      </c>
      <c r="S436" s="59" t="s">
        <v>16</v>
      </c>
      <c r="T436" s="59" t="s">
        <v>17</v>
      </c>
      <c r="U436" s="59" t="s">
        <v>18</v>
      </c>
      <c r="V436" s="59" t="s">
        <v>19</v>
      </c>
      <c r="W436" s="59" t="s">
        <v>20</v>
      </c>
      <c r="X436" s="59" t="s">
        <v>21</v>
      </c>
      <c r="Y436" s="59" t="s">
        <v>22</v>
      </c>
      <c r="Z436" s="59" t="s">
        <v>23</v>
      </c>
      <c r="AA436" s="59" t="s">
        <v>24</v>
      </c>
      <c r="AB436" s="59" t="s">
        <v>25</v>
      </c>
      <c r="AC436" s="59" t="s">
        <v>26</v>
      </c>
      <c r="AD436" s="16"/>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row>
    <row r="437" spans="1:54" ht="15.75" x14ac:dyDescent="0.25">
      <c r="A437" s="124" t="s">
        <v>27</v>
      </c>
      <c r="B437" s="127" t="s">
        <v>837</v>
      </c>
      <c r="C437" s="61">
        <v>1</v>
      </c>
      <c r="D437" s="61">
        <v>3</v>
      </c>
      <c r="E437" s="61"/>
      <c r="F437" s="61">
        <v>1</v>
      </c>
      <c r="G437" s="61">
        <v>3</v>
      </c>
      <c r="H437" s="61"/>
      <c r="I437" s="61"/>
      <c r="J437" s="61"/>
      <c r="K437" s="61"/>
      <c r="L437" s="61"/>
      <c r="M437" s="61"/>
      <c r="N437" s="61"/>
      <c r="O437" s="61"/>
      <c r="P437" s="61">
        <v>4</v>
      </c>
      <c r="Q437" s="61"/>
      <c r="R437" s="61">
        <v>4</v>
      </c>
      <c r="S437" s="61">
        <v>12</v>
      </c>
      <c r="T437" s="61"/>
      <c r="U437" s="61">
        <v>4</v>
      </c>
      <c r="V437" s="61">
        <v>12</v>
      </c>
      <c r="W437" s="61"/>
      <c r="X437" s="61"/>
      <c r="Y437" s="61"/>
      <c r="Z437" s="61"/>
      <c r="AA437" s="61"/>
      <c r="AB437" s="61"/>
      <c r="AC437" s="61"/>
      <c r="AD437" s="16"/>
      <c r="AE437" s="16"/>
      <c r="AF437" s="16"/>
      <c r="AG437" s="16"/>
      <c r="AH437" s="16"/>
      <c r="AI437" s="16"/>
      <c r="AJ437" s="16"/>
      <c r="AK437" s="16"/>
      <c r="AL437" s="16"/>
      <c r="AM437" s="16"/>
      <c r="AN437" s="16"/>
      <c r="AO437" s="16"/>
      <c r="AP437" s="16"/>
      <c r="AQ437" s="16"/>
      <c r="AR437" s="16"/>
      <c r="AS437" s="16"/>
      <c r="AT437" s="16"/>
      <c r="AU437" s="16"/>
      <c r="AV437" s="16"/>
      <c r="AW437" s="16"/>
      <c r="AX437" s="16"/>
      <c r="AY437" s="16"/>
      <c r="AZ437" s="16"/>
      <c r="BA437" s="16"/>
      <c r="BB437" s="16"/>
    </row>
    <row r="438" spans="1:54" ht="15.75" x14ac:dyDescent="0.25">
      <c r="A438" s="124" t="s">
        <v>31</v>
      </c>
      <c r="B438" s="127" t="s">
        <v>838</v>
      </c>
      <c r="C438" s="61">
        <v>3</v>
      </c>
      <c r="D438" s="61">
        <v>1</v>
      </c>
      <c r="E438" s="61"/>
      <c r="F438" s="61">
        <v>2</v>
      </c>
      <c r="G438" s="61">
        <v>1</v>
      </c>
      <c r="H438" s="61"/>
      <c r="I438" s="61"/>
      <c r="J438" s="61"/>
      <c r="K438" s="61"/>
      <c r="L438" s="61"/>
      <c r="M438" s="61"/>
      <c r="N438" s="61"/>
      <c r="O438" s="61"/>
      <c r="P438" s="61">
        <v>4</v>
      </c>
      <c r="Q438" s="61"/>
      <c r="R438" s="61">
        <v>12</v>
      </c>
      <c r="S438" s="61">
        <v>4</v>
      </c>
      <c r="T438" s="61"/>
      <c r="U438" s="61">
        <v>8</v>
      </c>
      <c r="V438" s="61">
        <v>4</v>
      </c>
      <c r="W438" s="61"/>
      <c r="X438" s="61"/>
      <c r="Y438" s="61"/>
      <c r="Z438" s="61"/>
      <c r="AA438" s="61"/>
      <c r="AB438" s="61"/>
      <c r="AC438" s="61"/>
      <c r="AD438" s="16"/>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c r="BA438" s="16"/>
      <c r="BB438" s="16"/>
    </row>
    <row r="439" spans="1:54" ht="15.75" x14ac:dyDescent="0.25">
      <c r="A439" s="124" t="s">
        <v>33</v>
      </c>
      <c r="B439" s="127" t="s">
        <v>839</v>
      </c>
      <c r="C439" s="61">
        <v>1</v>
      </c>
      <c r="D439" s="61">
        <v>1</v>
      </c>
      <c r="E439" s="61"/>
      <c r="F439" s="61">
        <v>2</v>
      </c>
      <c r="G439" s="61">
        <v>2</v>
      </c>
      <c r="H439" s="61"/>
      <c r="I439" s="61"/>
      <c r="J439" s="61"/>
      <c r="K439" s="61"/>
      <c r="L439" s="61"/>
      <c r="M439" s="61"/>
      <c r="N439" s="61"/>
      <c r="O439" s="61"/>
      <c r="P439" s="61">
        <v>4</v>
      </c>
      <c r="Q439" s="61"/>
      <c r="R439" s="61">
        <v>4</v>
      </c>
      <c r="S439" s="61">
        <v>4</v>
      </c>
      <c r="T439" s="61"/>
      <c r="U439" s="61">
        <v>8</v>
      </c>
      <c r="V439" s="61">
        <v>8</v>
      </c>
      <c r="W439" s="61"/>
      <c r="X439" s="61"/>
      <c r="Y439" s="61"/>
      <c r="Z439" s="61"/>
      <c r="AA439" s="61"/>
      <c r="AB439" s="61"/>
      <c r="AC439" s="61"/>
      <c r="AD439" s="16"/>
      <c r="AE439" s="16"/>
      <c r="AF439" s="16"/>
      <c r="AG439" s="16"/>
      <c r="AH439" s="16"/>
      <c r="AI439" s="16"/>
      <c r="AJ439" s="16"/>
      <c r="AK439" s="16"/>
      <c r="AL439" s="16"/>
      <c r="AM439" s="16"/>
      <c r="AN439" s="16"/>
      <c r="AO439" s="16"/>
      <c r="AP439" s="16"/>
      <c r="AQ439" s="16"/>
      <c r="AR439" s="16"/>
      <c r="AS439" s="16"/>
      <c r="AT439" s="16"/>
      <c r="AU439" s="16"/>
      <c r="AV439" s="16"/>
      <c r="AW439" s="16"/>
      <c r="AX439" s="16"/>
      <c r="AY439" s="16"/>
      <c r="AZ439" s="16"/>
      <c r="BA439" s="16"/>
      <c r="BB439" s="16"/>
    </row>
    <row r="440" spans="1:54" ht="15.75" x14ac:dyDescent="0.25">
      <c r="A440" s="124" t="s">
        <v>35</v>
      </c>
      <c r="B440" s="127" t="s">
        <v>840</v>
      </c>
      <c r="C440" s="61">
        <v>3</v>
      </c>
      <c r="D440" s="61">
        <v>1</v>
      </c>
      <c r="E440" s="61"/>
      <c r="F440" s="61">
        <v>2</v>
      </c>
      <c r="G440" s="61"/>
      <c r="H440" s="61"/>
      <c r="I440" s="61"/>
      <c r="J440" s="61"/>
      <c r="K440" s="61"/>
      <c r="L440" s="61"/>
      <c r="M440" s="61"/>
      <c r="N440" s="61"/>
      <c r="O440" s="61"/>
      <c r="P440" s="61">
        <v>4</v>
      </c>
      <c r="Q440" s="61"/>
      <c r="R440" s="61">
        <v>12</v>
      </c>
      <c r="S440" s="61">
        <v>4</v>
      </c>
      <c r="T440" s="61"/>
      <c r="U440" s="61">
        <v>8</v>
      </c>
      <c r="V440" s="61"/>
      <c r="W440" s="61"/>
      <c r="X440" s="61"/>
      <c r="Y440" s="61"/>
      <c r="Z440" s="61"/>
      <c r="AA440" s="61"/>
      <c r="AB440" s="61"/>
      <c r="AC440" s="61"/>
      <c r="AD440" s="16"/>
      <c r="AE440" s="16"/>
      <c r="AF440" s="16"/>
      <c r="AG440" s="16"/>
      <c r="AH440" s="16"/>
      <c r="AI440" s="16"/>
      <c r="AJ440" s="16"/>
      <c r="AK440" s="16"/>
      <c r="AL440" s="16"/>
      <c r="AM440" s="16"/>
      <c r="AN440" s="16"/>
      <c r="AO440" s="16"/>
      <c r="AP440" s="16"/>
      <c r="AQ440" s="16"/>
      <c r="AR440" s="16"/>
      <c r="AS440" s="16"/>
      <c r="AT440" s="16"/>
      <c r="AU440" s="16"/>
      <c r="AV440" s="16"/>
      <c r="AW440" s="16"/>
      <c r="AX440" s="16"/>
      <c r="AY440" s="16"/>
      <c r="AZ440" s="16"/>
      <c r="BA440" s="16"/>
      <c r="BB440" s="16"/>
    </row>
    <row r="441" spans="1:54" ht="15.75" x14ac:dyDescent="0.25">
      <c r="A441" s="124" t="s">
        <v>37</v>
      </c>
      <c r="B441" s="127" t="s">
        <v>841</v>
      </c>
      <c r="C441" s="61">
        <v>3</v>
      </c>
      <c r="D441" s="61">
        <v>1</v>
      </c>
      <c r="E441" s="61"/>
      <c r="F441" s="61">
        <v>2</v>
      </c>
      <c r="G441" s="61">
        <v>3</v>
      </c>
      <c r="H441" s="61"/>
      <c r="I441" s="61"/>
      <c r="J441" s="61"/>
      <c r="K441" s="61"/>
      <c r="L441" s="61"/>
      <c r="M441" s="61"/>
      <c r="N441" s="61"/>
      <c r="O441" s="61"/>
      <c r="P441" s="61">
        <v>4</v>
      </c>
      <c r="Q441" s="61"/>
      <c r="R441" s="61">
        <v>12</v>
      </c>
      <c r="S441" s="61">
        <v>4</v>
      </c>
      <c r="T441" s="61"/>
      <c r="U441" s="61">
        <v>8</v>
      </c>
      <c r="V441" s="61">
        <v>12</v>
      </c>
      <c r="W441" s="61"/>
      <c r="X441" s="61"/>
      <c r="Y441" s="61"/>
      <c r="Z441" s="61"/>
      <c r="AA441" s="61"/>
      <c r="AB441" s="61"/>
      <c r="AC441" s="61"/>
      <c r="AD441" s="16"/>
      <c r="AE441" s="16"/>
      <c r="AF441" s="16"/>
      <c r="AG441" s="16"/>
      <c r="AH441" s="16"/>
      <c r="AI441" s="16"/>
      <c r="AJ441" s="16"/>
      <c r="AK441" s="16"/>
      <c r="AL441" s="16"/>
      <c r="AM441" s="16"/>
      <c r="AN441" s="16"/>
      <c r="AO441" s="16"/>
      <c r="AP441" s="16"/>
      <c r="AQ441" s="16"/>
      <c r="AR441" s="16"/>
      <c r="AS441" s="16"/>
      <c r="AT441" s="16"/>
      <c r="AU441" s="16"/>
      <c r="AV441" s="16"/>
      <c r="AW441" s="16"/>
      <c r="AX441" s="16"/>
      <c r="AY441" s="16"/>
      <c r="AZ441" s="16"/>
      <c r="BA441" s="16"/>
      <c r="BB441" s="16"/>
    </row>
    <row r="442" spans="1:54" ht="15.75" x14ac:dyDescent="0.25">
      <c r="A442" s="124" t="s">
        <v>781</v>
      </c>
      <c r="B442" s="127" t="s">
        <v>842</v>
      </c>
      <c r="C442" s="61">
        <v>1</v>
      </c>
      <c r="D442" s="61">
        <v>1</v>
      </c>
      <c r="E442" s="61">
        <v>2</v>
      </c>
      <c r="F442" s="61">
        <v>1</v>
      </c>
      <c r="G442" s="61">
        <v>2</v>
      </c>
      <c r="H442" s="61"/>
      <c r="I442" s="61"/>
      <c r="J442" s="61"/>
      <c r="K442" s="61"/>
      <c r="L442" s="61"/>
      <c r="M442" s="61"/>
      <c r="N442" s="61"/>
      <c r="O442" s="61"/>
      <c r="P442" s="61">
        <v>4</v>
      </c>
      <c r="Q442" s="61"/>
      <c r="R442" s="61">
        <v>4</v>
      </c>
      <c r="S442" s="61">
        <v>4</v>
      </c>
      <c r="T442" s="61">
        <v>8</v>
      </c>
      <c r="U442" s="61">
        <v>4</v>
      </c>
      <c r="V442" s="61">
        <v>8</v>
      </c>
      <c r="W442" s="61"/>
      <c r="X442" s="61"/>
      <c r="Y442" s="61"/>
      <c r="Z442" s="61"/>
      <c r="AA442" s="61"/>
      <c r="AB442" s="61"/>
      <c r="AC442" s="61"/>
      <c r="AD442" s="16"/>
      <c r="AE442" s="16"/>
      <c r="AF442" s="16"/>
      <c r="AG442" s="16"/>
      <c r="AH442" s="16"/>
      <c r="AI442" s="16"/>
      <c r="AJ442" s="16"/>
      <c r="AK442" s="16"/>
      <c r="AL442" s="16"/>
      <c r="AM442" s="16"/>
      <c r="AN442" s="16"/>
      <c r="AO442" s="16"/>
      <c r="AP442" s="16"/>
      <c r="AQ442" s="16"/>
      <c r="AR442" s="16"/>
      <c r="AS442" s="16"/>
      <c r="AT442" s="16"/>
      <c r="AU442" s="16"/>
      <c r="AV442" s="16"/>
      <c r="AW442" s="16"/>
      <c r="AX442" s="16"/>
      <c r="AY442" s="16"/>
      <c r="AZ442" s="16"/>
      <c r="BA442" s="16"/>
      <c r="BB442" s="16"/>
    </row>
    <row r="443" spans="1:54" ht="15.75" x14ac:dyDescent="0.25">
      <c r="A443" s="60" t="s">
        <v>400</v>
      </c>
      <c r="B443" s="64" t="s">
        <v>843</v>
      </c>
      <c r="C443" s="59" t="s">
        <v>2</v>
      </c>
      <c r="D443" s="59" t="s">
        <v>3</v>
      </c>
      <c r="E443" s="59" t="s">
        <v>4</v>
      </c>
      <c r="F443" s="59" t="s">
        <v>5</v>
      </c>
      <c r="G443" s="59" t="s">
        <v>6</v>
      </c>
      <c r="H443" s="59" t="s">
        <v>7</v>
      </c>
      <c r="I443" s="59" t="s">
        <v>8</v>
      </c>
      <c r="J443" s="59" t="s">
        <v>9</v>
      </c>
      <c r="K443" s="59" t="s">
        <v>10</v>
      </c>
      <c r="L443" s="59" t="s">
        <v>11</v>
      </c>
      <c r="M443" s="59" t="s">
        <v>12</v>
      </c>
      <c r="N443" s="59" t="s">
        <v>13</v>
      </c>
      <c r="O443" s="59"/>
      <c r="P443" s="59" t="s">
        <v>14</v>
      </c>
      <c r="Q443" s="59"/>
      <c r="R443" s="59" t="s">
        <v>15</v>
      </c>
      <c r="S443" s="59" t="s">
        <v>16</v>
      </c>
      <c r="T443" s="59" t="s">
        <v>17</v>
      </c>
      <c r="U443" s="59" t="s">
        <v>18</v>
      </c>
      <c r="V443" s="59" t="s">
        <v>19</v>
      </c>
      <c r="W443" s="59" t="s">
        <v>20</v>
      </c>
      <c r="X443" s="59" t="s">
        <v>21</v>
      </c>
      <c r="Y443" s="59" t="s">
        <v>22</v>
      </c>
      <c r="Z443" s="59" t="s">
        <v>23</v>
      </c>
      <c r="AA443" s="59" t="s">
        <v>24</v>
      </c>
      <c r="AB443" s="59" t="s">
        <v>25</v>
      </c>
      <c r="AC443" s="59" t="s">
        <v>26</v>
      </c>
      <c r="AD443" s="16"/>
      <c r="AE443" s="14"/>
      <c r="AF443" s="14"/>
      <c r="AG443" s="14"/>
      <c r="AH443" s="14"/>
      <c r="AI443" s="14"/>
      <c r="AJ443" s="14"/>
      <c r="AK443" s="14"/>
      <c r="AL443" s="14"/>
      <c r="AM443" s="14"/>
      <c r="AN443" s="14"/>
      <c r="AO443" s="14"/>
      <c r="AP443" s="14"/>
      <c r="AQ443" s="14"/>
      <c r="AR443" s="14"/>
      <c r="AS443" s="14"/>
      <c r="AT443" s="14"/>
      <c r="AU443" s="14"/>
      <c r="AV443" s="14"/>
      <c r="AW443" s="14"/>
      <c r="AX443" s="14"/>
      <c r="AY443" s="14"/>
      <c r="AZ443" s="14"/>
      <c r="BA443" s="14"/>
      <c r="BB443" s="14"/>
    </row>
    <row r="444" spans="1:54" ht="15.75" customHeight="1" x14ac:dyDescent="0.25">
      <c r="A444" s="124" t="s">
        <v>27</v>
      </c>
      <c r="B444" s="127" t="s">
        <v>844</v>
      </c>
      <c r="C444" s="61">
        <v>1</v>
      </c>
      <c r="D444" s="61">
        <v>3</v>
      </c>
      <c r="E444" s="61"/>
      <c r="F444" s="61">
        <v>1</v>
      </c>
      <c r="G444" s="61"/>
      <c r="H444" s="61"/>
      <c r="I444" s="61"/>
      <c r="J444" s="61"/>
      <c r="K444" s="61"/>
      <c r="L444" s="61"/>
      <c r="M444" s="61"/>
      <c r="N444" s="61"/>
      <c r="O444" s="61"/>
      <c r="P444" s="61">
        <v>4</v>
      </c>
      <c r="Q444" s="61"/>
      <c r="R444" s="61">
        <v>4</v>
      </c>
      <c r="S444" s="61">
        <v>12</v>
      </c>
      <c r="T444" s="61"/>
      <c r="U444" s="61">
        <v>4</v>
      </c>
      <c r="V444" s="61"/>
      <c r="W444" s="61"/>
      <c r="X444" s="61"/>
      <c r="Y444" s="61"/>
      <c r="Z444" s="61"/>
      <c r="AA444" s="61"/>
      <c r="AB444" s="61"/>
      <c r="AC444" s="61"/>
      <c r="AD444" s="16"/>
      <c r="AE444" s="16"/>
      <c r="AF444" s="16"/>
      <c r="AG444" s="16"/>
      <c r="AH444" s="16"/>
      <c r="AI444" s="16"/>
      <c r="AJ444" s="16"/>
      <c r="AK444" s="16"/>
      <c r="AL444" s="16"/>
      <c r="AM444" s="16"/>
      <c r="AN444" s="16"/>
      <c r="AO444" s="16"/>
      <c r="AP444" s="16"/>
      <c r="AQ444" s="16"/>
      <c r="AR444" s="16"/>
      <c r="AS444" s="16"/>
      <c r="AT444" s="16"/>
      <c r="AU444" s="16"/>
      <c r="AV444" s="16"/>
      <c r="AW444" s="16"/>
      <c r="AX444" s="16"/>
      <c r="AY444" s="16"/>
      <c r="AZ444" s="16"/>
      <c r="BA444" s="16"/>
      <c r="BB444" s="16"/>
    </row>
    <row r="445" spans="1:54" ht="15.75" x14ac:dyDescent="0.25">
      <c r="A445" s="124" t="s">
        <v>31</v>
      </c>
      <c r="B445" s="127" t="s">
        <v>845</v>
      </c>
      <c r="C445" s="61">
        <v>3</v>
      </c>
      <c r="D445" s="61">
        <v>1</v>
      </c>
      <c r="E445" s="61"/>
      <c r="F445" s="61">
        <v>2</v>
      </c>
      <c r="G445" s="61"/>
      <c r="H445" s="61"/>
      <c r="I445" s="61"/>
      <c r="J445" s="61"/>
      <c r="K445" s="61"/>
      <c r="L445" s="61"/>
      <c r="M445" s="61"/>
      <c r="N445" s="61"/>
      <c r="O445" s="61"/>
      <c r="P445" s="61">
        <v>4</v>
      </c>
      <c r="Q445" s="61"/>
      <c r="R445" s="61">
        <v>12</v>
      </c>
      <c r="S445" s="61">
        <v>4</v>
      </c>
      <c r="T445" s="61"/>
      <c r="U445" s="61">
        <v>8</v>
      </c>
      <c r="V445" s="61"/>
      <c r="W445" s="61"/>
      <c r="X445" s="61"/>
      <c r="Y445" s="61"/>
      <c r="Z445" s="61"/>
      <c r="AA445" s="61"/>
      <c r="AB445" s="61"/>
      <c r="AC445" s="61"/>
      <c r="AD445" s="16"/>
      <c r="AE445" s="16"/>
      <c r="AF445" s="16"/>
      <c r="AG445" s="16"/>
      <c r="AH445" s="16"/>
      <c r="AI445" s="16"/>
      <c r="AJ445" s="16"/>
      <c r="AK445" s="16"/>
      <c r="AL445" s="16"/>
      <c r="AM445" s="16"/>
      <c r="AN445" s="16"/>
      <c r="AO445" s="16"/>
      <c r="AP445" s="16"/>
      <c r="AQ445" s="16"/>
      <c r="AR445" s="16"/>
      <c r="AS445" s="16"/>
      <c r="AT445" s="16"/>
      <c r="AU445" s="16"/>
      <c r="AV445" s="16"/>
      <c r="AW445" s="16"/>
      <c r="AX445" s="16"/>
      <c r="AY445" s="16"/>
      <c r="AZ445" s="16"/>
      <c r="BA445" s="16"/>
      <c r="BB445" s="16"/>
    </row>
    <row r="446" spans="1:54" ht="15.75" customHeight="1" x14ac:dyDescent="0.25">
      <c r="A446" s="124" t="s">
        <v>33</v>
      </c>
      <c r="B446" s="127" t="s">
        <v>846</v>
      </c>
      <c r="C446" s="61">
        <v>1</v>
      </c>
      <c r="D446" s="61">
        <v>1</v>
      </c>
      <c r="E446" s="61"/>
      <c r="F446" s="61">
        <v>2</v>
      </c>
      <c r="G446" s="61"/>
      <c r="H446" s="61"/>
      <c r="I446" s="61"/>
      <c r="J446" s="61"/>
      <c r="K446" s="61"/>
      <c r="L446" s="61"/>
      <c r="M446" s="61"/>
      <c r="N446" s="61"/>
      <c r="O446" s="61"/>
      <c r="P446" s="61">
        <v>4</v>
      </c>
      <c r="Q446" s="61"/>
      <c r="R446" s="61">
        <v>4</v>
      </c>
      <c r="S446" s="61">
        <v>4</v>
      </c>
      <c r="T446" s="61"/>
      <c r="U446" s="61">
        <v>8</v>
      </c>
      <c r="V446" s="61"/>
      <c r="W446" s="61"/>
      <c r="X446" s="61"/>
      <c r="Y446" s="61"/>
      <c r="Z446" s="61"/>
      <c r="AA446" s="61"/>
      <c r="AB446" s="61"/>
      <c r="AC446" s="61"/>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row>
    <row r="447" spans="1:54" ht="31.5" x14ac:dyDescent="0.25">
      <c r="A447" s="124" t="s">
        <v>35</v>
      </c>
      <c r="B447" s="127" t="s">
        <v>847</v>
      </c>
      <c r="C447" s="61">
        <v>3</v>
      </c>
      <c r="D447" s="61">
        <v>1</v>
      </c>
      <c r="E447" s="61"/>
      <c r="F447" s="61">
        <v>2</v>
      </c>
      <c r="G447" s="61"/>
      <c r="H447" s="61"/>
      <c r="I447" s="61"/>
      <c r="J447" s="61"/>
      <c r="K447" s="61"/>
      <c r="L447" s="61"/>
      <c r="M447" s="61"/>
      <c r="N447" s="61"/>
      <c r="O447" s="61"/>
      <c r="P447" s="61">
        <v>4</v>
      </c>
      <c r="Q447" s="61"/>
      <c r="R447" s="61">
        <v>12</v>
      </c>
      <c r="S447" s="61">
        <v>4</v>
      </c>
      <c r="T447" s="61"/>
      <c r="U447" s="61">
        <v>8</v>
      </c>
      <c r="V447" s="61"/>
      <c r="W447" s="61"/>
      <c r="X447" s="61"/>
      <c r="Y447" s="61"/>
      <c r="Z447" s="61"/>
      <c r="AA447" s="61"/>
      <c r="AB447" s="61"/>
      <c r="AC447" s="61"/>
      <c r="AD447" s="16"/>
      <c r="AE447" s="16"/>
      <c r="AF447" s="16"/>
      <c r="AG447" s="16"/>
      <c r="AH447" s="16"/>
      <c r="AI447" s="16"/>
      <c r="AJ447" s="16"/>
      <c r="AK447" s="16"/>
      <c r="AL447" s="16"/>
      <c r="AM447" s="16"/>
      <c r="AN447" s="16"/>
      <c r="AO447" s="16"/>
      <c r="AP447" s="16"/>
      <c r="AQ447" s="16"/>
      <c r="AR447" s="16"/>
      <c r="AS447" s="16"/>
      <c r="AT447" s="16"/>
      <c r="AU447" s="16"/>
      <c r="AV447" s="16"/>
      <c r="AW447" s="16"/>
      <c r="AX447" s="16"/>
      <c r="AY447" s="16"/>
      <c r="AZ447" s="16"/>
      <c r="BA447" s="16"/>
      <c r="BB447" s="16"/>
    </row>
    <row r="448" spans="1:54" ht="31.5" x14ac:dyDescent="0.25">
      <c r="A448" s="124" t="s">
        <v>37</v>
      </c>
      <c r="B448" s="127" t="s">
        <v>846</v>
      </c>
      <c r="C448" s="61">
        <v>3</v>
      </c>
      <c r="D448" s="61">
        <v>1</v>
      </c>
      <c r="E448" s="61"/>
      <c r="F448" s="61">
        <v>2</v>
      </c>
      <c r="G448" s="61"/>
      <c r="H448" s="61"/>
      <c r="I448" s="61"/>
      <c r="J448" s="61"/>
      <c r="K448" s="61"/>
      <c r="L448" s="61"/>
      <c r="M448" s="61"/>
      <c r="N448" s="61"/>
      <c r="O448" s="61"/>
      <c r="P448" s="61">
        <v>4</v>
      </c>
      <c r="Q448" s="61"/>
      <c r="R448" s="61">
        <v>12</v>
      </c>
      <c r="S448" s="61">
        <v>4</v>
      </c>
      <c r="T448" s="61"/>
      <c r="U448" s="61">
        <v>8</v>
      </c>
      <c r="V448" s="61"/>
      <c r="W448" s="61"/>
      <c r="X448" s="61"/>
      <c r="Y448" s="61"/>
      <c r="Z448" s="61"/>
      <c r="AA448" s="61"/>
      <c r="AB448" s="61"/>
      <c r="AC448" s="61"/>
      <c r="AD448" s="16"/>
      <c r="AE448" s="16"/>
      <c r="AF448" s="16"/>
      <c r="AG448" s="16"/>
      <c r="AH448" s="16"/>
      <c r="AI448" s="16"/>
      <c r="AJ448" s="16"/>
      <c r="AK448" s="16"/>
      <c r="AL448" s="16"/>
      <c r="AM448" s="16"/>
      <c r="AN448" s="16"/>
      <c r="AO448" s="16"/>
      <c r="AP448" s="16"/>
      <c r="AQ448" s="16"/>
      <c r="AR448" s="16"/>
      <c r="AS448" s="16"/>
      <c r="AT448" s="16"/>
      <c r="AU448" s="16"/>
      <c r="AV448" s="16"/>
      <c r="AW448" s="16"/>
      <c r="AX448" s="16"/>
      <c r="AY448" s="16"/>
      <c r="AZ448" s="16"/>
      <c r="BA448" s="16"/>
      <c r="BB448" s="16"/>
    </row>
    <row r="449" spans="1:54" ht="31.5" x14ac:dyDescent="0.25">
      <c r="A449" s="124" t="s">
        <v>781</v>
      </c>
      <c r="B449" s="127" t="s">
        <v>848</v>
      </c>
      <c r="C449" s="61">
        <v>1</v>
      </c>
      <c r="D449" s="61">
        <v>1</v>
      </c>
      <c r="E449" s="61">
        <v>2</v>
      </c>
      <c r="F449" s="61">
        <v>1</v>
      </c>
      <c r="G449" s="61"/>
      <c r="H449" s="61"/>
      <c r="I449" s="61"/>
      <c r="J449" s="61"/>
      <c r="K449" s="61"/>
      <c r="L449" s="61"/>
      <c r="M449" s="61"/>
      <c r="N449" s="61"/>
      <c r="O449" s="61"/>
      <c r="P449" s="61">
        <v>4</v>
      </c>
      <c r="Q449" s="61"/>
      <c r="R449" s="61">
        <v>4</v>
      </c>
      <c r="S449" s="61">
        <v>4</v>
      </c>
      <c r="T449" s="61">
        <v>8</v>
      </c>
      <c r="U449" s="61">
        <v>4</v>
      </c>
      <c r="V449" s="61"/>
      <c r="W449" s="61"/>
      <c r="X449" s="61"/>
      <c r="Y449" s="61"/>
      <c r="Z449" s="61"/>
      <c r="AA449" s="61"/>
      <c r="AB449" s="61"/>
      <c r="AC449" s="61"/>
      <c r="AD449" s="16"/>
      <c r="AE449" s="16"/>
      <c r="AF449" s="16"/>
      <c r="AG449" s="16"/>
      <c r="AH449" s="16"/>
      <c r="AI449" s="16"/>
      <c r="AJ449" s="16"/>
      <c r="AK449" s="16"/>
      <c r="AL449" s="16"/>
      <c r="AM449" s="16"/>
      <c r="AN449" s="16"/>
      <c r="AO449" s="16"/>
      <c r="AP449" s="16"/>
      <c r="AQ449" s="16"/>
      <c r="AR449" s="16"/>
      <c r="AS449" s="16"/>
      <c r="AT449" s="16"/>
      <c r="AU449" s="16"/>
      <c r="AV449" s="16"/>
      <c r="AW449" s="16"/>
      <c r="AX449" s="16"/>
      <c r="AY449" s="16"/>
      <c r="AZ449" s="16"/>
      <c r="BA449" s="16"/>
      <c r="BB449" s="16"/>
    </row>
    <row r="450" spans="1:54" ht="15.75" x14ac:dyDescent="0.25">
      <c r="A450" s="60" t="s">
        <v>400</v>
      </c>
      <c r="B450" s="64" t="s">
        <v>849</v>
      </c>
      <c r="C450" s="59" t="s">
        <v>2</v>
      </c>
      <c r="D450" s="59" t="s">
        <v>3</v>
      </c>
      <c r="E450" s="59" t="s">
        <v>4</v>
      </c>
      <c r="F450" s="59" t="s">
        <v>5</v>
      </c>
      <c r="G450" s="59" t="s">
        <v>6</v>
      </c>
      <c r="H450" s="59" t="s">
        <v>7</v>
      </c>
      <c r="I450" s="59" t="s">
        <v>8</v>
      </c>
      <c r="J450" s="59" t="s">
        <v>9</v>
      </c>
      <c r="K450" s="59" t="s">
        <v>10</v>
      </c>
      <c r="L450" s="59" t="s">
        <v>11</v>
      </c>
      <c r="M450" s="59" t="s">
        <v>12</v>
      </c>
      <c r="N450" s="59" t="s">
        <v>13</v>
      </c>
      <c r="O450" s="59"/>
      <c r="P450" s="59" t="s">
        <v>14</v>
      </c>
      <c r="Q450" s="59"/>
      <c r="R450" s="59" t="s">
        <v>15</v>
      </c>
      <c r="S450" s="59" t="s">
        <v>16</v>
      </c>
      <c r="T450" s="59" t="s">
        <v>17</v>
      </c>
      <c r="U450" s="59" t="s">
        <v>18</v>
      </c>
      <c r="V450" s="59" t="s">
        <v>19</v>
      </c>
      <c r="W450" s="59" t="s">
        <v>20</v>
      </c>
      <c r="X450" s="59" t="s">
        <v>21</v>
      </c>
      <c r="Y450" s="59" t="s">
        <v>22</v>
      </c>
      <c r="Z450" s="59" t="s">
        <v>23</v>
      </c>
      <c r="AA450" s="59" t="s">
        <v>24</v>
      </c>
      <c r="AB450" s="59" t="s">
        <v>25</v>
      </c>
      <c r="AC450" s="59" t="s">
        <v>26</v>
      </c>
      <c r="AD450" s="16"/>
      <c r="AE450" s="14"/>
      <c r="AF450" s="14"/>
      <c r="AG450" s="14"/>
      <c r="AH450" s="14"/>
      <c r="AI450" s="14"/>
      <c r="AJ450" s="14"/>
      <c r="AK450" s="14"/>
      <c r="AL450" s="14"/>
      <c r="AM450" s="14"/>
      <c r="AN450" s="14"/>
      <c r="AO450" s="14"/>
      <c r="AP450" s="14"/>
      <c r="AQ450" s="14"/>
      <c r="AR450" s="14"/>
      <c r="AS450" s="14"/>
      <c r="AT450" s="14"/>
      <c r="AU450" s="14"/>
      <c r="AV450" s="14"/>
      <c r="AW450" s="14"/>
      <c r="AX450" s="14"/>
      <c r="AY450" s="14"/>
      <c r="AZ450" s="14"/>
      <c r="BA450" s="14"/>
      <c r="BB450" s="14"/>
    </row>
    <row r="451" spans="1:54" ht="15.75" x14ac:dyDescent="0.25">
      <c r="A451" s="124" t="s">
        <v>27</v>
      </c>
      <c r="B451" s="127" t="s">
        <v>850</v>
      </c>
      <c r="C451" s="61">
        <v>1</v>
      </c>
      <c r="D451" s="61">
        <v>1</v>
      </c>
      <c r="E451" s="61">
        <v>1</v>
      </c>
      <c r="F451" s="61">
        <v>3</v>
      </c>
      <c r="G451" s="61">
        <v>3</v>
      </c>
      <c r="H451" s="61">
        <v>3</v>
      </c>
      <c r="I451" s="61">
        <v>2</v>
      </c>
      <c r="J451" s="61">
        <v>2</v>
      </c>
      <c r="K451" s="61">
        <v>3</v>
      </c>
      <c r="L451" s="61">
        <v>3</v>
      </c>
      <c r="M451" s="61">
        <v>3</v>
      </c>
      <c r="N451" s="61">
        <v>3</v>
      </c>
      <c r="O451" s="61"/>
      <c r="P451" s="61">
        <v>5</v>
      </c>
      <c r="Q451" s="61"/>
      <c r="R451" s="61">
        <v>5</v>
      </c>
      <c r="S451" s="61">
        <v>5</v>
      </c>
      <c r="T451" s="61">
        <v>5</v>
      </c>
      <c r="U451" s="61">
        <v>15</v>
      </c>
      <c r="V451" s="61">
        <v>15</v>
      </c>
      <c r="W451" s="61">
        <v>15</v>
      </c>
      <c r="X451" s="61">
        <v>10</v>
      </c>
      <c r="Y451" s="61">
        <v>10</v>
      </c>
      <c r="Z451" s="61">
        <v>15</v>
      </c>
      <c r="AA451" s="61">
        <v>15</v>
      </c>
      <c r="AB451" s="61">
        <v>15</v>
      </c>
      <c r="AC451" s="61">
        <v>15</v>
      </c>
      <c r="AD451" s="16"/>
      <c r="AE451" s="16"/>
      <c r="AF451" s="16"/>
      <c r="AG451" s="16"/>
      <c r="AH451" s="16"/>
      <c r="AI451" s="16"/>
      <c r="AJ451" s="16"/>
      <c r="AK451" s="16"/>
      <c r="AL451" s="16"/>
      <c r="AM451" s="16"/>
      <c r="AN451" s="16"/>
      <c r="AO451" s="16"/>
      <c r="AP451" s="16"/>
      <c r="AQ451" s="16"/>
      <c r="AR451" s="16"/>
      <c r="AS451" s="16"/>
      <c r="AT451" s="16"/>
      <c r="AU451" s="16"/>
      <c r="AV451" s="16"/>
      <c r="AW451" s="16"/>
      <c r="AX451" s="16"/>
      <c r="AY451" s="16"/>
      <c r="AZ451" s="16"/>
      <c r="BA451" s="16"/>
      <c r="BB451" s="16"/>
    </row>
    <row r="452" spans="1:54" ht="15.75" x14ac:dyDescent="0.25">
      <c r="A452" s="124" t="s">
        <v>31</v>
      </c>
      <c r="B452" s="127" t="s">
        <v>851</v>
      </c>
      <c r="C452" s="61">
        <v>1</v>
      </c>
      <c r="D452" s="61">
        <v>1</v>
      </c>
      <c r="E452" s="61">
        <v>1</v>
      </c>
      <c r="F452" s="61">
        <v>3</v>
      </c>
      <c r="G452" s="61">
        <v>3</v>
      </c>
      <c r="H452" s="61">
        <v>3</v>
      </c>
      <c r="I452" s="61">
        <v>2</v>
      </c>
      <c r="J452" s="61">
        <v>2</v>
      </c>
      <c r="K452" s="61">
        <v>3</v>
      </c>
      <c r="L452" s="61">
        <v>3</v>
      </c>
      <c r="M452" s="61">
        <v>3</v>
      </c>
      <c r="N452" s="61">
        <v>3</v>
      </c>
      <c r="O452" s="61"/>
      <c r="P452" s="61">
        <v>5</v>
      </c>
      <c r="Q452" s="61"/>
      <c r="R452" s="61">
        <v>5</v>
      </c>
      <c r="S452" s="61">
        <v>5</v>
      </c>
      <c r="T452" s="61">
        <v>5</v>
      </c>
      <c r="U452" s="61">
        <v>15</v>
      </c>
      <c r="V452" s="61">
        <v>15</v>
      </c>
      <c r="W452" s="61">
        <v>15</v>
      </c>
      <c r="X452" s="61">
        <v>10</v>
      </c>
      <c r="Y452" s="61">
        <v>10</v>
      </c>
      <c r="Z452" s="61">
        <v>15</v>
      </c>
      <c r="AA452" s="61">
        <v>15</v>
      </c>
      <c r="AB452" s="61">
        <v>15</v>
      </c>
      <c r="AC452" s="61">
        <v>15</v>
      </c>
      <c r="AD452" s="16"/>
      <c r="AE452" s="16"/>
      <c r="AF452" s="16"/>
      <c r="AG452" s="16"/>
      <c r="AH452" s="16"/>
      <c r="AI452" s="16"/>
      <c r="AJ452" s="16"/>
      <c r="AK452" s="16"/>
      <c r="AL452" s="16"/>
      <c r="AM452" s="16"/>
      <c r="AN452" s="16"/>
      <c r="AO452" s="16"/>
      <c r="AP452" s="16"/>
      <c r="AQ452" s="16"/>
      <c r="AR452" s="16"/>
      <c r="AS452" s="16"/>
      <c r="AT452" s="16"/>
      <c r="AU452" s="16"/>
      <c r="AV452" s="16"/>
      <c r="AW452" s="16"/>
      <c r="AX452" s="16"/>
      <c r="AY452" s="16"/>
      <c r="AZ452" s="16"/>
      <c r="BA452" s="16"/>
      <c r="BB452" s="16"/>
    </row>
    <row r="453" spans="1:54" ht="15.75" x14ac:dyDescent="0.25">
      <c r="A453" s="124" t="s">
        <v>33</v>
      </c>
      <c r="B453" s="127" t="s">
        <v>852</v>
      </c>
      <c r="C453" s="61">
        <v>1</v>
      </c>
      <c r="D453" s="61">
        <v>1</v>
      </c>
      <c r="E453" s="61">
        <v>1</v>
      </c>
      <c r="F453" s="61">
        <v>3</v>
      </c>
      <c r="G453" s="61">
        <v>3</v>
      </c>
      <c r="H453" s="61">
        <v>3</v>
      </c>
      <c r="I453" s="61">
        <v>2</v>
      </c>
      <c r="J453" s="61">
        <v>2</v>
      </c>
      <c r="K453" s="61">
        <v>3</v>
      </c>
      <c r="L453" s="61">
        <v>3</v>
      </c>
      <c r="M453" s="61">
        <v>3</v>
      </c>
      <c r="N453" s="61">
        <v>3</v>
      </c>
      <c r="O453" s="61"/>
      <c r="P453" s="61">
        <v>5</v>
      </c>
      <c r="Q453" s="61"/>
      <c r="R453" s="61">
        <v>5</v>
      </c>
      <c r="S453" s="61">
        <v>5</v>
      </c>
      <c r="T453" s="61">
        <v>5</v>
      </c>
      <c r="U453" s="61">
        <v>15</v>
      </c>
      <c r="V453" s="61">
        <v>15</v>
      </c>
      <c r="W453" s="61">
        <v>15</v>
      </c>
      <c r="X453" s="61">
        <v>10</v>
      </c>
      <c r="Y453" s="61">
        <v>10</v>
      </c>
      <c r="Z453" s="61">
        <v>15</v>
      </c>
      <c r="AA453" s="61">
        <v>15</v>
      </c>
      <c r="AB453" s="61">
        <v>15</v>
      </c>
      <c r="AC453" s="61">
        <v>15</v>
      </c>
      <c r="AD453" s="16"/>
      <c r="AE453" s="16"/>
      <c r="AF453" s="16"/>
      <c r="AG453" s="16"/>
      <c r="AH453" s="16"/>
      <c r="AI453" s="16"/>
      <c r="AJ453" s="16"/>
      <c r="AK453" s="16"/>
      <c r="AL453" s="16"/>
      <c r="AM453" s="16"/>
      <c r="AN453" s="16"/>
      <c r="AO453" s="16"/>
      <c r="AP453" s="16"/>
      <c r="AQ453" s="16"/>
      <c r="AR453" s="16"/>
      <c r="AS453" s="16"/>
      <c r="AT453" s="16"/>
      <c r="AU453" s="16"/>
      <c r="AV453" s="16"/>
      <c r="AW453" s="16"/>
      <c r="AX453" s="16"/>
      <c r="AY453" s="16"/>
      <c r="AZ453" s="16"/>
      <c r="BA453" s="16"/>
      <c r="BB453" s="16"/>
    </row>
    <row r="454" spans="1:54" ht="15.75" x14ac:dyDescent="0.25">
      <c r="A454" s="124" t="s">
        <v>35</v>
      </c>
      <c r="B454" s="127" t="s">
        <v>853</v>
      </c>
      <c r="C454" s="61">
        <v>1</v>
      </c>
      <c r="D454" s="61">
        <v>1</v>
      </c>
      <c r="E454" s="61">
        <v>1</v>
      </c>
      <c r="F454" s="61">
        <v>3</v>
      </c>
      <c r="G454" s="61">
        <v>3</v>
      </c>
      <c r="H454" s="61">
        <v>3</v>
      </c>
      <c r="I454" s="61">
        <v>2</v>
      </c>
      <c r="J454" s="61">
        <v>2</v>
      </c>
      <c r="K454" s="61">
        <v>3</v>
      </c>
      <c r="L454" s="61">
        <v>3</v>
      </c>
      <c r="M454" s="61">
        <v>3</v>
      </c>
      <c r="N454" s="61">
        <v>3</v>
      </c>
      <c r="O454" s="61"/>
      <c r="P454" s="61">
        <v>5</v>
      </c>
      <c r="Q454" s="61"/>
      <c r="R454" s="61">
        <v>5</v>
      </c>
      <c r="S454" s="61">
        <v>5</v>
      </c>
      <c r="T454" s="61">
        <v>5</v>
      </c>
      <c r="U454" s="61">
        <v>15</v>
      </c>
      <c r="V454" s="61">
        <v>15</v>
      </c>
      <c r="W454" s="61">
        <v>15</v>
      </c>
      <c r="X454" s="61">
        <v>10</v>
      </c>
      <c r="Y454" s="61">
        <v>10</v>
      </c>
      <c r="Z454" s="61">
        <v>15</v>
      </c>
      <c r="AA454" s="61">
        <v>15</v>
      </c>
      <c r="AB454" s="61">
        <v>15</v>
      </c>
      <c r="AC454" s="61">
        <v>15</v>
      </c>
      <c r="AD454" s="16"/>
      <c r="AE454" s="16"/>
      <c r="AF454" s="16"/>
      <c r="AG454" s="16"/>
      <c r="AH454" s="16"/>
      <c r="AI454" s="16"/>
      <c r="AJ454" s="16"/>
      <c r="AK454" s="16"/>
      <c r="AL454" s="16"/>
      <c r="AM454" s="16"/>
      <c r="AN454" s="16"/>
      <c r="AO454" s="16"/>
      <c r="AP454" s="16"/>
      <c r="AQ454" s="16"/>
      <c r="AR454" s="16"/>
      <c r="AS454" s="16"/>
      <c r="AT454" s="16"/>
      <c r="AU454" s="16"/>
      <c r="AV454" s="16"/>
      <c r="AW454" s="16"/>
      <c r="AX454" s="16"/>
      <c r="AY454" s="16"/>
      <c r="AZ454" s="16"/>
      <c r="BA454" s="16"/>
      <c r="BB454" s="16"/>
    </row>
    <row r="455" spans="1:54" ht="15.75" x14ac:dyDescent="0.25">
      <c r="A455" s="124" t="s">
        <v>37</v>
      </c>
      <c r="B455" s="127" t="s">
        <v>854</v>
      </c>
      <c r="C455" s="61">
        <v>1</v>
      </c>
      <c r="D455" s="61">
        <v>1</v>
      </c>
      <c r="E455" s="61">
        <v>1</v>
      </c>
      <c r="F455" s="61">
        <v>3</v>
      </c>
      <c r="G455" s="61">
        <v>3</v>
      </c>
      <c r="H455" s="61">
        <v>3</v>
      </c>
      <c r="I455" s="61">
        <v>2</v>
      </c>
      <c r="J455" s="61">
        <v>2</v>
      </c>
      <c r="K455" s="61">
        <v>3</v>
      </c>
      <c r="L455" s="61">
        <v>3</v>
      </c>
      <c r="M455" s="61">
        <v>3</v>
      </c>
      <c r="N455" s="61">
        <v>3</v>
      </c>
      <c r="O455" s="61"/>
      <c r="P455" s="61">
        <v>5</v>
      </c>
      <c r="Q455" s="61"/>
      <c r="R455" s="61">
        <v>5</v>
      </c>
      <c r="S455" s="61">
        <v>5</v>
      </c>
      <c r="T455" s="61">
        <v>5</v>
      </c>
      <c r="U455" s="61">
        <v>15</v>
      </c>
      <c r="V455" s="61">
        <v>15</v>
      </c>
      <c r="W455" s="61">
        <v>15</v>
      </c>
      <c r="X455" s="61">
        <v>10</v>
      </c>
      <c r="Y455" s="61">
        <v>10</v>
      </c>
      <c r="Z455" s="61">
        <v>15</v>
      </c>
      <c r="AA455" s="61">
        <v>15</v>
      </c>
      <c r="AB455" s="61">
        <v>15</v>
      </c>
      <c r="AC455" s="61">
        <v>15</v>
      </c>
      <c r="AD455" s="16"/>
      <c r="AE455" s="16"/>
      <c r="AF455" s="16"/>
      <c r="AG455" s="16"/>
      <c r="AH455" s="16"/>
      <c r="AI455" s="16"/>
      <c r="AJ455" s="16"/>
      <c r="AK455" s="16"/>
      <c r="AL455" s="16"/>
      <c r="AM455" s="16"/>
      <c r="AN455" s="16"/>
      <c r="AO455" s="16"/>
      <c r="AP455" s="16"/>
      <c r="AQ455" s="16"/>
      <c r="AR455" s="16"/>
      <c r="AS455" s="16"/>
      <c r="AT455" s="16"/>
      <c r="AU455" s="16"/>
      <c r="AV455" s="16"/>
      <c r="AW455" s="16"/>
      <c r="AX455" s="16"/>
      <c r="AY455" s="16"/>
      <c r="AZ455" s="16"/>
      <c r="BA455" s="16"/>
      <c r="BB455" s="16"/>
    </row>
    <row r="456" spans="1:54" ht="15.75" x14ac:dyDescent="0.25">
      <c r="A456" s="126" t="s">
        <v>781</v>
      </c>
      <c r="B456" s="129" t="s">
        <v>855</v>
      </c>
      <c r="C456" s="61">
        <v>1</v>
      </c>
      <c r="D456" s="61">
        <v>1</v>
      </c>
      <c r="E456" s="61">
        <v>1</v>
      </c>
      <c r="F456" s="61">
        <v>3</v>
      </c>
      <c r="G456" s="61">
        <v>3</v>
      </c>
      <c r="H456" s="61">
        <v>3</v>
      </c>
      <c r="I456" s="61">
        <v>2</v>
      </c>
      <c r="J456" s="61">
        <v>2</v>
      </c>
      <c r="K456" s="61">
        <v>3</v>
      </c>
      <c r="L456" s="61">
        <v>3</v>
      </c>
      <c r="M456" s="61">
        <v>3</v>
      </c>
      <c r="N456" s="61">
        <v>3</v>
      </c>
      <c r="O456" s="61"/>
      <c r="P456" s="61">
        <v>5</v>
      </c>
      <c r="Q456" s="61"/>
      <c r="R456" s="61">
        <v>5</v>
      </c>
      <c r="S456" s="61">
        <v>5</v>
      </c>
      <c r="T456" s="61">
        <v>5</v>
      </c>
      <c r="U456" s="61">
        <v>15</v>
      </c>
      <c r="V456" s="61">
        <v>15</v>
      </c>
      <c r="W456" s="61">
        <v>15</v>
      </c>
      <c r="X456" s="61">
        <v>10</v>
      </c>
      <c r="Y456" s="61">
        <v>10</v>
      </c>
      <c r="Z456" s="61">
        <v>15</v>
      </c>
      <c r="AA456" s="61">
        <v>15</v>
      </c>
      <c r="AB456" s="61">
        <v>15</v>
      </c>
      <c r="AC456" s="61">
        <v>15</v>
      </c>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row>
    <row r="457" spans="1:54" ht="18.75" customHeight="1" x14ac:dyDescent="0.3">
      <c r="A457" s="43"/>
      <c r="B457" s="6"/>
      <c r="C457" s="130">
        <f t="shared" ref="C457:N457" si="0">SUM(C4:C456)</f>
        <v>713</v>
      </c>
      <c r="D457" s="130">
        <f t="shared" si="0"/>
        <v>614</v>
      </c>
      <c r="E457" s="130">
        <f t="shared" si="0"/>
        <v>332</v>
      </c>
      <c r="F457" s="130">
        <f t="shared" si="0"/>
        <v>453</v>
      </c>
      <c r="G457" s="130">
        <f t="shared" si="0"/>
        <v>415</v>
      </c>
      <c r="H457" s="130">
        <f t="shared" si="0"/>
        <v>119</v>
      </c>
      <c r="I457" s="130">
        <f t="shared" si="0"/>
        <v>24</v>
      </c>
      <c r="J457" s="130">
        <f t="shared" si="0"/>
        <v>84</v>
      </c>
      <c r="K457" s="130">
        <f t="shared" si="0"/>
        <v>111</v>
      </c>
      <c r="L457" s="130">
        <f t="shared" si="0"/>
        <v>42</v>
      </c>
      <c r="M457" s="130">
        <f t="shared" si="0"/>
        <v>114</v>
      </c>
      <c r="N457" s="130">
        <f t="shared" si="0"/>
        <v>111</v>
      </c>
      <c r="O457" s="130"/>
      <c r="P457" s="131"/>
      <c r="Q457" s="132" t="s">
        <v>857</v>
      </c>
      <c r="R457" s="125">
        <f t="shared" ref="R457:AC457" si="1">SUM(R4:R456)</f>
        <v>2356.5000000000005</v>
      </c>
      <c r="S457" s="133">
        <f t="shared" si="1"/>
        <v>2141.9000000000005</v>
      </c>
      <c r="T457" s="90">
        <f t="shared" si="1"/>
        <v>944.1000000000007</v>
      </c>
      <c r="U457" s="90">
        <f t="shared" si="1"/>
        <v>1760.4000000000003</v>
      </c>
      <c r="V457" s="90">
        <f t="shared" si="1"/>
        <v>1493.5999999999997</v>
      </c>
      <c r="W457" s="90">
        <f t="shared" si="1"/>
        <v>508.89999999999992</v>
      </c>
      <c r="X457" s="90">
        <f t="shared" si="1"/>
        <v>107.30000000000001</v>
      </c>
      <c r="Y457" s="90">
        <f t="shared" si="1"/>
        <v>394.79999999999995</v>
      </c>
      <c r="Z457" s="90">
        <f t="shared" si="1"/>
        <v>550.79999999999995</v>
      </c>
      <c r="AA457" s="90">
        <f t="shared" si="1"/>
        <v>184.8</v>
      </c>
      <c r="AB457" s="90">
        <f t="shared" si="1"/>
        <v>557.29999999999995</v>
      </c>
      <c r="AC457" s="90">
        <f t="shared" si="1"/>
        <v>542.4</v>
      </c>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row>
    <row r="458" spans="1:54" ht="17.25" customHeight="1" x14ac:dyDescent="0.25">
      <c r="A458" s="43"/>
      <c r="B458" s="6"/>
      <c r="C458" s="32"/>
      <c r="D458" s="32"/>
      <c r="E458" s="32"/>
      <c r="F458" s="32"/>
      <c r="G458" s="32"/>
      <c r="H458" s="32"/>
      <c r="I458" s="32"/>
      <c r="J458" s="32"/>
      <c r="K458" s="32"/>
      <c r="L458" s="32"/>
      <c r="M458" s="32"/>
      <c r="N458" s="32"/>
      <c r="O458" s="32"/>
      <c r="P458" s="6"/>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row>
    <row r="459" spans="1:54" ht="18" customHeight="1" x14ac:dyDescent="0.3">
      <c r="A459" s="43"/>
      <c r="B459" s="7"/>
      <c r="C459" s="43"/>
      <c r="D459" s="43"/>
      <c r="E459" s="43"/>
      <c r="F459" s="43"/>
      <c r="G459" s="43"/>
      <c r="H459" s="43"/>
      <c r="I459" s="43"/>
      <c r="J459" s="43"/>
      <c r="K459" s="43"/>
      <c r="L459" s="43"/>
      <c r="M459" s="43"/>
      <c r="N459" s="43"/>
      <c r="O459" s="7"/>
      <c r="P459" s="6"/>
      <c r="Q459" s="21"/>
      <c r="R459" s="16"/>
      <c r="S459" s="16"/>
      <c r="T459" s="21"/>
      <c r="U459" s="16"/>
      <c r="V459" s="16"/>
      <c r="W459" s="16"/>
      <c r="X459" s="16"/>
      <c r="Y459" s="16"/>
      <c r="Z459" s="16"/>
      <c r="AA459" s="16"/>
      <c r="AB459" s="16"/>
      <c r="AC459" s="16"/>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row>
    <row r="460" spans="1:54" ht="15.75" customHeight="1" x14ac:dyDescent="0.3">
      <c r="A460" s="43"/>
      <c r="B460" s="6"/>
      <c r="C460" s="32"/>
      <c r="D460" s="32"/>
      <c r="E460" s="32"/>
      <c r="F460" s="32"/>
      <c r="G460" s="32"/>
      <c r="H460" s="32"/>
      <c r="I460" s="32"/>
      <c r="J460" s="32"/>
      <c r="K460" s="32"/>
      <c r="L460" s="32"/>
      <c r="M460" s="7" t="s">
        <v>858</v>
      </c>
      <c r="N460" s="7"/>
      <c r="O460" s="32"/>
      <c r="P460" s="6"/>
      <c r="Q460" s="21" t="s">
        <v>859</v>
      </c>
      <c r="R460" s="20">
        <v>3.31</v>
      </c>
      <c r="S460" s="20">
        <v>3.49</v>
      </c>
      <c r="T460" s="20">
        <v>2.84</v>
      </c>
      <c r="U460" s="20">
        <v>3.89</v>
      </c>
      <c r="V460" s="20">
        <v>3.59</v>
      </c>
      <c r="W460" s="20">
        <v>4.2699999999999996</v>
      </c>
      <c r="X460" s="20">
        <v>4.47</v>
      </c>
      <c r="Y460" s="20">
        <v>4.7</v>
      </c>
      <c r="Z460" s="20">
        <v>4.9000000000000004</v>
      </c>
      <c r="AA460" s="20">
        <v>4.4000000000000004</v>
      </c>
      <c r="AB460" s="20">
        <v>4.8899999999999997</v>
      </c>
      <c r="AC460" s="20">
        <v>4.8899999999999997</v>
      </c>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row>
    <row r="461" spans="1:54" x14ac:dyDescent="0.25">
      <c r="A461" s="14"/>
      <c r="B461" s="17"/>
      <c r="C461" s="16"/>
      <c r="D461" s="16"/>
      <c r="E461" s="16"/>
      <c r="F461" s="16"/>
      <c r="G461" s="16"/>
      <c r="H461" s="16"/>
      <c r="I461" s="16"/>
      <c r="J461" s="16"/>
      <c r="K461" s="16"/>
      <c r="L461" s="16"/>
      <c r="M461" s="16"/>
      <c r="N461" s="16"/>
      <c r="O461" s="16"/>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row>
    <row r="462" spans="1:54" ht="15.75" customHeight="1" x14ac:dyDescent="0.25">
      <c r="A462" s="14"/>
      <c r="B462" s="17"/>
      <c r="C462" s="16"/>
      <c r="D462" s="16"/>
      <c r="E462" s="16"/>
      <c r="F462" s="16"/>
      <c r="G462" s="16"/>
      <c r="H462" s="16"/>
      <c r="I462" s="16"/>
      <c r="J462" s="16"/>
      <c r="K462" s="16"/>
      <c r="L462" s="16"/>
      <c r="M462" s="16"/>
      <c r="N462" s="16"/>
      <c r="O462" s="16"/>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row>
    <row r="463" spans="1:54" x14ac:dyDescent="0.25">
      <c r="A463" s="14"/>
      <c r="B463" s="17"/>
      <c r="C463" s="16"/>
      <c r="D463" s="16"/>
      <c r="E463" s="16"/>
      <c r="F463" s="16"/>
      <c r="G463" s="16"/>
      <c r="H463" s="16"/>
      <c r="I463" s="16"/>
      <c r="J463" s="16"/>
      <c r="K463" s="16"/>
      <c r="L463" s="16"/>
      <c r="M463" s="16"/>
      <c r="N463" s="16"/>
      <c r="O463" s="16"/>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row>
    <row r="464" spans="1:54" x14ac:dyDescent="0.25">
      <c r="A464" s="14"/>
      <c r="B464" s="17"/>
      <c r="C464" s="16"/>
      <c r="D464" s="16"/>
      <c r="E464" s="16"/>
      <c r="F464" s="16"/>
      <c r="G464" s="16"/>
      <c r="H464" s="16"/>
      <c r="I464" s="16"/>
      <c r="J464" s="16"/>
      <c r="K464" s="16"/>
      <c r="L464" s="16"/>
      <c r="M464" s="16"/>
      <c r="N464" s="16"/>
      <c r="O464" s="16"/>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row>
    <row r="465" spans="1:54" x14ac:dyDescent="0.25">
      <c r="A465" s="14"/>
      <c r="B465" s="17"/>
      <c r="C465" s="16"/>
      <c r="D465" s="16"/>
      <c r="E465" s="16"/>
      <c r="F465" s="16"/>
      <c r="G465" s="16"/>
      <c r="H465" s="16"/>
      <c r="I465" s="16"/>
      <c r="J465" s="16"/>
      <c r="K465" s="16"/>
      <c r="L465" s="16"/>
      <c r="M465" s="16"/>
      <c r="N465" s="16"/>
      <c r="O465" s="16"/>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row>
    <row r="466" spans="1:54" x14ac:dyDescent="0.25">
      <c r="A466" s="14"/>
      <c r="B466" s="17"/>
      <c r="C466" s="16"/>
      <c r="D466" s="16"/>
      <c r="E466" s="16"/>
      <c r="F466" s="16"/>
      <c r="G466" s="16"/>
      <c r="H466" s="16"/>
      <c r="I466" s="16"/>
      <c r="J466" s="16"/>
      <c r="K466" s="16"/>
      <c r="L466" s="16"/>
      <c r="M466" s="16"/>
      <c r="N466" s="16"/>
      <c r="O466" s="16"/>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row>
    <row r="467" spans="1:54" x14ac:dyDescent="0.25">
      <c r="A467" s="2"/>
      <c r="B467" s="8"/>
      <c r="C467" s="14"/>
      <c r="D467" s="14"/>
      <c r="E467" s="14"/>
      <c r="F467" s="14"/>
      <c r="G467" s="14"/>
      <c r="H467" s="14"/>
      <c r="I467" s="14"/>
      <c r="J467" s="14"/>
      <c r="K467" s="14"/>
      <c r="L467" s="14"/>
      <c r="M467" s="14"/>
      <c r="N467" s="14"/>
      <c r="O467" s="14"/>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row>
    <row r="468" spans="1:54" x14ac:dyDescent="0.25">
      <c r="A468" s="14"/>
      <c r="B468" s="17"/>
      <c r="C468" s="16"/>
      <c r="D468" s="16"/>
      <c r="E468" s="16"/>
      <c r="F468" s="16"/>
      <c r="G468" s="16"/>
      <c r="H468" s="16"/>
      <c r="I468" s="16"/>
      <c r="J468" s="16"/>
      <c r="K468" s="16"/>
      <c r="L468" s="16"/>
      <c r="M468" s="16"/>
      <c r="N468" s="16"/>
      <c r="O468" s="16"/>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row>
    <row r="469" spans="1:54" x14ac:dyDescent="0.25">
      <c r="A469" s="14"/>
      <c r="B469" s="17"/>
      <c r="C469" s="16"/>
      <c r="D469" s="16"/>
      <c r="E469" s="16"/>
      <c r="F469" s="16"/>
      <c r="G469" s="16"/>
      <c r="H469" s="16"/>
      <c r="I469" s="16"/>
      <c r="J469" s="16"/>
      <c r="K469" s="16"/>
      <c r="L469" s="16"/>
      <c r="M469" s="16"/>
      <c r="N469" s="16"/>
      <c r="O469" s="16"/>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row>
    <row r="470" spans="1:54" x14ac:dyDescent="0.25">
      <c r="A470" s="14"/>
      <c r="B470" s="17"/>
      <c r="C470" s="16"/>
      <c r="D470" s="16"/>
      <c r="E470" s="16"/>
      <c r="F470" s="16"/>
      <c r="G470" s="16"/>
      <c r="H470" s="16"/>
      <c r="I470" s="16"/>
      <c r="J470" s="16"/>
      <c r="K470" s="16"/>
      <c r="L470" s="16"/>
      <c r="M470" s="16"/>
      <c r="N470" s="16"/>
      <c r="O470" s="16"/>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row>
    <row r="471" spans="1:54" x14ac:dyDescent="0.25">
      <c r="A471" s="14"/>
      <c r="B471" s="17"/>
      <c r="C471" s="16"/>
      <c r="D471" s="16"/>
      <c r="E471" s="16"/>
      <c r="F471" s="16"/>
      <c r="G471" s="16"/>
      <c r="H471" s="16"/>
      <c r="I471" s="16"/>
      <c r="J471" s="16"/>
      <c r="K471" s="16"/>
      <c r="L471" s="16"/>
      <c r="M471" s="16"/>
      <c r="N471" s="16"/>
      <c r="O471" s="16"/>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row>
    <row r="472" spans="1:54" x14ac:dyDescent="0.25">
      <c r="A472" s="14"/>
      <c r="B472" s="17"/>
      <c r="C472" s="16"/>
      <c r="D472" s="16"/>
      <c r="E472" s="16"/>
      <c r="F472" s="16"/>
      <c r="G472" s="16"/>
      <c r="H472" s="16"/>
      <c r="I472" s="16"/>
      <c r="J472" s="16"/>
      <c r="K472" s="16"/>
      <c r="L472" s="16"/>
      <c r="M472" s="16"/>
      <c r="N472" s="16"/>
      <c r="O472" s="16"/>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row>
    <row r="473" spans="1:54" x14ac:dyDescent="0.25">
      <c r="A473" s="14"/>
      <c r="B473" s="17"/>
      <c r="C473" s="16"/>
      <c r="D473" s="16"/>
      <c r="E473" s="16"/>
      <c r="F473" s="16"/>
      <c r="G473" s="16"/>
      <c r="H473" s="16"/>
      <c r="I473" s="16"/>
      <c r="J473" s="16"/>
      <c r="K473" s="16"/>
      <c r="L473" s="16"/>
      <c r="M473" s="16"/>
      <c r="N473" s="16"/>
      <c r="O473" s="16"/>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row>
    <row r="474" spans="1:54" x14ac:dyDescent="0.25">
      <c r="A474" s="2"/>
      <c r="B474" s="2"/>
      <c r="C474" s="16"/>
      <c r="D474" s="16"/>
      <c r="E474" s="16"/>
      <c r="F474" s="16"/>
      <c r="G474" s="16"/>
      <c r="H474" s="16"/>
      <c r="I474" s="16"/>
      <c r="J474" s="16"/>
      <c r="K474" s="16"/>
      <c r="L474" s="16"/>
      <c r="M474" s="16"/>
      <c r="N474" s="16"/>
      <c r="O474" s="16"/>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row>
    <row r="475" spans="1:54" x14ac:dyDescent="0.25">
      <c r="A475" s="2"/>
      <c r="B475" s="8"/>
      <c r="C475" s="14"/>
      <c r="D475" s="14"/>
      <c r="E475" s="14"/>
      <c r="F475" s="14"/>
      <c r="G475" s="14"/>
      <c r="H475" s="14"/>
      <c r="I475" s="14"/>
      <c r="J475" s="14"/>
      <c r="K475" s="14"/>
      <c r="L475" s="14"/>
      <c r="M475" s="14"/>
      <c r="N475" s="14"/>
      <c r="O475" s="14"/>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row>
    <row r="476" spans="1:54" x14ac:dyDescent="0.25">
      <c r="A476" s="14"/>
      <c r="B476" s="17"/>
      <c r="C476" s="16"/>
      <c r="D476" s="16"/>
      <c r="E476" s="16"/>
      <c r="F476" s="16"/>
      <c r="G476" s="16"/>
      <c r="H476" s="16"/>
      <c r="I476" s="16"/>
      <c r="J476" s="16"/>
      <c r="K476" s="16"/>
      <c r="L476" s="16"/>
      <c r="M476" s="16"/>
      <c r="N476" s="16"/>
      <c r="O476" s="16"/>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row>
    <row r="477" spans="1:54" x14ac:dyDescent="0.25">
      <c r="A477" s="14"/>
      <c r="B477" s="17"/>
      <c r="C477" s="16"/>
      <c r="D477" s="16"/>
      <c r="E477" s="16"/>
      <c r="F477" s="16"/>
      <c r="G477" s="16"/>
      <c r="H477" s="16"/>
      <c r="I477" s="16"/>
      <c r="J477" s="16"/>
      <c r="K477" s="16"/>
      <c r="L477" s="16"/>
      <c r="M477" s="16"/>
      <c r="N477" s="16"/>
      <c r="O477" s="16"/>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row>
    <row r="478" spans="1:54" x14ac:dyDescent="0.25">
      <c r="A478" s="14"/>
      <c r="B478" s="17"/>
      <c r="C478" s="16"/>
      <c r="D478" s="16"/>
      <c r="E478" s="16"/>
      <c r="F478" s="16"/>
      <c r="G478" s="16"/>
      <c r="H478" s="16"/>
      <c r="I478" s="16"/>
      <c r="J478" s="16"/>
      <c r="K478" s="16"/>
      <c r="L478" s="16"/>
      <c r="M478" s="16"/>
      <c r="N478" s="16"/>
      <c r="O478" s="16"/>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row>
    <row r="479" spans="1:54" x14ac:dyDescent="0.25">
      <c r="A479" s="14"/>
      <c r="B479" s="17"/>
      <c r="C479" s="16"/>
      <c r="D479" s="16"/>
      <c r="E479" s="16"/>
      <c r="F479" s="16"/>
      <c r="G479" s="16"/>
      <c r="H479" s="16"/>
      <c r="I479" s="16"/>
      <c r="J479" s="16"/>
      <c r="K479" s="16"/>
      <c r="L479" s="16"/>
      <c r="M479" s="16"/>
      <c r="N479" s="16"/>
      <c r="O479" s="16"/>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row>
    <row r="480" spans="1:54" x14ac:dyDescent="0.25">
      <c r="A480" s="14"/>
      <c r="B480" s="17"/>
      <c r="C480" s="16"/>
      <c r="D480" s="16"/>
      <c r="E480" s="16"/>
      <c r="F480" s="16"/>
      <c r="G480" s="16"/>
      <c r="H480" s="16"/>
      <c r="I480" s="16"/>
      <c r="J480" s="16"/>
      <c r="K480" s="16"/>
      <c r="L480" s="16"/>
      <c r="M480" s="16"/>
      <c r="N480" s="16"/>
      <c r="O480" s="16"/>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row>
    <row r="481" spans="1:54" x14ac:dyDescent="0.25">
      <c r="A481" s="14"/>
      <c r="B481" s="17"/>
      <c r="C481" s="16"/>
      <c r="D481" s="16"/>
      <c r="E481" s="16"/>
      <c r="F481" s="16"/>
      <c r="G481" s="16"/>
      <c r="H481" s="16"/>
      <c r="I481" s="16"/>
      <c r="J481" s="16"/>
      <c r="K481" s="16"/>
      <c r="L481" s="16"/>
      <c r="M481" s="16"/>
      <c r="N481" s="16"/>
      <c r="O481" s="16"/>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row>
    <row r="482" spans="1:54" x14ac:dyDescent="0.25">
      <c r="A482" s="2"/>
      <c r="B482" s="2"/>
      <c r="C482" s="16"/>
      <c r="D482" s="16"/>
      <c r="E482" s="16"/>
      <c r="F482" s="16"/>
      <c r="G482" s="16"/>
      <c r="H482" s="16"/>
      <c r="I482" s="16"/>
      <c r="J482" s="16"/>
      <c r="K482" s="16"/>
      <c r="L482" s="16"/>
      <c r="M482" s="16"/>
      <c r="N482" s="16"/>
      <c r="O482" s="16"/>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row>
    <row r="483" spans="1:54" x14ac:dyDescent="0.25">
      <c r="A483" s="2"/>
      <c r="B483" s="8"/>
      <c r="C483" s="14"/>
      <c r="D483" s="14"/>
      <c r="E483" s="14"/>
      <c r="F483" s="14"/>
      <c r="G483" s="14"/>
      <c r="H483" s="14"/>
      <c r="I483" s="14"/>
      <c r="J483" s="14"/>
      <c r="K483" s="14"/>
      <c r="L483" s="14"/>
      <c r="M483" s="14"/>
      <c r="N483" s="14"/>
      <c r="O483" s="14"/>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row>
    <row r="484" spans="1:54" x14ac:dyDescent="0.25">
      <c r="A484" s="14"/>
      <c r="B484" s="17"/>
      <c r="C484" s="16"/>
      <c r="D484" s="16"/>
      <c r="E484" s="16"/>
      <c r="F484" s="16"/>
      <c r="G484" s="16"/>
      <c r="H484" s="16"/>
      <c r="I484" s="16"/>
      <c r="J484" s="16"/>
      <c r="K484" s="16"/>
      <c r="L484" s="16"/>
      <c r="M484" s="16"/>
      <c r="N484" s="16"/>
      <c r="O484" s="16"/>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row>
    <row r="485" spans="1:54" x14ac:dyDescent="0.25">
      <c r="A485" s="14"/>
      <c r="B485" s="17"/>
      <c r="C485" s="16"/>
      <c r="D485" s="16"/>
      <c r="E485" s="16"/>
      <c r="F485" s="16"/>
      <c r="G485" s="16"/>
      <c r="H485" s="16"/>
      <c r="I485" s="16"/>
      <c r="J485" s="16"/>
      <c r="K485" s="16"/>
      <c r="L485" s="16"/>
      <c r="M485" s="16"/>
      <c r="N485" s="16"/>
      <c r="O485" s="16"/>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row>
    <row r="486" spans="1:54" x14ac:dyDescent="0.25">
      <c r="A486" s="14"/>
      <c r="B486" s="17"/>
      <c r="C486" s="16"/>
      <c r="D486" s="16"/>
      <c r="E486" s="16"/>
      <c r="F486" s="16"/>
      <c r="G486" s="16"/>
      <c r="H486" s="16"/>
      <c r="I486" s="16"/>
      <c r="J486" s="16"/>
      <c r="K486" s="16"/>
      <c r="L486" s="16"/>
      <c r="M486" s="16"/>
      <c r="N486" s="16"/>
      <c r="O486" s="16"/>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row>
    <row r="487" spans="1:54" x14ac:dyDescent="0.25">
      <c r="A487" s="14"/>
      <c r="B487" s="17"/>
      <c r="C487" s="16"/>
      <c r="D487" s="16"/>
      <c r="E487" s="16"/>
      <c r="F487" s="16"/>
      <c r="G487" s="16"/>
      <c r="H487" s="16"/>
      <c r="I487" s="16"/>
      <c r="J487" s="16"/>
      <c r="K487" s="16"/>
      <c r="L487" s="16"/>
      <c r="M487" s="16"/>
      <c r="N487" s="16"/>
      <c r="O487" s="16"/>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row>
    <row r="488" spans="1:54" x14ac:dyDescent="0.25">
      <c r="A488" s="14"/>
      <c r="B488" s="17"/>
      <c r="C488" s="16"/>
      <c r="D488" s="16"/>
      <c r="E488" s="16"/>
      <c r="F488" s="16"/>
      <c r="G488" s="16"/>
      <c r="H488" s="16"/>
      <c r="I488" s="16"/>
      <c r="J488" s="16"/>
      <c r="K488" s="16"/>
      <c r="L488" s="16"/>
      <c r="M488" s="16"/>
      <c r="N488" s="16"/>
      <c r="O488" s="16"/>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row>
    <row r="489" spans="1:54" x14ac:dyDescent="0.25">
      <c r="A489" s="14"/>
      <c r="B489" s="17"/>
      <c r="C489" s="16"/>
      <c r="D489" s="16"/>
      <c r="E489" s="16"/>
      <c r="F489" s="16"/>
      <c r="G489" s="16"/>
      <c r="H489" s="16"/>
      <c r="I489" s="16"/>
      <c r="J489" s="16"/>
      <c r="K489" s="16"/>
      <c r="L489" s="16"/>
      <c r="M489" s="16"/>
      <c r="N489" s="16"/>
      <c r="O489" s="16"/>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row>
    <row r="490" spans="1:54" x14ac:dyDescent="0.25">
      <c r="A490" s="2"/>
      <c r="B490" s="2"/>
      <c r="C490" s="16"/>
      <c r="D490" s="16"/>
      <c r="E490" s="16"/>
      <c r="F490" s="16"/>
      <c r="G490" s="16"/>
      <c r="H490" s="16"/>
      <c r="I490" s="16"/>
      <c r="J490" s="16"/>
      <c r="K490" s="16"/>
      <c r="L490" s="16"/>
      <c r="M490" s="16"/>
      <c r="N490" s="16"/>
      <c r="O490" s="16"/>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row>
    <row r="491" spans="1:54" x14ac:dyDescent="0.25">
      <c r="A491" s="2"/>
      <c r="B491" s="8"/>
      <c r="C491" s="14"/>
      <c r="D491" s="14"/>
      <c r="E491" s="14"/>
      <c r="F491" s="14"/>
      <c r="G491" s="14"/>
      <c r="H491" s="14"/>
      <c r="I491" s="14"/>
      <c r="J491" s="14"/>
      <c r="K491" s="14"/>
      <c r="L491" s="14"/>
      <c r="M491" s="14"/>
      <c r="N491" s="14"/>
      <c r="O491" s="14"/>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row>
    <row r="492" spans="1:54" x14ac:dyDescent="0.25">
      <c r="A492" s="14"/>
      <c r="B492" s="2"/>
      <c r="C492" s="16"/>
      <c r="D492" s="16"/>
      <c r="E492" s="16"/>
      <c r="F492" s="16"/>
      <c r="G492" s="16"/>
      <c r="H492" s="16"/>
      <c r="I492" s="16"/>
      <c r="J492" s="16"/>
      <c r="K492" s="16"/>
      <c r="L492" s="16"/>
      <c r="M492" s="16"/>
      <c r="N492" s="16"/>
      <c r="O492" s="16"/>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row>
    <row r="493" spans="1:54" x14ac:dyDescent="0.25">
      <c r="A493" s="14"/>
      <c r="B493" s="2"/>
      <c r="C493" s="16"/>
      <c r="D493" s="16"/>
      <c r="E493" s="16"/>
      <c r="F493" s="16"/>
      <c r="G493" s="16"/>
      <c r="H493" s="16"/>
      <c r="I493" s="16"/>
      <c r="J493" s="16"/>
      <c r="K493" s="16"/>
      <c r="L493" s="16"/>
      <c r="M493" s="16"/>
      <c r="N493" s="16"/>
      <c r="O493" s="16"/>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row>
    <row r="494" spans="1:54" x14ac:dyDescent="0.25">
      <c r="A494" s="14"/>
      <c r="B494" s="2"/>
      <c r="C494" s="16"/>
      <c r="D494" s="16"/>
      <c r="E494" s="16"/>
      <c r="F494" s="16"/>
      <c r="G494" s="16"/>
      <c r="H494" s="16"/>
      <c r="I494" s="16"/>
      <c r="J494" s="16"/>
      <c r="K494" s="16"/>
      <c r="L494" s="16"/>
      <c r="M494" s="16"/>
      <c r="N494" s="16"/>
      <c r="O494" s="16"/>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row>
    <row r="495" spans="1:54" x14ac:dyDescent="0.25">
      <c r="A495" s="14"/>
      <c r="B495" s="2"/>
      <c r="C495" s="16"/>
      <c r="D495" s="16"/>
      <c r="E495" s="16"/>
      <c r="F495" s="16"/>
      <c r="G495" s="16"/>
      <c r="H495" s="16"/>
      <c r="I495" s="16"/>
      <c r="J495" s="16"/>
      <c r="K495" s="16"/>
      <c r="L495" s="16"/>
      <c r="M495" s="16"/>
      <c r="N495" s="16"/>
      <c r="O495" s="16"/>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row>
    <row r="496" spans="1:54" x14ac:dyDescent="0.25">
      <c r="A496" s="14"/>
      <c r="B496" s="2"/>
      <c r="C496" s="16"/>
      <c r="D496" s="16"/>
      <c r="E496" s="16"/>
      <c r="F496" s="16"/>
      <c r="G496" s="16"/>
      <c r="H496" s="16"/>
      <c r="I496" s="16"/>
      <c r="J496" s="16"/>
      <c r="K496" s="16"/>
      <c r="L496" s="16"/>
      <c r="M496" s="16"/>
      <c r="N496" s="16"/>
      <c r="O496" s="16"/>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row>
    <row r="497" spans="1:54" x14ac:dyDescent="0.25">
      <c r="A497" s="14"/>
      <c r="B497" s="2"/>
      <c r="C497" s="16"/>
      <c r="D497" s="16"/>
      <c r="E497" s="16"/>
      <c r="F497" s="16"/>
      <c r="G497" s="16"/>
      <c r="H497" s="16"/>
      <c r="I497" s="16"/>
      <c r="J497" s="16"/>
      <c r="K497" s="16"/>
      <c r="L497" s="16"/>
      <c r="M497" s="16"/>
      <c r="N497" s="16"/>
      <c r="O497" s="16"/>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row>
    <row r="498" spans="1:54" ht="15.75" customHeight="1" x14ac:dyDescent="0.25">
      <c r="A498" s="2"/>
      <c r="B498" s="2"/>
      <c r="C498" s="16"/>
      <c r="D498" s="16"/>
      <c r="E498" s="16"/>
      <c r="F498" s="16"/>
      <c r="G498" s="16"/>
      <c r="H498" s="16"/>
      <c r="I498" s="16"/>
      <c r="J498" s="16"/>
      <c r="K498" s="16"/>
      <c r="L498" s="16"/>
      <c r="M498" s="16"/>
      <c r="N498" s="16"/>
      <c r="O498" s="16"/>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row>
    <row r="499" spans="1:54" ht="15.75" customHeight="1" x14ac:dyDescent="0.25">
      <c r="A499" s="2"/>
      <c r="B499" s="8"/>
      <c r="C499" s="14"/>
      <c r="D499" s="14"/>
      <c r="E499" s="14"/>
      <c r="F499" s="14"/>
      <c r="G499" s="14"/>
      <c r="H499" s="14"/>
      <c r="I499" s="14"/>
      <c r="J499" s="14"/>
      <c r="K499" s="14"/>
      <c r="L499" s="14"/>
      <c r="M499" s="14"/>
      <c r="N499" s="14"/>
      <c r="O499" s="14"/>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row>
    <row r="500" spans="1:54" x14ac:dyDescent="0.25">
      <c r="A500" s="14"/>
      <c r="B500" s="2"/>
      <c r="C500" s="16"/>
      <c r="D500" s="16"/>
      <c r="E500" s="16"/>
      <c r="F500" s="16"/>
      <c r="G500" s="16"/>
      <c r="H500" s="16"/>
      <c r="I500" s="16"/>
      <c r="J500" s="16"/>
      <c r="K500" s="16"/>
      <c r="L500" s="16"/>
      <c r="M500" s="16"/>
      <c r="N500" s="16"/>
      <c r="O500" s="16"/>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row>
    <row r="501" spans="1:54" x14ac:dyDescent="0.25">
      <c r="A501" s="14"/>
      <c r="B501" s="2"/>
      <c r="C501" s="16"/>
      <c r="D501" s="16"/>
      <c r="E501" s="16"/>
      <c r="F501" s="16"/>
      <c r="G501" s="16"/>
      <c r="H501" s="16"/>
      <c r="I501" s="16"/>
      <c r="J501" s="16"/>
      <c r="K501" s="16"/>
      <c r="L501" s="16"/>
      <c r="M501" s="16"/>
      <c r="N501" s="16"/>
      <c r="O501" s="16"/>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row>
    <row r="502" spans="1:54" ht="15.75" customHeight="1" x14ac:dyDescent="0.25">
      <c r="A502" s="14"/>
      <c r="B502" s="2"/>
      <c r="C502" s="16"/>
      <c r="D502" s="16"/>
      <c r="E502" s="16"/>
      <c r="F502" s="16"/>
      <c r="G502" s="16"/>
      <c r="H502" s="16"/>
      <c r="I502" s="16"/>
      <c r="J502" s="16"/>
      <c r="K502" s="16"/>
      <c r="L502" s="16"/>
      <c r="M502" s="16"/>
      <c r="N502" s="16"/>
      <c r="O502" s="16"/>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row>
    <row r="503" spans="1:54" x14ac:dyDescent="0.25">
      <c r="A503" s="14"/>
      <c r="B503" s="2"/>
      <c r="C503" s="16"/>
      <c r="D503" s="16"/>
      <c r="E503" s="16"/>
      <c r="F503" s="16"/>
      <c r="G503" s="16"/>
      <c r="H503" s="16"/>
      <c r="I503" s="16"/>
      <c r="J503" s="16"/>
      <c r="K503" s="16"/>
      <c r="L503" s="16"/>
      <c r="M503" s="16"/>
      <c r="N503" s="16"/>
      <c r="O503" s="16"/>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row>
    <row r="504" spans="1:54" ht="15.75" customHeight="1" x14ac:dyDescent="0.25">
      <c r="A504" s="14"/>
      <c r="B504" s="2"/>
      <c r="C504" s="16"/>
      <c r="D504" s="16"/>
      <c r="E504" s="16"/>
      <c r="F504" s="16"/>
      <c r="G504" s="16"/>
      <c r="H504" s="16"/>
      <c r="I504" s="16"/>
      <c r="J504" s="16"/>
      <c r="K504" s="16"/>
      <c r="L504" s="16"/>
      <c r="M504" s="16"/>
      <c r="N504" s="16"/>
      <c r="O504" s="16"/>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row>
    <row r="505" spans="1:54" x14ac:dyDescent="0.25">
      <c r="A505" s="14"/>
      <c r="B505" s="2"/>
      <c r="C505" s="16"/>
      <c r="D505" s="16"/>
      <c r="E505" s="16"/>
      <c r="F505" s="16"/>
      <c r="G505" s="16"/>
      <c r="H505" s="16"/>
      <c r="I505" s="16"/>
      <c r="J505" s="16"/>
      <c r="K505" s="16"/>
      <c r="L505" s="16"/>
      <c r="M505" s="16"/>
      <c r="N505" s="16"/>
      <c r="O505" s="16"/>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row>
    <row r="506" spans="1:54" x14ac:dyDescent="0.25">
      <c r="A506" s="2"/>
      <c r="B506" s="2"/>
      <c r="C506" s="16"/>
      <c r="D506" s="16"/>
      <c r="E506" s="16"/>
      <c r="F506" s="16"/>
      <c r="G506" s="16"/>
      <c r="H506" s="16"/>
      <c r="I506" s="16"/>
      <c r="J506" s="16"/>
      <c r="K506" s="16"/>
      <c r="L506" s="16"/>
      <c r="M506" s="16"/>
      <c r="N506" s="16"/>
      <c r="O506" s="16"/>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row>
    <row r="507" spans="1:54" x14ac:dyDescent="0.25">
      <c r="A507" s="2"/>
      <c r="B507" s="8"/>
      <c r="C507" s="14"/>
      <c r="D507" s="14"/>
      <c r="E507" s="14"/>
      <c r="F507" s="14"/>
      <c r="G507" s="14"/>
      <c r="H507" s="14"/>
      <c r="I507" s="14"/>
      <c r="J507" s="14"/>
      <c r="K507" s="14"/>
      <c r="L507" s="14"/>
      <c r="M507" s="14"/>
      <c r="N507" s="14"/>
      <c r="O507" s="14"/>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row>
    <row r="508" spans="1:54" x14ac:dyDescent="0.25">
      <c r="A508" s="14"/>
      <c r="B508" s="17"/>
      <c r="C508" s="16"/>
      <c r="D508" s="16"/>
      <c r="E508" s="16"/>
      <c r="F508" s="16"/>
      <c r="G508" s="16"/>
      <c r="H508" s="16"/>
      <c r="I508" s="16"/>
      <c r="J508" s="16"/>
      <c r="K508" s="16"/>
      <c r="L508" s="16"/>
      <c r="M508" s="16"/>
      <c r="N508" s="16"/>
      <c r="O508" s="16"/>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row>
    <row r="509" spans="1:54" x14ac:dyDescent="0.25">
      <c r="A509" s="14"/>
      <c r="B509" s="17"/>
      <c r="C509" s="16"/>
      <c r="D509" s="16"/>
      <c r="E509" s="16"/>
      <c r="F509" s="16"/>
      <c r="G509" s="16"/>
      <c r="H509" s="16"/>
      <c r="I509" s="16"/>
      <c r="J509" s="16"/>
      <c r="K509" s="16"/>
      <c r="L509" s="16"/>
      <c r="M509" s="16"/>
      <c r="N509" s="16"/>
      <c r="O509" s="16"/>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row>
    <row r="510" spans="1:54" x14ac:dyDescent="0.25">
      <c r="A510" s="14"/>
      <c r="B510" s="17"/>
      <c r="C510" s="16"/>
      <c r="D510" s="16"/>
      <c r="E510" s="16"/>
      <c r="F510" s="16"/>
      <c r="G510" s="16"/>
      <c r="H510" s="16"/>
      <c r="I510" s="16"/>
      <c r="J510" s="16"/>
      <c r="K510" s="16"/>
      <c r="L510" s="16"/>
      <c r="M510" s="16"/>
      <c r="N510" s="16"/>
      <c r="O510" s="16"/>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row>
    <row r="511" spans="1:54" x14ac:dyDescent="0.25">
      <c r="A511" s="14"/>
      <c r="B511" s="17"/>
      <c r="C511" s="16"/>
      <c r="D511" s="16"/>
      <c r="E511" s="16"/>
      <c r="F511" s="16"/>
      <c r="G511" s="16"/>
      <c r="H511" s="16"/>
      <c r="I511" s="16"/>
      <c r="J511" s="16"/>
      <c r="K511" s="16"/>
      <c r="L511" s="16"/>
      <c r="M511" s="16"/>
      <c r="N511" s="16"/>
      <c r="O511" s="16"/>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row>
    <row r="512" spans="1:54" x14ac:dyDescent="0.25">
      <c r="A512" s="14"/>
      <c r="B512" s="17"/>
      <c r="C512" s="16"/>
      <c r="D512" s="16"/>
      <c r="E512" s="16"/>
      <c r="F512" s="16"/>
      <c r="G512" s="16"/>
      <c r="H512" s="16"/>
      <c r="I512" s="16"/>
      <c r="J512" s="16"/>
      <c r="K512" s="16"/>
      <c r="L512" s="16"/>
      <c r="M512" s="16"/>
      <c r="N512" s="16"/>
      <c r="O512" s="16"/>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row>
    <row r="513" spans="1:54" x14ac:dyDescent="0.25">
      <c r="A513" s="14"/>
      <c r="B513" s="17"/>
      <c r="C513" s="16"/>
      <c r="D513" s="16"/>
      <c r="E513" s="16"/>
      <c r="F513" s="16"/>
      <c r="G513" s="16"/>
      <c r="H513" s="16"/>
      <c r="I513" s="16"/>
      <c r="J513" s="16"/>
      <c r="K513" s="16"/>
      <c r="L513" s="16"/>
      <c r="M513" s="16"/>
      <c r="N513" s="16"/>
      <c r="O513" s="16"/>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row>
    <row r="514" spans="1:54" x14ac:dyDescent="0.25">
      <c r="A514" s="2"/>
      <c r="B514" s="2"/>
      <c r="C514" s="16"/>
      <c r="D514" s="16"/>
      <c r="E514" s="16"/>
      <c r="F514" s="16"/>
      <c r="G514" s="16"/>
      <c r="H514" s="16"/>
      <c r="I514" s="16"/>
      <c r="J514" s="16"/>
      <c r="K514" s="16"/>
      <c r="L514" s="16"/>
      <c r="M514" s="16"/>
      <c r="N514" s="16"/>
      <c r="O514" s="16"/>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row>
    <row r="515" spans="1:54" x14ac:dyDescent="0.25">
      <c r="A515" s="2"/>
      <c r="B515" s="8"/>
      <c r="C515" s="14"/>
      <c r="D515" s="14"/>
      <c r="E515" s="14"/>
      <c r="F515" s="14"/>
      <c r="G515" s="14"/>
      <c r="H515" s="14"/>
      <c r="I515" s="14"/>
      <c r="J515" s="14"/>
      <c r="K515" s="14"/>
      <c r="L515" s="14"/>
      <c r="M515" s="14"/>
      <c r="N515" s="14"/>
      <c r="O515" s="14"/>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row>
    <row r="516" spans="1:54" x14ac:dyDescent="0.25">
      <c r="A516" s="14"/>
      <c r="B516" s="2"/>
      <c r="C516" s="16"/>
      <c r="D516" s="16"/>
      <c r="E516" s="16"/>
      <c r="F516" s="16"/>
      <c r="G516" s="16"/>
      <c r="H516" s="16"/>
      <c r="I516" s="16"/>
      <c r="J516" s="16"/>
      <c r="K516" s="16"/>
      <c r="L516" s="16"/>
      <c r="M516" s="16"/>
      <c r="N516" s="16"/>
      <c r="O516" s="16"/>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row>
    <row r="517" spans="1:54" x14ac:dyDescent="0.25">
      <c r="A517" s="14"/>
      <c r="B517" s="2"/>
      <c r="C517" s="16"/>
      <c r="D517" s="16"/>
      <c r="E517" s="16"/>
      <c r="F517" s="16"/>
      <c r="G517" s="16"/>
      <c r="H517" s="16"/>
      <c r="I517" s="16"/>
      <c r="J517" s="16"/>
      <c r="K517" s="16"/>
      <c r="L517" s="16"/>
      <c r="M517" s="16"/>
      <c r="N517" s="16"/>
      <c r="O517" s="16"/>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row>
    <row r="518" spans="1:54" x14ac:dyDescent="0.25">
      <c r="A518" s="14"/>
      <c r="B518" s="2"/>
      <c r="C518" s="16"/>
      <c r="D518" s="16"/>
      <c r="E518" s="16"/>
      <c r="F518" s="16"/>
      <c r="G518" s="16"/>
      <c r="H518" s="16"/>
      <c r="I518" s="16"/>
      <c r="J518" s="16"/>
      <c r="K518" s="16"/>
      <c r="L518" s="16"/>
      <c r="M518" s="16"/>
      <c r="N518" s="16"/>
      <c r="O518" s="16"/>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row>
    <row r="519" spans="1:54" x14ac:dyDescent="0.25">
      <c r="A519" s="14"/>
      <c r="B519" s="17"/>
      <c r="C519" s="16"/>
      <c r="D519" s="16"/>
      <c r="E519" s="16"/>
      <c r="F519" s="16"/>
      <c r="G519" s="16"/>
      <c r="H519" s="16"/>
      <c r="I519" s="16"/>
      <c r="J519" s="16"/>
      <c r="K519" s="16"/>
      <c r="L519" s="16"/>
      <c r="M519" s="16"/>
      <c r="N519" s="16"/>
      <c r="O519" s="16"/>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row>
    <row r="520" spans="1:54" x14ac:dyDescent="0.25">
      <c r="A520" s="14"/>
      <c r="B520" s="2"/>
      <c r="C520" s="16"/>
      <c r="D520" s="16"/>
      <c r="E520" s="16"/>
      <c r="F520" s="16"/>
      <c r="G520" s="16"/>
      <c r="H520" s="16"/>
      <c r="I520" s="16"/>
      <c r="J520" s="16"/>
      <c r="K520" s="16"/>
      <c r="L520" s="16"/>
      <c r="M520" s="16"/>
      <c r="N520" s="16"/>
      <c r="O520" s="16"/>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row>
    <row r="521" spans="1:54" x14ac:dyDescent="0.25">
      <c r="A521" s="14"/>
      <c r="B521" s="2"/>
      <c r="C521" s="16"/>
      <c r="D521" s="16"/>
      <c r="E521" s="16"/>
      <c r="F521" s="16"/>
      <c r="G521" s="16"/>
      <c r="H521" s="16"/>
      <c r="I521" s="16"/>
      <c r="J521" s="16"/>
      <c r="K521" s="16"/>
      <c r="L521" s="16"/>
      <c r="M521" s="16"/>
      <c r="N521" s="16"/>
      <c r="O521" s="16"/>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row>
    <row r="522" spans="1:54" x14ac:dyDescent="0.25">
      <c r="A522" s="2"/>
      <c r="B522" s="2"/>
      <c r="C522" s="16"/>
      <c r="D522" s="16"/>
      <c r="E522" s="16"/>
      <c r="F522" s="16"/>
      <c r="G522" s="16"/>
      <c r="H522" s="16"/>
      <c r="I522" s="16"/>
      <c r="J522" s="16"/>
      <c r="K522" s="16"/>
      <c r="L522" s="16"/>
      <c r="M522" s="16"/>
      <c r="N522" s="16"/>
      <c r="O522" s="16"/>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row>
    <row r="523" spans="1:54" x14ac:dyDescent="0.25">
      <c r="A523" s="2"/>
      <c r="B523" s="8"/>
      <c r="C523" s="14"/>
      <c r="D523" s="14"/>
      <c r="E523" s="14"/>
      <c r="F523" s="14"/>
      <c r="G523" s="14"/>
      <c r="H523" s="14"/>
      <c r="I523" s="14"/>
      <c r="J523" s="14"/>
      <c r="K523" s="14"/>
      <c r="L523" s="14"/>
      <c r="M523" s="14"/>
      <c r="N523" s="14"/>
      <c r="O523" s="14"/>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row>
    <row r="524" spans="1:54" x14ac:dyDescent="0.25">
      <c r="A524" s="14"/>
      <c r="B524" s="17"/>
      <c r="C524" s="16"/>
      <c r="D524" s="16"/>
      <c r="E524" s="16"/>
      <c r="F524" s="16"/>
      <c r="G524" s="16"/>
      <c r="H524" s="16"/>
      <c r="I524" s="16"/>
      <c r="J524" s="16"/>
      <c r="K524" s="16"/>
      <c r="L524" s="16"/>
      <c r="M524" s="16"/>
      <c r="N524" s="16"/>
      <c r="O524" s="16"/>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row>
    <row r="525" spans="1:54" x14ac:dyDescent="0.25">
      <c r="A525" s="14"/>
      <c r="B525" s="17"/>
      <c r="C525" s="16"/>
      <c r="D525" s="16"/>
      <c r="E525" s="16"/>
      <c r="F525" s="16"/>
      <c r="G525" s="16"/>
      <c r="H525" s="16"/>
      <c r="I525" s="16"/>
      <c r="J525" s="16"/>
      <c r="K525" s="16"/>
      <c r="L525" s="16"/>
      <c r="M525" s="16"/>
      <c r="N525" s="16"/>
      <c r="O525" s="16"/>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row>
    <row r="526" spans="1:54" x14ac:dyDescent="0.25">
      <c r="A526" s="14"/>
      <c r="B526" s="17"/>
      <c r="C526" s="16"/>
      <c r="D526" s="16"/>
      <c r="E526" s="16"/>
      <c r="F526" s="16"/>
      <c r="G526" s="16"/>
      <c r="H526" s="16"/>
      <c r="I526" s="16"/>
      <c r="J526" s="16"/>
      <c r="K526" s="16"/>
      <c r="L526" s="16"/>
      <c r="M526" s="16"/>
      <c r="N526" s="16"/>
      <c r="O526" s="16"/>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row>
    <row r="527" spans="1:54" x14ac:dyDescent="0.25">
      <c r="A527" s="14"/>
      <c r="B527" s="17"/>
      <c r="C527" s="16"/>
      <c r="D527" s="16"/>
      <c r="E527" s="16"/>
      <c r="F527" s="16"/>
      <c r="G527" s="16"/>
      <c r="H527" s="16"/>
      <c r="I527" s="16"/>
      <c r="J527" s="16"/>
      <c r="K527" s="16"/>
      <c r="L527" s="16"/>
      <c r="M527" s="16"/>
      <c r="N527" s="16"/>
      <c r="O527" s="16"/>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row>
    <row r="528" spans="1:54" x14ac:dyDescent="0.25">
      <c r="A528" s="14"/>
      <c r="B528" s="17"/>
      <c r="C528" s="16"/>
      <c r="D528" s="16"/>
      <c r="E528" s="16"/>
      <c r="F528" s="16"/>
      <c r="G528" s="16"/>
      <c r="H528" s="16"/>
      <c r="I528" s="16"/>
      <c r="J528" s="16"/>
      <c r="K528" s="16"/>
      <c r="L528" s="16"/>
      <c r="M528" s="16"/>
      <c r="N528" s="16"/>
      <c r="O528" s="16"/>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row>
    <row r="529" spans="1:54" x14ac:dyDescent="0.25">
      <c r="A529" s="14"/>
      <c r="B529" s="17"/>
      <c r="C529" s="16"/>
      <c r="D529" s="16"/>
      <c r="E529" s="16"/>
      <c r="F529" s="16"/>
      <c r="G529" s="16"/>
      <c r="H529" s="16"/>
      <c r="I529" s="16"/>
      <c r="J529" s="16"/>
      <c r="K529" s="16"/>
      <c r="L529" s="16"/>
      <c r="M529" s="16"/>
      <c r="N529" s="16"/>
      <c r="O529" s="16"/>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row>
    <row r="530" spans="1:54" x14ac:dyDescent="0.25">
      <c r="A530" s="2"/>
      <c r="B530" s="2"/>
      <c r="C530" s="16"/>
      <c r="D530" s="16"/>
      <c r="E530" s="16"/>
      <c r="F530" s="16"/>
      <c r="G530" s="16"/>
      <c r="H530" s="16"/>
      <c r="I530" s="16"/>
      <c r="J530" s="16"/>
      <c r="K530" s="16"/>
      <c r="L530" s="16"/>
      <c r="M530" s="16"/>
      <c r="N530" s="16"/>
      <c r="O530" s="16"/>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row>
    <row r="531" spans="1:54" ht="17.25" customHeight="1" x14ac:dyDescent="0.3">
      <c r="A531" s="20"/>
      <c r="B531" s="2"/>
      <c r="C531" s="16"/>
      <c r="D531" s="16"/>
      <c r="E531" s="16"/>
      <c r="F531" s="16"/>
      <c r="G531" s="16"/>
      <c r="H531" s="16"/>
      <c r="I531" s="16"/>
      <c r="J531" s="16"/>
      <c r="K531" s="16"/>
      <c r="L531" s="16"/>
      <c r="M531" s="16"/>
      <c r="N531" s="16"/>
      <c r="O531" s="16"/>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row>
    <row r="532" spans="1:54" ht="17.25" customHeight="1" x14ac:dyDescent="0.3">
      <c r="A532" s="20"/>
      <c r="B532" s="2"/>
      <c r="C532" s="16"/>
      <c r="D532" s="16"/>
      <c r="E532" s="16"/>
      <c r="F532" s="16"/>
      <c r="G532" s="16"/>
      <c r="H532" s="16"/>
      <c r="I532" s="16"/>
      <c r="J532" s="16"/>
      <c r="K532" s="16"/>
      <c r="L532" s="16"/>
      <c r="M532" s="16"/>
      <c r="N532" s="16"/>
      <c r="O532" s="16"/>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row>
    <row r="533" spans="1:54" x14ac:dyDescent="0.25">
      <c r="A533" s="2"/>
      <c r="B533" s="8"/>
      <c r="C533" s="14"/>
      <c r="D533" s="14"/>
      <c r="E533" s="14"/>
      <c r="F533" s="14"/>
      <c r="G533" s="14"/>
      <c r="H533" s="14"/>
      <c r="I533" s="14"/>
      <c r="J533" s="14"/>
      <c r="K533" s="14"/>
      <c r="L533" s="14"/>
      <c r="M533" s="14"/>
      <c r="N533" s="14"/>
      <c r="O533" s="14"/>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row>
    <row r="534" spans="1:54" x14ac:dyDescent="0.25">
      <c r="A534" s="14"/>
      <c r="B534" s="17"/>
      <c r="C534" s="16"/>
      <c r="D534" s="16"/>
      <c r="E534" s="16"/>
      <c r="F534" s="16"/>
      <c r="G534" s="16"/>
      <c r="H534" s="16"/>
      <c r="I534" s="16"/>
      <c r="J534" s="16"/>
      <c r="K534" s="16"/>
      <c r="L534" s="16"/>
      <c r="M534" s="16"/>
      <c r="N534" s="16"/>
      <c r="O534" s="16"/>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row>
    <row r="535" spans="1:54" x14ac:dyDescent="0.25">
      <c r="A535" s="14"/>
      <c r="B535" s="17"/>
      <c r="C535" s="16"/>
      <c r="D535" s="16"/>
      <c r="E535" s="16"/>
      <c r="F535" s="16"/>
      <c r="G535" s="16"/>
      <c r="H535" s="16"/>
      <c r="I535" s="16"/>
      <c r="J535" s="16"/>
      <c r="K535" s="16"/>
      <c r="L535" s="16"/>
      <c r="M535" s="16"/>
      <c r="N535" s="16"/>
      <c r="O535" s="16"/>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row>
    <row r="536" spans="1:54" x14ac:dyDescent="0.25">
      <c r="A536" s="14"/>
      <c r="B536" s="17"/>
      <c r="C536" s="16"/>
      <c r="D536" s="16"/>
      <c r="E536" s="16"/>
      <c r="F536" s="16"/>
      <c r="G536" s="16"/>
      <c r="H536" s="16"/>
      <c r="I536" s="16"/>
      <c r="J536" s="16"/>
      <c r="K536" s="16"/>
      <c r="L536" s="16"/>
      <c r="M536" s="16"/>
      <c r="N536" s="16"/>
      <c r="O536" s="16"/>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row>
    <row r="537" spans="1:54" x14ac:dyDescent="0.25">
      <c r="A537" s="14"/>
      <c r="B537" s="17"/>
      <c r="C537" s="16"/>
      <c r="D537" s="16"/>
      <c r="E537" s="16"/>
      <c r="F537" s="16"/>
      <c r="G537" s="16"/>
      <c r="H537" s="16"/>
      <c r="I537" s="16"/>
      <c r="J537" s="16"/>
      <c r="K537" s="16"/>
      <c r="L537" s="16"/>
      <c r="M537" s="16"/>
      <c r="N537" s="16"/>
      <c r="O537" s="16"/>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row>
    <row r="538" spans="1:54" x14ac:dyDescent="0.25">
      <c r="A538" s="14"/>
      <c r="B538" s="17"/>
      <c r="C538" s="16"/>
      <c r="D538" s="16"/>
      <c r="E538" s="16"/>
      <c r="F538" s="16"/>
      <c r="G538" s="16"/>
      <c r="H538" s="16"/>
      <c r="I538" s="16"/>
      <c r="J538" s="16"/>
      <c r="K538" s="16"/>
      <c r="L538" s="16"/>
      <c r="M538" s="16"/>
      <c r="N538" s="16"/>
      <c r="O538" s="16"/>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row>
    <row r="539" spans="1:54" x14ac:dyDescent="0.25">
      <c r="A539" s="14"/>
      <c r="B539" s="17"/>
      <c r="C539" s="16"/>
      <c r="D539" s="16"/>
      <c r="E539" s="16"/>
      <c r="F539" s="16"/>
      <c r="G539" s="16"/>
      <c r="H539" s="16"/>
      <c r="I539" s="16"/>
      <c r="J539" s="16"/>
      <c r="K539" s="16"/>
      <c r="L539" s="16"/>
      <c r="M539" s="16"/>
      <c r="N539" s="16"/>
      <c r="O539" s="16"/>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row>
    <row r="540" spans="1:54" x14ac:dyDescent="0.25">
      <c r="A540" s="2"/>
      <c r="B540" s="2"/>
      <c r="C540" s="16"/>
      <c r="D540" s="16"/>
      <c r="E540" s="16"/>
      <c r="F540" s="16"/>
      <c r="G540" s="16"/>
      <c r="H540" s="16"/>
      <c r="I540" s="16"/>
      <c r="J540" s="16"/>
      <c r="K540" s="16"/>
      <c r="L540" s="16"/>
      <c r="M540" s="16"/>
      <c r="N540" s="16"/>
      <c r="O540" s="16"/>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row>
    <row r="541" spans="1:54" x14ac:dyDescent="0.25">
      <c r="A541" s="2"/>
      <c r="B541" s="8"/>
      <c r="C541" s="14"/>
      <c r="D541" s="14"/>
      <c r="E541" s="14"/>
      <c r="F541" s="14"/>
      <c r="G541" s="14"/>
      <c r="H541" s="14"/>
      <c r="I541" s="14"/>
      <c r="J541" s="14"/>
      <c r="K541" s="14"/>
      <c r="L541" s="14"/>
      <c r="M541" s="14"/>
      <c r="N541" s="14"/>
      <c r="O541" s="14"/>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row>
    <row r="542" spans="1:54" x14ac:dyDescent="0.25">
      <c r="A542" s="14"/>
      <c r="B542" s="17"/>
      <c r="C542" s="16"/>
      <c r="D542" s="16"/>
      <c r="E542" s="16"/>
      <c r="F542" s="16"/>
      <c r="G542" s="16"/>
      <c r="H542" s="16"/>
      <c r="I542" s="16"/>
      <c r="J542" s="16"/>
      <c r="K542" s="16"/>
      <c r="L542" s="16"/>
      <c r="M542" s="16"/>
      <c r="N542" s="16"/>
      <c r="O542" s="16"/>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row>
    <row r="543" spans="1:54" x14ac:dyDescent="0.25">
      <c r="A543" s="14"/>
      <c r="B543" s="17"/>
      <c r="C543" s="16"/>
      <c r="D543" s="16"/>
      <c r="E543" s="16"/>
      <c r="F543" s="16"/>
      <c r="G543" s="16"/>
      <c r="H543" s="16"/>
      <c r="I543" s="16"/>
      <c r="J543" s="16"/>
      <c r="K543" s="16"/>
      <c r="L543" s="16"/>
      <c r="M543" s="16"/>
      <c r="N543" s="16"/>
      <c r="O543" s="16"/>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row>
    <row r="544" spans="1:54" x14ac:dyDescent="0.25">
      <c r="A544" s="14"/>
      <c r="B544" s="17"/>
      <c r="C544" s="16"/>
      <c r="D544" s="16"/>
      <c r="E544" s="16"/>
      <c r="F544" s="16"/>
      <c r="G544" s="16"/>
      <c r="H544" s="16"/>
      <c r="I544" s="16"/>
      <c r="J544" s="16"/>
      <c r="K544" s="16"/>
      <c r="L544" s="16"/>
      <c r="M544" s="16"/>
      <c r="N544" s="16"/>
      <c r="O544" s="16"/>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row>
    <row r="545" spans="1:54" x14ac:dyDescent="0.25">
      <c r="A545" s="14"/>
      <c r="B545" s="17"/>
      <c r="C545" s="16"/>
      <c r="D545" s="16"/>
      <c r="E545" s="16"/>
      <c r="F545" s="16"/>
      <c r="G545" s="16"/>
      <c r="H545" s="16"/>
      <c r="I545" s="16"/>
      <c r="J545" s="16"/>
      <c r="K545" s="16"/>
      <c r="L545" s="16"/>
      <c r="M545" s="16"/>
      <c r="N545" s="16"/>
      <c r="O545" s="16"/>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row>
    <row r="546" spans="1:54" x14ac:dyDescent="0.25">
      <c r="A546" s="14"/>
      <c r="B546" s="17"/>
      <c r="C546" s="16"/>
      <c r="D546" s="16"/>
      <c r="E546" s="16"/>
      <c r="F546" s="16"/>
      <c r="G546" s="16"/>
      <c r="H546" s="16"/>
      <c r="I546" s="16"/>
      <c r="J546" s="16"/>
      <c r="K546" s="16"/>
      <c r="L546" s="16"/>
      <c r="M546" s="16"/>
      <c r="N546" s="16"/>
      <c r="O546" s="16"/>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row>
    <row r="547" spans="1:54" x14ac:dyDescent="0.25">
      <c r="A547" s="14"/>
      <c r="B547" s="17"/>
      <c r="C547" s="16"/>
      <c r="D547" s="16"/>
      <c r="E547" s="16"/>
      <c r="F547" s="16"/>
      <c r="G547" s="16"/>
      <c r="H547" s="16"/>
      <c r="I547" s="16"/>
      <c r="J547" s="16"/>
      <c r="K547" s="16"/>
      <c r="L547" s="16"/>
      <c r="M547" s="16"/>
      <c r="N547" s="16"/>
      <c r="O547" s="16"/>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row>
    <row r="548" spans="1:54" x14ac:dyDescent="0.25">
      <c r="A548" s="2"/>
      <c r="B548" s="2"/>
      <c r="C548" s="16"/>
      <c r="D548" s="16"/>
      <c r="E548" s="16"/>
      <c r="F548" s="16"/>
      <c r="G548" s="16"/>
      <c r="H548" s="16"/>
      <c r="I548" s="16"/>
      <c r="J548" s="16"/>
      <c r="K548" s="16"/>
      <c r="L548" s="16"/>
      <c r="M548" s="16"/>
      <c r="N548" s="16"/>
      <c r="O548" s="16"/>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row>
    <row r="549" spans="1:54" x14ac:dyDescent="0.25">
      <c r="A549" s="2"/>
      <c r="B549" s="8"/>
      <c r="C549" s="16"/>
      <c r="D549" s="16"/>
      <c r="E549" s="16"/>
      <c r="F549" s="16"/>
      <c r="G549" s="16"/>
      <c r="H549" s="16"/>
      <c r="I549" s="16"/>
      <c r="J549" s="16"/>
      <c r="K549" s="16"/>
      <c r="L549" s="16"/>
      <c r="M549" s="16"/>
      <c r="N549" s="16"/>
      <c r="O549" s="16"/>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row>
    <row r="550" spans="1:54" x14ac:dyDescent="0.25">
      <c r="A550" s="14"/>
      <c r="B550" s="2"/>
      <c r="C550" s="16"/>
      <c r="D550" s="16"/>
      <c r="E550" s="16"/>
      <c r="F550" s="16"/>
      <c r="G550" s="16"/>
      <c r="H550" s="16"/>
      <c r="I550" s="16"/>
      <c r="J550" s="16"/>
      <c r="K550" s="16"/>
      <c r="L550" s="16"/>
      <c r="M550" s="16"/>
      <c r="N550" s="16"/>
      <c r="O550" s="16"/>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row>
    <row r="551" spans="1:54" x14ac:dyDescent="0.25">
      <c r="A551" s="14"/>
      <c r="B551" s="2"/>
      <c r="C551" s="16"/>
      <c r="D551" s="16"/>
      <c r="E551" s="16"/>
      <c r="F551" s="16"/>
      <c r="G551" s="16"/>
      <c r="H551" s="16"/>
      <c r="I551" s="16"/>
      <c r="J551" s="16"/>
      <c r="K551" s="16"/>
      <c r="L551" s="16"/>
      <c r="M551" s="16"/>
      <c r="N551" s="16"/>
      <c r="O551" s="16"/>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row>
    <row r="552" spans="1:54" x14ac:dyDescent="0.25">
      <c r="A552" s="14"/>
      <c r="B552" s="2"/>
      <c r="C552" s="16"/>
      <c r="D552" s="16"/>
      <c r="E552" s="16"/>
      <c r="F552" s="16"/>
      <c r="G552" s="16"/>
      <c r="H552" s="16"/>
      <c r="I552" s="16"/>
      <c r="J552" s="16"/>
      <c r="K552" s="16"/>
      <c r="L552" s="16"/>
      <c r="M552" s="16"/>
      <c r="N552" s="16"/>
      <c r="O552" s="16"/>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row>
    <row r="553" spans="1:54" x14ac:dyDescent="0.25">
      <c r="A553" s="14"/>
      <c r="B553" s="2"/>
      <c r="C553" s="16"/>
      <c r="D553" s="16"/>
      <c r="E553" s="16"/>
      <c r="F553" s="16"/>
      <c r="G553" s="16"/>
      <c r="H553" s="16"/>
      <c r="I553" s="16"/>
      <c r="J553" s="16"/>
      <c r="K553" s="16"/>
      <c r="L553" s="16"/>
      <c r="M553" s="16"/>
      <c r="N553" s="16"/>
      <c r="O553" s="16"/>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row>
    <row r="554" spans="1:54" x14ac:dyDescent="0.25">
      <c r="A554" s="14"/>
      <c r="B554" s="2"/>
      <c r="C554" s="16"/>
      <c r="D554" s="16"/>
      <c r="E554" s="16"/>
      <c r="F554" s="16"/>
      <c r="G554" s="16"/>
      <c r="H554" s="16"/>
      <c r="I554" s="16"/>
      <c r="J554" s="16"/>
      <c r="K554" s="16"/>
      <c r="L554" s="16"/>
      <c r="M554" s="16"/>
      <c r="N554" s="16"/>
      <c r="O554" s="16"/>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row>
    <row r="555" spans="1:54" x14ac:dyDescent="0.25">
      <c r="A555" s="14"/>
      <c r="B555" s="2"/>
      <c r="C555" s="16"/>
      <c r="D555" s="16"/>
      <c r="E555" s="16"/>
      <c r="F555" s="16"/>
      <c r="G555" s="16"/>
      <c r="H555" s="16"/>
      <c r="I555" s="16"/>
      <c r="J555" s="16"/>
      <c r="K555" s="16"/>
      <c r="L555" s="16"/>
      <c r="M555" s="16"/>
      <c r="N555" s="16"/>
      <c r="O555" s="16"/>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row>
    <row r="556" spans="1:54" x14ac:dyDescent="0.25">
      <c r="A556" s="2"/>
      <c r="B556" s="2"/>
      <c r="C556" s="16"/>
      <c r="D556" s="16"/>
      <c r="E556" s="16"/>
      <c r="F556" s="16"/>
      <c r="G556" s="16"/>
      <c r="H556" s="16"/>
      <c r="I556" s="16"/>
      <c r="J556" s="16"/>
      <c r="K556" s="16"/>
      <c r="L556" s="16"/>
      <c r="M556" s="16"/>
      <c r="N556" s="16"/>
      <c r="O556" s="16"/>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row>
    <row r="557" spans="1:54" x14ac:dyDescent="0.25">
      <c r="A557" s="2"/>
      <c r="B557" s="8"/>
      <c r="C557" s="14"/>
      <c r="D557" s="14"/>
      <c r="E557" s="14"/>
      <c r="F557" s="14"/>
      <c r="G557" s="14"/>
      <c r="H557" s="14"/>
      <c r="I557" s="14"/>
      <c r="J557" s="14"/>
      <c r="K557" s="14"/>
      <c r="L557" s="14"/>
      <c r="M557" s="14"/>
      <c r="N557" s="14"/>
      <c r="O557" s="14"/>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row>
    <row r="558" spans="1:54" x14ac:dyDescent="0.25">
      <c r="A558" s="14"/>
      <c r="B558" s="2"/>
      <c r="C558" s="16"/>
      <c r="D558" s="16"/>
      <c r="E558" s="16"/>
      <c r="F558" s="16"/>
      <c r="G558" s="16"/>
      <c r="H558" s="16"/>
      <c r="I558" s="16"/>
      <c r="J558" s="16"/>
      <c r="K558" s="16"/>
      <c r="L558" s="16"/>
      <c r="M558" s="16"/>
      <c r="N558" s="16"/>
      <c r="O558" s="16"/>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row>
    <row r="559" spans="1:54" x14ac:dyDescent="0.25">
      <c r="A559" s="14"/>
      <c r="B559" s="2"/>
      <c r="C559" s="16"/>
      <c r="D559" s="16"/>
      <c r="E559" s="16"/>
      <c r="F559" s="16"/>
      <c r="G559" s="16"/>
      <c r="H559" s="16"/>
      <c r="I559" s="16"/>
      <c r="J559" s="16"/>
      <c r="K559" s="16"/>
      <c r="L559" s="16"/>
      <c r="M559" s="16"/>
      <c r="N559" s="16"/>
      <c r="O559" s="16"/>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row>
    <row r="560" spans="1:54" x14ac:dyDescent="0.25">
      <c r="A560" s="14"/>
      <c r="B560" s="2"/>
      <c r="C560" s="16"/>
      <c r="D560" s="16"/>
      <c r="E560" s="16"/>
      <c r="F560" s="16"/>
      <c r="G560" s="16"/>
      <c r="H560" s="16"/>
      <c r="I560" s="16"/>
      <c r="J560" s="16"/>
      <c r="K560" s="16"/>
      <c r="L560" s="16"/>
      <c r="M560" s="16"/>
      <c r="N560" s="16"/>
      <c r="O560" s="16"/>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row>
    <row r="561" spans="1:54" x14ac:dyDescent="0.25">
      <c r="A561" s="14"/>
      <c r="B561" s="2"/>
      <c r="C561" s="16"/>
      <c r="D561" s="16"/>
      <c r="E561" s="16"/>
      <c r="F561" s="16"/>
      <c r="G561" s="16"/>
      <c r="H561" s="16"/>
      <c r="I561" s="16"/>
      <c r="J561" s="16"/>
      <c r="K561" s="16"/>
      <c r="L561" s="16"/>
      <c r="M561" s="16"/>
      <c r="N561" s="16"/>
      <c r="O561" s="16"/>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row>
    <row r="562" spans="1:54" x14ac:dyDescent="0.25">
      <c r="A562" s="14"/>
      <c r="B562" s="2"/>
      <c r="C562" s="16"/>
      <c r="D562" s="16"/>
      <c r="E562" s="16"/>
      <c r="F562" s="16"/>
      <c r="G562" s="16"/>
      <c r="H562" s="16"/>
      <c r="I562" s="16"/>
      <c r="J562" s="16"/>
      <c r="K562" s="16"/>
      <c r="L562" s="16"/>
      <c r="M562" s="16"/>
      <c r="N562" s="16"/>
      <c r="O562" s="16"/>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row>
    <row r="563" spans="1:54" x14ac:dyDescent="0.25">
      <c r="A563" s="14"/>
      <c r="B563" s="2"/>
      <c r="C563" s="16"/>
      <c r="D563" s="16"/>
      <c r="E563" s="16"/>
      <c r="F563" s="16"/>
      <c r="G563" s="16"/>
      <c r="H563" s="16"/>
      <c r="I563" s="16"/>
      <c r="J563" s="16"/>
      <c r="K563" s="16"/>
      <c r="L563" s="16"/>
      <c r="M563" s="16"/>
      <c r="N563" s="16"/>
      <c r="O563" s="16"/>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row>
    <row r="564" spans="1:54" x14ac:dyDescent="0.25">
      <c r="A564" s="2"/>
      <c r="B564" s="2"/>
      <c r="C564" s="16"/>
      <c r="D564" s="16"/>
      <c r="E564" s="16"/>
      <c r="F564" s="16"/>
      <c r="G564" s="16"/>
      <c r="H564" s="16"/>
      <c r="I564" s="16"/>
      <c r="J564" s="16"/>
      <c r="K564" s="16"/>
      <c r="L564" s="16"/>
      <c r="M564" s="16"/>
      <c r="N564" s="16"/>
      <c r="O564" s="16"/>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row>
    <row r="565" spans="1:54" x14ac:dyDescent="0.25">
      <c r="A565" s="2"/>
      <c r="B565" s="8"/>
      <c r="C565" s="14"/>
      <c r="D565" s="14"/>
      <c r="E565" s="14"/>
      <c r="F565" s="14"/>
      <c r="G565" s="14"/>
      <c r="H565" s="14"/>
      <c r="I565" s="14"/>
      <c r="J565" s="14"/>
      <c r="K565" s="14"/>
      <c r="L565" s="14"/>
      <c r="M565" s="14"/>
      <c r="N565" s="14"/>
      <c r="O565" s="14"/>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row>
    <row r="566" spans="1:54" x14ac:dyDescent="0.25">
      <c r="A566" s="14"/>
      <c r="B566" s="2"/>
      <c r="C566" s="16"/>
      <c r="D566" s="16"/>
      <c r="E566" s="16"/>
      <c r="F566" s="16"/>
      <c r="G566" s="16"/>
      <c r="H566" s="16"/>
      <c r="I566" s="16"/>
      <c r="J566" s="16"/>
      <c r="K566" s="16"/>
      <c r="L566" s="16"/>
      <c r="M566" s="16"/>
      <c r="N566" s="16"/>
      <c r="O566" s="16"/>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row>
    <row r="567" spans="1:54" x14ac:dyDescent="0.25">
      <c r="A567" s="14"/>
      <c r="B567" s="2"/>
      <c r="C567" s="16"/>
      <c r="D567" s="16"/>
      <c r="E567" s="16"/>
      <c r="F567" s="16"/>
      <c r="G567" s="16"/>
      <c r="H567" s="16"/>
      <c r="I567" s="16"/>
      <c r="J567" s="16"/>
      <c r="K567" s="16"/>
      <c r="L567" s="16"/>
      <c r="M567" s="16"/>
      <c r="N567" s="16"/>
      <c r="O567" s="16"/>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row>
    <row r="568" spans="1:54" x14ac:dyDescent="0.25">
      <c r="A568" s="14"/>
      <c r="B568" s="2"/>
      <c r="C568" s="16"/>
      <c r="D568" s="16"/>
      <c r="E568" s="16"/>
      <c r="F568" s="16"/>
      <c r="G568" s="16"/>
      <c r="H568" s="16"/>
      <c r="I568" s="16"/>
      <c r="J568" s="16"/>
      <c r="K568" s="16"/>
      <c r="L568" s="16"/>
      <c r="M568" s="16"/>
      <c r="N568" s="16"/>
      <c r="O568" s="16"/>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row>
    <row r="569" spans="1:54" x14ac:dyDescent="0.25">
      <c r="A569" s="14"/>
      <c r="B569" s="2"/>
      <c r="C569" s="16"/>
      <c r="D569" s="16"/>
      <c r="E569" s="16"/>
      <c r="F569" s="16"/>
      <c r="G569" s="16"/>
      <c r="H569" s="16"/>
      <c r="I569" s="16"/>
      <c r="J569" s="16"/>
      <c r="K569" s="16"/>
      <c r="L569" s="16"/>
      <c r="M569" s="16"/>
      <c r="N569" s="16"/>
      <c r="O569" s="16"/>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row>
    <row r="570" spans="1:54" x14ac:dyDescent="0.25">
      <c r="A570" s="14"/>
      <c r="B570" s="2"/>
      <c r="C570" s="16"/>
      <c r="D570" s="16"/>
      <c r="E570" s="16"/>
      <c r="F570" s="16"/>
      <c r="G570" s="16"/>
      <c r="H570" s="16"/>
      <c r="I570" s="16"/>
      <c r="J570" s="16"/>
      <c r="K570" s="16"/>
      <c r="L570" s="16"/>
      <c r="M570" s="16"/>
      <c r="N570" s="16"/>
      <c r="O570" s="16"/>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row>
    <row r="571" spans="1:54" x14ac:dyDescent="0.25">
      <c r="A571" s="14"/>
      <c r="B571" s="2"/>
      <c r="C571" s="16"/>
      <c r="D571" s="16"/>
      <c r="E571" s="16"/>
      <c r="F571" s="16"/>
      <c r="G571" s="16"/>
      <c r="H571" s="16"/>
      <c r="I571" s="16"/>
      <c r="J571" s="16"/>
      <c r="K571" s="16"/>
      <c r="L571" s="16"/>
      <c r="M571" s="16"/>
      <c r="N571" s="16"/>
      <c r="O571" s="16"/>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row>
    <row r="572" spans="1:54" x14ac:dyDescent="0.25">
      <c r="A572" s="2"/>
      <c r="B572" s="2"/>
      <c r="C572" s="16"/>
      <c r="D572" s="16"/>
      <c r="E572" s="16"/>
      <c r="F572" s="16"/>
      <c r="G572" s="16"/>
      <c r="H572" s="16"/>
      <c r="I572" s="16"/>
      <c r="J572" s="16"/>
      <c r="K572" s="16"/>
      <c r="L572" s="16"/>
      <c r="M572" s="16"/>
      <c r="N572" s="16"/>
      <c r="O572" s="16"/>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row>
    <row r="573" spans="1:54" x14ac:dyDescent="0.25">
      <c r="A573" s="2"/>
      <c r="B573" s="8"/>
      <c r="C573" s="14"/>
      <c r="D573" s="14"/>
      <c r="E573" s="14"/>
      <c r="F573" s="14"/>
      <c r="G573" s="14"/>
      <c r="H573" s="14"/>
      <c r="I573" s="14"/>
      <c r="J573" s="14"/>
      <c r="K573" s="14"/>
      <c r="L573" s="14"/>
      <c r="M573" s="14"/>
      <c r="N573" s="14"/>
      <c r="O573" s="14"/>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row>
    <row r="574" spans="1:54" x14ac:dyDescent="0.25">
      <c r="A574" s="14"/>
      <c r="B574" s="17"/>
      <c r="C574" s="16"/>
      <c r="D574" s="16"/>
      <c r="E574" s="16"/>
      <c r="F574" s="16"/>
      <c r="G574" s="16"/>
      <c r="H574" s="16"/>
      <c r="I574" s="16"/>
      <c r="J574" s="16"/>
      <c r="K574" s="16"/>
      <c r="L574" s="16"/>
      <c r="M574" s="16"/>
      <c r="N574" s="16"/>
      <c r="O574" s="16"/>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row>
    <row r="575" spans="1:54" x14ac:dyDescent="0.25">
      <c r="A575" s="14"/>
      <c r="B575" s="17"/>
      <c r="C575" s="16"/>
      <c r="D575" s="16"/>
      <c r="E575" s="16"/>
      <c r="F575" s="16"/>
      <c r="G575" s="16"/>
      <c r="H575" s="16"/>
      <c r="I575" s="16"/>
      <c r="J575" s="16"/>
      <c r="K575" s="16"/>
      <c r="L575" s="16"/>
      <c r="M575" s="16"/>
      <c r="N575" s="16"/>
      <c r="O575" s="16"/>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row>
    <row r="576" spans="1:54" x14ac:dyDescent="0.25">
      <c r="A576" s="14"/>
      <c r="B576" s="17"/>
      <c r="C576" s="16"/>
      <c r="D576" s="16"/>
      <c r="E576" s="16"/>
      <c r="F576" s="16"/>
      <c r="G576" s="16"/>
      <c r="H576" s="16"/>
      <c r="I576" s="16"/>
      <c r="J576" s="16"/>
      <c r="K576" s="16"/>
      <c r="L576" s="16"/>
      <c r="M576" s="16"/>
      <c r="N576" s="16"/>
      <c r="O576" s="16"/>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row>
    <row r="577" spans="1:54" x14ac:dyDescent="0.25">
      <c r="A577" s="14"/>
      <c r="B577" s="17"/>
      <c r="C577" s="16"/>
      <c r="D577" s="16"/>
      <c r="E577" s="16"/>
      <c r="F577" s="16"/>
      <c r="G577" s="16"/>
      <c r="H577" s="16"/>
      <c r="I577" s="16"/>
      <c r="J577" s="16"/>
      <c r="K577" s="16"/>
      <c r="L577" s="16"/>
      <c r="M577" s="16"/>
      <c r="N577" s="16"/>
      <c r="O577" s="16"/>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row>
    <row r="578" spans="1:54" x14ac:dyDescent="0.25">
      <c r="A578" s="14"/>
      <c r="B578" s="17"/>
      <c r="C578" s="16"/>
      <c r="D578" s="16"/>
      <c r="E578" s="16"/>
      <c r="F578" s="16"/>
      <c r="G578" s="16"/>
      <c r="H578" s="16"/>
      <c r="I578" s="16"/>
      <c r="J578" s="16"/>
      <c r="K578" s="16"/>
      <c r="L578" s="16"/>
      <c r="M578" s="16"/>
      <c r="N578" s="16"/>
      <c r="O578" s="16"/>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row>
    <row r="579" spans="1:54" x14ac:dyDescent="0.25">
      <c r="A579" s="14"/>
      <c r="B579" s="17"/>
      <c r="C579" s="16"/>
      <c r="D579" s="16"/>
      <c r="E579" s="16"/>
      <c r="F579" s="16"/>
      <c r="G579" s="16"/>
      <c r="H579" s="16"/>
      <c r="I579" s="16"/>
      <c r="J579" s="16"/>
      <c r="K579" s="16"/>
      <c r="L579" s="16"/>
      <c r="M579" s="16"/>
      <c r="N579" s="16"/>
      <c r="O579" s="16"/>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row>
    <row r="580" spans="1:54" x14ac:dyDescent="0.25">
      <c r="A580" s="2"/>
      <c r="B580" s="2"/>
      <c r="C580" s="16"/>
      <c r="D580" s="16"/>
      <c r="E580" s="16"/>
      <c r="F580" s="16"/>
      <c r="G580" s="16"/>
      <c r="H580" s="16"/>
      <c r="I580" s="16"/>
      <c r="J580" s="16"/>
      <c r="K580" s="16"/>
      <c r="L580" s="16"/>
      <c r="M580" s="16"/>
      <c r="N580" s="16"/>
      <c r="O580" s="16"/>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row>
    <row r="581" spans="1:54" x14ac:dyDescent="0.25">
      <c r="A581" s="2"/>
      <c r="B581" s="8"/>
      <c r="C581" s="14"/>
      <c r="D581" s="14"/>
      <c r="E581" s="14"/>
      <c r="F581" s="14"/>
      <c r="G581" s="14"/>
      <c r="H581" s="14"/>
      <c r="I581" s="14"/>
      <c r="J581" s="14"/>
      <c r="K581" s="14"/>
      <c r="L581" s="14"/>
      <c r="M581" s="14"/>
      <c r="N581" s="14"/>
      <c r="O581" s="14"/>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row>
    <row r="582" spans="1:54" x14ac:dyDescent="0.25">
      <c r="A582" s="14"/>
      <c r="B582" s="17"/>
      <c r="C582" s="16"/>
      <c r="D582" s="16"/>
      <c r="E582" s="16"/>
      <c r="F582" s="16"/>
      <c r="G582" s="16"/>
      <c r="H582" s="16"/>
      <c r="I582" s="16"/>
      <c r="J582" s="16"/>
      <c r="K582" s="16"/>
      <c r="L582" s="16"/>
      <c r="M582" s="16"/>
      <c r="N582" s="16"/>
      <c r="O582" s="16"/>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row>
    <row r="583" spans="1:54" x14ac:dyDescent="0.25">
      <c r="A583" s="14"/>
      <c r="B583" s="17"/>
      <c r="C583" s="16"/>
      <c r="D583" s="16"/>
      <c r="E583" s="16"/>
      <c r="F583" s="16"/>
      <c r="G583" s="16"/>
      <c r="H583" s="16"/>
      <c r="I583" s="16"/>
      <c r="J583" s="16"/>
      <c r="K583" s="16"/>
      <c r="L583" s="16"/>
      <c r="M583" s="16"/>
      <c r="N583" s="16"/>
      <c r="O583" s="16"/>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row>
    <row r="584" spans="1:54" x14ac:dyDescent="0.25">
      <c r="A584" s="14"/>
      <c r="B584" s="17"/>
      <c r="C584" s="16"/>
      <c r="D584" s="16"/>
      <c r="E584" s="16"/>
      <c r="F584" s="16"/>
      <c r="G584" s="16"/>
      <c r="H584" s="16"/>
      <c r="I584" s="16"/>
      <c r="J584" s="16"/>
      <c r="K584" s="16"/>
      <c r="L584" s="16"/>
      <c r="M584" s="16"/>
      <c r="N584" s="16"/>
      <c r="O584" s="16"/>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row>
    <row r="585" spans="1:54" x14ac:dyDescent="0.25">
      <c r="A585" s="14"/>
      <c r="B585" s="17"/>
      <c r="C585" s="16"/>
      <c r="D585" s="16"/>
      <c r="E585" s="16"/>
      <c r="F585" s="16"/>
      <c r="G585" s="16"/>
      <c r="H585" s="16"/>
      <c r="I585" s="16"/>
      <c r="J585" s="16"/>
      <c r="K585" s="16"/>
      <c r="L585" s="16"/>
      <c r="M585" s="16"/>
      <c r="N585" s="16"/>
      <c r="O585" s="16"/>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row>
    <row r="586" spans="1:54" x14ac:dyDescent="0.25">
      <c r="A586" s="14"/>
      <c r="B586" s="17"/>
      <c r="C586" s="16"/>
      <c r="D586" s="16"/>
      <c r="E586" s="16"/>
      <c r="F586" s="16"/>
      <c r="G586" s="16"/>
      <c r="H586" s="16"/>
      <c r="I586" s="16"/>
      <c r="J586" s="16"/>
      <c r="K586" s="16"/>
      <c r="L586" s="16"/>
      <c r="M586" s="16"/>
      <c r="N586" s="16"/>
      <c r="O586" s="16"/>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row>
    <row r="587" spans="1:54" x14ac:dyDescent="0.25">
      <c r="A587" s="14"/>
      <c r="B587" s="17"/>
      <c r="C587" s="16"/>
      <c r="D587" s="16"/>
      <c r="E587" s="16"/>
      <c r="F587" s="16"/>
      <c r="G587" s="16"/>
      <c r="H587" s="16"/>
      <c r="I587" s="16"/>
      <c r="J587" s="16"/>
      <c r="K587" s="16"/>
      <c r="L587" s="16"/>
      <c r="M587" s="16"/>
      <c r="N587" s="16"/>
      <c r="O587" s="16"/>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row>
    <row r="588" spans="1:54" x14ac:dyDescent="0.25">
      <c r="A588" s="2"/>
      <c r="B588" s="2"/>
      <c r="C588" s="16"/>
      <c r="D588" s="16"/>
      <c r="E588" s="16"/>
      <c r="F588" s="16"/>
      <c r="G588" s="16"/>
      <c r="H588" s="16"/>
      <c r="I588" s="16"/>
      <c r="J588" s="16"/>
      <c r="K588" s="16"/>
      <c r="L588" s="16"/>
      <c r="M588" s="16"/>
      <c r="N588" s="16"/>
      <c r="O588" s="16"/>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row>
    <row r="589" spans="1:54" x14ac:dyDescent="0.25">
      <c r="A589" s="2"/>
      <c r="B589" s="8"/>
      <c r="C589" s="14"/>
      <c r="D589" s="14"/>
      <c r="E589" s="14"/>
      <c r="F589" s="14"/>
      <c r="G589" s="14"/>
      <c r="H589" s="14"/>
      <c r="I589" s="14"/>
      <c r="J589" s="14"/>
      <c r="K589" s="14"/>
      <c r="L589" s="14"/>
      <c r="M589" s="14"/>
      <c r="N589" s="14"/>
      <c r="O589" s="14"/>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row>
    <row r="590" spans="1:54" x14ac:dyDescent="0.25">
      <c r="A590" s="14"/>
      <c r="B590" s="17"/>
      <c r="C590" s="16"/>
      <c r="D590" s="16"/>
      <c r="E590" s="16"/>
      <c r="F590" s="16"/>
      <c r="G590" s="16"/>
      <c r="H590" s="16"/>
      <c r="I590" s="16"/>
      <c r="J590" s="16"/>
      <c r="K590" s="16"/>
      <c r="L590" s="16"/>
      <c r="M590" s="16"/>
      <c r="N590" s="16"/>
      <c r="O590" s="16"/>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row>
    <row r="591" spans="1:54" x14ac:dyDescent="0.25">
      <c r="A591" s="14"/>
      <c r="B591" s="17"/>
      <c r="C591" s="16"/>
      <c r="D591" s="16"/>
      <c r="E591" s="16"/>
      <c r="F591" s="16"/>
      <c r="G591" s="16"/>
      <c r="H591" s="16"/>
      <c r="I591" s="16"/>
      <c r="J591" s="16"/>
      <c r="K591" s="16"/>
      <c r="L591" s="16"/>
      <c r="M591" s="16"/>
      <c r="N591" s="16"/>
      <c r="O591" s="16"/>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row>
    <row r="592" spans="1:54" x14ac:dyDescent="0.25">
      <c r="A592" s="14"/>
      <c r="B592" s="17"/>
      <c r="C592" s="16"/>
      <c r="D592" s="16"/>
      <c r="E592" s="16"/>
      <c r="F592" s="16"/>
      <c r="G592" s="16"/>
      <c r="H592" s="16"/>
      <c r="I592" s="16"/>
      <c r="J592" s="16"/>
      <c r="K592" s="16"/>
      <c r="L592" s="16"/>
      <c r="M592" s="16"/>
      <c r="N592" s="16"/>
      <c r="O592" s="16"/>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row>
    <row r="593" spans="1:54" x14ac:dyDescent="0.25">
      <c r="A593" s="14"/>
      <c r="B593" s="17"/>
      <c r="C593" s="16"/>
      <c r="D593" s="16"/>
      <c r="E593" s="16"/>
      <c r="F593" s="16"/>
      <c r="G593" s="16"/>
      <c r="H593" s="16"/>
      <c r="I593" s="16"/>
      <c r="J593" s="16"/>
      <c r="K593" s="16"/>
      <c r="L593" s="16"/>
      <c r="M593" s="16"/>
      <c r="N593" s="16"/>
      <c r="O593" s="16"/>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row>
    <row r="594" spans="1:54" x14ac:dyDescent="0.25">
      <c r="A594" s="14"/>
      <c r="B594" s="17"/>
      <c r="C594" s="16"/>
      <c r="D594" s="16"/>
      <c r="E594" s="16"/>
      <c r="F594" s="16"/>
      <c r="G594" s="16"/>
      <c r="H594" s="16"/>
      <c r="I594" s="16"/>
      <c r="J594" s="16"/>
      <c r="K594" s="16"/>
      <c r="L594" s="16"/>
      <c r="M594" s="16"/>
      <c r="N594" s="16"/>
      <c r="O594" s="16"/>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row>
    <row r="595" spans="1:54" x14ac:dyDescent="0.25">
      <c r="A595" s="14"/>
      <c r="B595" s="17"/>
      <c r="C595" s="16"/>
      <c r="D595" s="16"/>
      <c r="E595" s="16"/>
      <c r="F595" s="16"/>
      <c r="G595" s="16"/>
      <c r="H595" s="16"/>
      <c r="I595" s="16"/>
      <c r="J595" s="16"/>
      <c r="K595" s="16"/>
      <c r="L595" s="16"/>
      <c r="M595" s="16"/>
      <c r="N595" s="16"/>
      <c r="O595" s="16"/>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row>
    <row r="596" spans="1:54" x14ac:dyDescent="0.25">
      <c r="A596" s="2"/>
      <c r="B596" s="2"/>
      <c r="C596" s="16"/>
      <c r="D596" s="16"/>
      <c r="E596" s="16"/>
      <c r="F596" s="16"/>
      <c r="G596" s="16"/>
      <c r="H596" s="16"/>
      <c r="I596" s="16"/>
      <c r="J596" s="16"/>
      <c r="K596" s="16"/>
      <c r="L596" s="16"/>
      <c r="M596" s="16"/>
      <c r="N596" s="16"/>
      <c r="O596" s="16"/>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row>
    <row r="597" spans="1:54" x14ac:dyDescent="0.25">
      <c r="A597" s="2"/>
      <c r="B597" s="22"/>
      <c r="C597" s="14"/>
      <c r="D597" s="14"/>
      <c r="E597" s="14"/>
      <c r="F597" s="14"/>
      <c r="G597" s="14"/>
      <c r="H597" s="14"/>
      <c r="I597" s="14"/>
      <c r="J597" s="14"/>
      <c r="K597" s="14"/>
      <c r="L597" s="14"/>
      <c r="M597" s="14"/>
      <c r="N597" s="14"/>
      <c r="O597" s="14"/>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row>
    <row r="598" spans="1:54" x14ac:dyDescent="0.25">
      <c r="A598" s="14"/>
      <c r="B598" s="17"/>
      <c r="C598" s="16"/>
      <c r="D598" s="16"/>
      <c r="E598" s="16"/>
      <c r="F598" s="16"/>
      <c r="G598" s="16"/>
      <c r="H598" s="16"/>
      <c r="I598" s="16"/>
      <c r="J598" s="16"/>
      <c r="K598" s="16"/>
      <c r="L598" s="16"/>
      <c r="M598" s="16"/>
      <c r="N598" s="16"/>
      <c r="O598" s="16"/>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row>
    <row r="599" spans="1:54" x14ac:dyDescent="0.25">
      <c r="A599" s="14"/>
      <c r="B599" s="17"/>
      <c r="C599" s="16"/>
      <c r="D599" s="16"/>
      <c r="E599" s="16"/>
      <c r="F599" s="16"/>
      <c r="G599" s="16"/>
      <c r="H599" s="16"/>
      <c r="I599" s="16"/>
      <c r="J599" s="16"/>
      <c r="K599" s="16"/>
      <c r="L599" s="16"/>
      <c r="M599" s="16"/>
      <c r="N599" s="16"/>
      <c r="O599" s="16"/>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row>
    <row r="600" spans="1:54" x14ac:dyDescent="0.25">
      <c r="A600" s="14"/>
      <c r="B600" s="17"/>
      <c r="C600" s="16"/>
      <c r="D600" s="16"/>
      <c r="E600" s="16"/>
      <c r="F600" s="16"/>
      <c r="G600" s="16"/>
      <c r="H600" s="16"/>
      <c r="I600" s="16"/>
      <c r="J600" s="16"/>
      <c r="K600" s="16"/>
      <c r="L600" s="16"/>
      <c r="M600" s="16"/>
      <c r="N600" s="16"/>
      <c r="O600" s="16"/>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row>
    <row r="601" spans="1:54" x14ac:dyDescent="0.25">
      <c r="A601" s="14"/>
      <c r="B601" s="17"/>
      <c r="C601" s="16"/>
      <c r="D601" s="16"/>
      <c r="E601" s="16"/>
      <c r="F601" s="16"/>
      <c r="G601" s="16"/>
      <c r="H601" s="16"/>
      <c r="I601" s="16"/>
      <c r="J601" s="16"/>
      <c r="K601" s="16"/>
      <c r="L601" s="16"/>
      <c r="M601" s="16"/>
      <c r="N601" s="16"/>
      <c r="O601" s="16"/>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row>
    <row r="602" spans="1:54" x14ac:dyDescent="0.25">
      <c r="A602" s="14"/>
      <c r="B602" s="17"/>
      <c r="C602" s="16"/>
      <c r="D602" s="16"/>
      <c r="E602" s="16"/>
      <c r="F602" s="16"/>
      <c r="G602" s="16"/>
      <c r="H602" s="16"/>
      <c r="I602" s="16"/>
      <c r="J602" s="16"/>
      <c r="K602" s="16"/>
      <c r="L602" s="16"/>
      <c r="M602" s="16"/>
      <c r="N602" s="16"/>
      <c r="O602" s="16"/>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row>
    <row r="603" spans="1:54" x14ac:dyDescent="0.25">
      <c r="A603" s="14"/>
      <c r="B603" s="17"/>
      <c r="C603" s="16"/>
      <c r="D603" s="16"/>
      <c r="E603" s="16"/>
      <c r="F603" s="16"/>
      <c r="G603" s="16"/>
      <c r="H603" s="16"/>
      <c r="I603" s="16"/>
      <c r="J603" s="16"/>
      <c r="K603" s="16"/>
      <c r="L603" s="16"/>
      <c r="M603" s="16"/>
      <c r="N603" s="16"/>
      <c r="O603" s="16"/>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row>
    <row r="604" spans="1:54" x14ac:dyDescent="0.25">
      <c r="A604" s="2"/>
      <c r="B604" s="17"/>
      <c r="C604" s="16"/>
      <c r="D604" s="16"/>
      <c r="E604" s="16"/>
      <c r="F604" s="16"/>
      <c r="G604" s="16"/>
      <c r="H604" s="16"/>
      <c r="I604" s="16"/>
      <c r="J604" s="16"/>
      <c r="K604" s="16"/>
      <c r="L604" s="16"/>
      <c r="M604" s="16"/>
      <c r="N604" s="16"/>
      <c r="O604" s="16"/>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row>
    <row r="605" spans="1:54" ht="17.25" customHeight="1" x14ac:dyDescent="0.3">
      <c r="A605" s="20"/>
      <c r="B605" s="2"/>
      <c r="C605" s="16"/>
      <c r="D605" s="16"/>
      <c r="E605" s="16"/>
      <c r="F605" s="16"/>
      <c r="G605" s="16"/>
      <c r="H605" s="16"/>
      <c r="I605" s="16"/>
      <c r="J605" s="16"/>
      <c r="K605" s="16"/>
      <c r="L605" s="16"/>
      <c r="M605" s="16"/>
      <c r="N605" s="16"/>
      <c r="O605" s="16"/>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row>
    <row r="606" spans="1:54" ht="17.25" customHeight="1" x14ac:dyDescent="0.3">
      <c r="A606" s="20"/>
      <c r="B606" s="2"/>
      <c r="C606" s="16"/>
      <c r="D606" s="16"/>
      <c r="E606" s="16"/>
      <c r="F606" s="16"/>
      <c r="G606" s="16"/>
      <c r="H606" s="16"/>
      <c r="I606" s="16"/>
      <c r="J606" s="16"/>
      <c r="K606" s="16"/>
      <c r="L606" s="16"/>
      <c r="M606" s="16"/>
      <c r="N606" s="16"/>
      <c r="O606" s="16"/>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row>
    <row r="607" spans="1:54" x14ac:dyDescent="0.25">
      <c r="A607" s="8"/>
      <c r="B607" s="8"/>
      <c r="C607" s="14"/>
      <c r="D607" s="14"/>
      <c r="E607" s="14"/>
      <c r="F607" s="14"/>
      <c r="G607" s="14"/>
      <c r="H607" s="14"/>
      <c r="I607" s="14"/>
      <c r="J607" s="14"/>
      <c r="K607" s="14"/>
      <c r="L607" s="14"/>
      <c r="M607" s="14"/>
      <c r="N607" s="14"/>
      <c r="O607" s="14"/>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row>
    <row r="608" spans="1:54" x14ac:dyDescent="0.25">
      <c r="A608" s="14"/>
      <c r="B608" s="17"/>
      <c r="C608" s="16"/>
      <c r="D608" s="16"/>
      <c r="E608" s="16"/>
      <c r="F608" s="16"/>
      <c r="G608" s="16"/>
      <c r="H608" s="16"/>
      <c r="I608" s="16"/>
      <c r="J608" s="16"/>
      <c r="K608" s="16"/>
      <c r="L608" s="16"/>
      <c r="M608" s="16"/>
      <c r="N608" s="16"/>
      <c r="O608" s="16"/>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row>
    <row r="609" spans="1:54" x14ac:dyDescent="0.25">
      <c r="A609" s="14"/>
      <c r="B609" s="17"/>
      <c r="C609" s="16"/>
      <c r="D609" s="16"/>
      <c r="E609" s="16"/>
      <c r="F609" s="16"/>
      <c r="G609" s="16"/>
      <c r="H609" s="16"/>
      <c r="I609" s="16"/>
      <c r="J609" s="16"/>
      <c r="K609" s="16"/>
      <c r="L609" s="16"/>
      <c r="M609" s="16"/>
      <c r="N609" s="16"/>
      <c r="O609" s="16"/>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row>
    <row r="610" spans="1:54" x14ac:dyDescent="0.25">
      <c r="A610" s="14"/>
      <c r="B610" s="17"/>
      <c r="C610" s="16"/>
      <c r="D610" s="16"/>
      <c r="E610" s="16"/>
      <c r="F610" s="16"/>
      <c r="G610" s="16"/>
      <c r="H610" s="16"/>
      <c r="I610" s="16"/>
      <c r="J610" s="16"/>
      <c r="K610" s="16"/>
      <c r="L610" s="16"/>
      <c r="M610" s="16"/>
      <c r="N610" s="16"/>
      <c r="O610" s="16"/>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row>
    <row r="611" spans="1:54" x14ac:dyDescent="0.25">
      <c r="A611" s="14"/>
      <c r="B611" s="17"/>
      <c r="C611" s="16"/>
      <c r="D611" s="16"/>
      <c r="E611" s="16"/>
      <c r="F611" s="16"/>
      <c r="G611" s="16"/>
      <c r="H611" s="16"/>
      <c r="I611" s="16"/>
      <c r="J611" s="16"/>
      <c r="K611" s="16"/>
      <c r="L611" s="16"/>
      <c r="M611" s="16"/>
      <c r="N611" s="16"/>
      <c r="O611" s="16"/>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row>
    <row r="612" spans="1:54" x14ac:dyDescent="0.25">
      <c r="A612" s="14"/>
      <c r="B612" s="17"/>
      <c r="C612" s="16"/>
      <c r="D612" s="16"/>
      <c r="E612" s="16"/>
      <c r="F612" s="16"/>
      <c r="G612" s="16"/>
      <c r="H612" s="16"/>
      <c r="I612" s="16"/>
      <c r="J612" s="16"/>
      <c r="K612" s="16"/>
      <c r="L612" s="16"/>
      <c r="M612" s="16"/>
      <c r="N612" s="16"/>
      <c r="O612" s="16"/>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row>
    <row r="613" spans="1:54" x14ac:dyDescent="0.25">
      <c r="A613" s="14"/>
      <c r="B613" s="17"/>
      <c r="C613" s="16"/>
      <c r="D613" s="16"/>
      <c r="E613" s="16"/>
      <c r="F613" s="16"/>
      <c r="G613" s="16"/>
      <c r="H613" s="16"/>
      <c r="I613" s="16"/>
      <c r="J613" s="16"/>
      <c r="K613" s="16"/>
      <c r="L613" s="16"/>
      <c r="M613" s="16"/>
      <c r="N613" s="16"/>
      <c r="O613" s="16"/>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row>
    <row r="614" spans="1:54" x14ac:dyDescent="0.25">
      <c r="A614" s="2"/>
      <c r="B614" s="2"/>
      <c r="C614" s="16"/>
      <c r="D614" s="16"/>
      <c r="E614" s="16"/>
      <c r="F614" s="16"/>
      <c r="G614" s="16"/>
      <c r="H614" s="16"/>
      <c r="I614" s="16"/>
      <c r="J614" s="16"/>
      <c r="K614" s="16"/>
      <c r="L614" s="16"/>
      <c r="M614" s="16"/>
      <c r="N614" s="16"/>
      <c r="O614" s="16"/>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row>
    <row r="615" spans="1:54" x14ac:dyDescent="0.25">
      <c r="A615" s="8"/>
      <c r="B615" s="8"/>
      <c r="C615" s="14"/>
      <c r="D615" s="14"/>
      <c r="E615" s="14"/>
      <c r="F615" s="14"/>
      <c r="G615" s="14"/>
      <c r="H615" s="14"/>
      <c r="I615" s="14"/>
      <c r="J615" s="14"/>
      <c r="K615" s="14"/>
      <c r="L615" s="14"/>
      <c r="M615" s="14"/>
      <c r="N615" s="14"/>
      <c r="O615" s="14"/>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row>
    <row r="616" spans="1:54" x14ac:dyDescent="0.25">
      <c r="A616" s="14"/>
      <c r="B616" s="17"/>
      <c r="C616" s="16"/>
      <c r="D616" s="16"/>
      <c r="E616" s="16"/>
      <c r="F616" s="16"/>
      <c r="G616" s="16"/>
      <c r="H616" s="16"/>
      <c r="I616" s="16"/>
      <c r="J616" s="16"/>
      <c r="K616" s="16"/>
      <c r="L616" s="16"/>
      <c r="M616" s="16"/>
      <c r="N616" s="16"/>
      <c r="O616" s="16"/>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row>
    <row r="617" spans="1:54" x14ac:dyDescent="0.25">
      <c r="A617" s="14"/>
      <c r="B617" s="17"/>
      <c r="C617" s="16"/>
      <c r="D617" s="16"/>
      <c r="E617" s="16"/>
      <c r="F617" s="16"/>
      <c r="G617" s="16"/>
      <c r="H617" s="16"/>
      <c r="I617" s="16"/>
      <c r="J617" s="16"/>
      <c r="K617" s="16"/>
      <c r="L617" s="16"/>
      <c r="M617" s="16"/>
      <c r="N617" s="16"/>
      <c r="O617" s="16"/>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row>
    <row r="618" spans="1:54" x14ac:dyDescent="0.25">
      <c r="A618" s="14"/>
      <c r="B618" s="17"/>
      <c r="C618" s="16"/>
      <c r="D618" s="16"/>
      <c r="E618" s="16"/>
      <c r="F618" s="16"/>
      <c r="G618" s="16"/>
      <c r="H618" s="16"/>
      <c r="I618" s="16"/>
      <c r="J618" s="16"/>
      <c r="K618" s="16"/>
      <c r="L618" s="16"/>
      <c r="M618" s="16"/>
      <c r="N618" s="16"/>
      <c r="O618" s="16"/>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row>
    <row r="619" spans="1:54" x14ac:dyDescent="0.25">
      <c r="A619" s="14"/>
      <c r="B619" s="17"/>
      <c r="C619" s="16"/>
      <c r="D619" s="16"/>
      <c r="E619" s="16"/>
      <c r="F619" s="16"/>
      <c r="G619" s="16"/>
      <c r="H619" s="16"/>
      <c r="I619" s="16"/>
      <c r="J619" s="16"/>
      <c r="K619" s="16"/>
      <c r="L619" s="16"/>
      <c r="M619" s="16"/>
      <c r="N619" s="16"/>
      <c r="O619" s="16"/>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row>
    <row r="620" spans="1:54" x14ac:dyDescent="0.25">
      <c r="A620" s="14"/>
      <c r="B620" s="17"/>
      <c r="C620" s="16"/>
      <c r="D620" s="16"/>
      <c r="E620" s="16"/>
      <c r="F620" s="16"/>
      <c r="G620" s="16"/>
      <c r="H620" s="16"/>
      <c r="I620" s="16"/>
      <c r="J620" s="16"/>
      <c r="K620" s="16"/>
      <c r="L620" s="16"/>
      <c r="M620" s="16"/>
      <c r="N620" s="16"/>
      <c r="O620" s="16"/>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row>
    <row r="621" spans="1:54" x14ac:dyDescent="0.25">
      <c r="A621" s="14"/>
      <c r="B621" s="17"/>
      <c r="C621" s="16"/>
      <c r="D621" s="16"/>
      <c r="E621" s="16"/>
      <c r="F621" s="16"/>
      <c r="G621" s="16"/>
      <c r="H621" s="16"/>
      <c r="I621" s="16"/>
      <c r="J621" s="16"/>
      <c r="K621" s="16"/>
      <c r="L621" s="16"/>
      <c r="M621" s="16"/>
      <c r="N621" s="16"/>
      <c r="O621" s="16"/>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row>
    <row r="622" spans="1:54" ht="15.75" customHeight="1" x14ac:dyDescent="0.25">
      <c r="A622" s="23"/>
      <c r="B622" s="2"/>
      <c r="C622" s="16"/>
      <c r="D622" s="16"/>
      <c r="E622" s="16"/>
      <c r="F622" s="16"/>
      <c r="G622" s="16"/>
      <c r="H622" s="16"/>
      <c r="I622" s="16"/>
      <c r="J622" s="16"/>
      <c r="K622" s="16"/>
      <c r="L622" s="16"/>
      <c r="M622" s="16"/>
      <c r="N622" s="16"/>
      <c r="O622" s="16"/>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row>
    <row r="623" spans="1:54" x14ac:dyDescent="0.25">
      <c r="A623" s="8"/>
      <c r="B623" s="8"/>
      <c r="C623" s="14"/>
      <c r="D623" s="14"/>
      <c r="E623" s="14"/>
      <c r="F623" s="14"/>
      <c r="G623" s="14"/>
      <c r="H623" s="14"/>
      <c r="I623" s="14"/>
      <c r="J623" s="14"/>
      <c r="K623" s="14"/>
      <c r="L623" s="14"/>
      <c r="M623" s="14"/>
      <c r="N623" s="14"/>
      <c r="O623" s="14"/>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row>
    <row r="624" spans="1:54" x14ac:dyDescent="0.25">
      <c r="A624" s="14"/>
      <c r="B624" s="17"/>
      <c r="C624" s="16"/>
      <c r="D624" s="16"/>
      <c r="E624" s="16"/>
      <c r="F624" s="16"/>
      <c r="G624" s="16"/>
      <c r="H624" s="16"/>
      <c r="I624" s="16"/>
      <c r="J624" s="16"/>
      <c r="K624" s="16"/>
      <c r="L624" s="16"/>
      <c r="M624" s="16"/>
      <c r="N624" s="16"/>
      <c r="O624" s="16"/>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row>
    <row r="625" spans="1:54" x14ac:dyDescent="0.25">
      <c r="A625" s="14"/>
      <c r="B625" s="17"/>
      <c r="C625" s="16"/>
      <c r="D625" s="16"/>
      <c r="E625" s="16"/>
      <c r="F625" s="16"/>
      <c r="G625" s="16"/>
      <c r="H625" s="16"/>
      <c r="I625" s="16"/>
      <c r="J625" s="16"/>
      <c r="K625" s="16"/>
      <c r="L625" s="16"/>
      <c r="M625" s="16"/>
      <c r="N625" s="16"/>
      <c r="O625" s="16"/>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row>
    <row r="626" spans="1:54" x14ac:dyDescent="0.25">
      <c r="A626" s="14"/>
      <c r="B626" s="17"/>
      <c r="C626" s="16"/>
      <c r="D626" s="16"/>
      <c r="E626" s="16"/>
      <c r="F626" s="16"/>
      <c r="G626" s="16"/>
      <c r="H626" s="16"/>
      <c r="I626" s="16"/>
      <c r="J626" s="16"/>
      <c r="K626" s="16"/>
      <c r="L626" s="16"/>
      <c r="M626" s="16"/>
      <c r="N626" s="16"/>
      <c r="O626" s="16"/>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row>
    <row r="627" spans="1:54" x14ac:dyDescent="0.25">
      <c r="A627" s="14"/>
      <c r="B627" s="17"/>
      <c r="C627" s="16"/>
      <c r="D627" s="16"/>
      <c r="E627" s="16"/>
      <c r="F627" s="16"/>
      <c r="G627" s="16"/>
      <c r="H627" s="16"/>
      <c r="I627" s="16"/>
      <c r="J627" s="16"/>
      <c r="K627" s="16"/>
      <c r="L627" s="16"/>
      <c r="M627" s="16"/>
      <c r="N627" s="16"/>
      <c r="O627" s="16"/>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row>
    <row r="628" spans="1:54" x14ac:dyDescent="0.25">
      <c r="A628" s="14"/>
      <c r="B628" s="17"/>
      <c r="C628" s="16"/>
      <c r="D628" s="16"/>
      <c r="E628" s="16"/>
      <c r="F628" s="16"/>
      <c r="G628" s="16"/>
      <c r="H628" s="16"/>
      <c r="I628" s="16"/>
      <c r="J628" s="16"/>
      <c r="K628" s="16"/>
      <c r="L628" s="16"/>
      <c r="M628" s="16"/>
      <c r="N628" s="16"/>
      <c r="O628" s="16"/>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row>
    <row r="629" spans="1:54" x14ac:dyDescent="0.25">
      <c r="A629" s="14"/>
      <c r="B629" s="17"/>
      <c r="C629" s="16"/>
      <c r="D629" s="16"/>
      <c r="E629" s="16"/>
      <c r="F629" s="16"/>
      <c r="G629" s="16"/>
      <c r="H629" s="16"/>
      <c r="I629" s="16"/>
      <c r="J629" s="16"/>
      <c r="K629" s="16"/>
      <c r="L629" s="16"/>
      <c r="M629" s="16"/>
      <c r="N629" s="16"/>
      <c r="O629" s="16"/>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row>
    <row r="630" spans="1:54" ht="15.75" customHeight="1" x14ac:dyDescent="0.25">
      <c r="A630" s="23"/>
      <c r="B630" s="2"/>
      <c r="C630" s="16"/>
      <c r="D630" s="16"/>
      <c r="E630" s="16"/>
      <c r="F630" s="16"/>
      <c r="G630" s="16"/>
      <c r="H630" s="16"/>
      <c r="I630" s="16"/>
      <c r="J630" s="16"/>
      <c r="K630" s="16"/>
      <c r="L630" s="16"/>
      <c r="M630" s="16"/>
      <c r="N630" s="16"/>
      <c r="O630" s="16"/>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row>
    <row r="631" spans="1:54" x14ac:dyDescent="0.25">
      <c r="A631" s="14"/>
      <c r="B631" s="19"/>
      <c r="C631" s="14"/>
      <c r="D631" s="14"/>
      <c r="E631" s="14"/>
      <c r="F631" s="14"/>
      <c r="G631" s="14"/>
      <c r="H631" s="14"/>
      <c r="I631" s="14"/>
      <c r="J631" s="14"/>
      <c r="K631" s="14"/>
      <c r="L631" s="14"/>
      <c r="M631" s="14"/>
      <c r="N631" s="14"/>
      <c r="O631" s="14"/>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row>
    <row r="632" spans="1:54" x14ac:dyDescent="0.25">
      <c r="A632" s="14"/>
      <c r="B632" s="17"/>
      <c r="C632" s="16"/>
      <c r="D632" s="16"/>
      <c r="E632" s="16"/>
      <c r="F632" s="16"/>
      <c r="G632" s="16"/>
      <c r="H632" s="16"/>
      <c r="I632" s="16"/>
      <c r="J632" s="16"/>
      <c r="K632" s="16"/>
      <c r="L632" s="16"/>
      <c r="M632" s="16"/>
      <c r="N632" s="16"/>
      <c r="O632" s="16"/>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row>
    <row r="633" spans="1:54" x14ac:dyDescent="0.25">
      <c r="A633" s="14"/>
      <c r="B633" s="17"/>
      <c r="C633" s="16"/>
      <c r="D633" s="16"/>
      <c r="E633" s="16"/>
      <c r="F633" s="16"/>
      <c r="G633" s="16"/>
      <c r="H633" s="16"/>
      <c r="I633" s="16"/>
      <c r="J633" s="16"/>
      <c r="K633" s="16"/>
      <c r="L633" s="16"/>
      <c r="M633" s="16"/>
      <c r="N633" s="16"/>
      <c r="O633" s="16"/>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row>
    <row r="634" spans="1:54" x14ac:dyDescent="0.25">
      <c r="A634" s="14"/>
      <c r="B634" s="17"/>
      <c r="C634" s="16"/>
      <c r="D634" s="16"/>
      <c r="E634" s="16"/>
      <c r="F634" s="16"/>
      <c r="G634" s="16"/>
      <c r="H634" s="16"/>
      <c r="I634" s="16"/>
      <c r="J634" s="16"/>
      <c r="K634" s="16"/>
      <c r="L634" s="16"/>
      <c r="M634" s="16"/>
      <c r="N634" s="16"/>
      <c r="O634" s="16"/>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row>
    <row r="635" spans="1:54" x14ac:dyDescent="0.25">
      <c r="A635" s="14"/>
      <c r="B635" s="17"/>
      <c r="C635" s="16"/>
      <c r="D635" s="16"/>
      <c r="E635" s="16"/>
      <c r="F635" s="16"/>
      <c r="G635" s="16"/>
      <c r="H635" s="16"/>
      <c r="I635" s="16"/>
      <c r="J635" s="16"/>
      <c r="K635" s="16"/>
      <c r="L635" s="16"/>
      <c r="M635" s="16"/>
      <c r="N635" s="16"/>
      <c r="O635" s="16"/>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row>
    <row r="636" spans="1:54" x14ac:dyDescent="0.25">
      <c r="A636" s="14"/>
      <c r="B636" s="17"/>
      <c r="C636" s="16"/>
      <c r="D636" s="16"/>
      <c r="E636" s="16"/>
      <c r="F636" s="16"/>
      <c r="G636" s="16"/>
      <c r="H636" s="16"/>
      <c r="I636" s="16"/>
      <c r="J636" s="16"/>
      <c r="K636" s="16"/>
      <c r="L636" s="16"/>
      <c r="M636" s="16"/>
      <c r="N636" s="16"/>
      <c r="O636" s="16"/>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row>
    <row r="637" spans="1:54" x14ac:dyDescent="0.25">
      <c r="A637" s="14"/>
      <c r="B637" s="17"/>
      <c r="C637" s="16"/>
      <c r="D637" s="16"/>
      <c r="E637" s="16"/>
      <c r="F637" s="16"/>
      <c r="G637" s="16"/>
      <c r="H637" s="16"/>
      <c r="I637" s="16"/>
      <c r="J637" s="16"/>
      <c r="K637" s="16"/>
      <c r="L637" s="16"/>
      <c r="M637" s="16"/>
      <c r="N637" s="16"/>
      <c r="O637" s="16"/>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row>
    <row r="638" spans="1:54" ht="15.75" customHeight="1" x14ac:dyDescent="0.25">
      <c r="A638" s="23"/>
      <c r="B638" s="17"/>
      <c r="C638" s="16"/>
      <c r="D638" s="16"/>
      <c r="E638" s="16"/>
      <c r="F638" s="16"/>
      <c r="G638" s="16"/>
      <c r="H638" s="16"/>
      <c r="I638" s="16"/>
      <c r="J638" s="16"/>
      <c r="K638" s="16"/>
      <c r="L638" s="16"/>
      <c r="M638" s="16"/>
      <c r="N638" s="16"/>
      <c r="O638" s="16"/>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row>
    <row r="639" spans="1:54" x14ac:dyDescent="0.25">
      <c r="A639" s="2"/>
      <c r="B639" s="2"/>
      <c r="C639" s="16"/>
      <c r="D639" s="16"/>
      <c r="E639" s="16"/>
      <c r="F639" s="16"/>
      <c r="G639" s="16"/>
      <c r="H639" s="16"/>
      <c r="I639" s="16"/>
      <c r="J639" s="16"/>
      <c r="K639" s="16"/>
      <c r="L639" s="16"/>
      <c r="M639" s="16"/>
      <c r="N639" s="16"/>
      <c r="O639" s="16"/>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row>
    <row r="640" spans="1:54" x14ac:dyDescent="0.25">
      <c r="A640" s="8"/>
      <c r="B640" s="8"/>
      <c r="C640" s="14"/>
      <c r="D640" s="14"/>
      <c r="E640" s="14"/>
      <c r="F640" s="14"/>
      <c r="G640" s="14"/>
      <c r="H640" s="14"/>
      <c r="I640" s="14"/>
      <c r="J640" s="14"/>
      <c r="K640" s="14"/>
      <c r="L640" s="14"/>
      <c r="M640" s="14"/>
      <c r="N640" s="14"/>
      <c r="O640" s="14"/>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row>
    <row r="641" spans="1:54" x14ac:dyDescent="0.25">
      <c r="A641" s="14"/>
      <c r="B641" s="17"/>
      <c r="C641" s="16"/>
      <c r="D641" s="16"/>
      <c r="E641" s="16"/>
      <c r="F641" s="16"/>
      <c r="G641" s="16"/>
      <c r="H641" s="16"/>
      <c r="I641" s="16"/>
      <c r="J641" s="16"/>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row>
    <row r="642" spans="1:54" x14ac:dyDescent="0.25">
      <c r="A642" s="14"/>
      <c r="B642" s="17"/>
      <c r="C642" s="16"/>
      <c r="D642" s="16"/>
      <c r="E642" s="16"/>
      <c r="F642" s="16"/>
      <c r="G642" s="16"/>
      <c r="H642" s="16"/>
      <c r="I642" s="16"/>
      <c r="J642" s="16"/>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row>
    <row r="643" spans="1:54" x14ac:dyDescent="0.25">
      <c r="A643" s="14"/>
      <c r="B643" s="17"/>
      <c r="C643" s="16"/>
      <c r="D643" s="16"/>
      <c r="E643" s="16"/>
      <c r="F643" s="16"/>
      <c r="G643" s="16"/>
      <c r="H643" s="16"/>
      <c r="I643" s="16"/>
      <c r="J643" s="16"/>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row>
    <row r="644" spans="1:54" x14ac:dyDescent="0.25">
      <c r="A644" s="14"/>
      <c r="B644" s="17"/>
      <c r="C644" s="16"/>
      <c r="D644" s="16"/>
      <c r="E644" s="16"/>
      <c r="F644" s="16"/>
      <c r="G644" s="16"/>
      <c r="H644" s="16"/>
      <c r="I644" s="16"/>
      <c r="J644" s="16"/>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row>
    <row r="645" spans="1:54" x14ac:dyDescent="0.25">
      <c r="A645" s="14"/>
      <c r="B645" s="17"/>
      <c r="C645" s="16"/>
      <c r="D645" s="16"/>
      <c r="E645" s="16"/>
      <c r="F645" s="16"/>
      <c r="G645" s="16"/>
      <c r="H645" s="16"/>
      <c r="I645" s="16"/>
      <c r="J645" s="16"/>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row>
    <row r="646" spans="1:54" x14ac:dyDescent="0.25">
      <c r="A646" s="14"/>
      <c r="B646" s="17"/>
      <c r="C646" s="16"/>
      <c r="D646" s="16"/>
      <c r="E646" s="16"/>
      <c r="F646" s="16"/>
      <c r="G646" s="16"/>
      <c r="H646" s="16"/>
      <c r="I646" s="16"/>
      <c r="J646" s="16"/>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row>
    <row r="647" spans="1:54" x14ac:dyDescent="0.25">
      <c r="A647" s="8"/>
      <c r="B647" s="2"/>
      <c r="C647" s="16"/>
      <c r="D647" s="16"/>
      <c r="E647" s="16"/>
      <c r="F647" s="16"/>
      <c r="G647" s="16"/>
      <c r="H647" s="16"/>
      <c r="I647" s="16"/>
      <c r="J647" s="16"/>
      <c r="K647" s="16"/>
      <c r="L647" s="16"/>
      <c r="M647" s="16"/>
      <c r="N647" s="16"/>
      <c r="O647" s="16"/>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row>
    <row r="648" spans="1:54" x14ac:dyDescent="0.25">
      <c r="A648" s="8"/>
      <c r="B648" s="8"/>
      <c r="C648" s="14"/>
      <c r="D648" s="14"/>
      <c r="E648" s="14"/>
      <c r="F648" s="14"/>
      <c r="G648" s="14"/>
      <c r="H648" s="14"/>
      <c r="I648" s="14"/>
      <c r="J648" s="14"/>
      <c r="K648" s="14"/>
      <c r="L648" s="14"/>
      <c r="M648" s="14"/>
      <c r="N648" s="14"/>
      <c r="O648" s="14"/>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row>
    <row r="649" spans="1:54" x14ac:dyDescent="0.25">
      <c r="A649" s="14"/>
      <c r="B649" s="17"/>
      <c r="C649" s="16"/>
      <c r="D649" s="16"/>
      <c r="E649" s="16"/>
      <c r="F649" s="16"/>
      <c r="G649" s="16"/>
      <c r="H649" s="16"/>
      <c r="I649" s="16"/>
      <c r="J649" s="16"/>
      <c r="K649" s="16"/>
      <c r="L649" s="16"/>
      <c r="M649" s="16"/>
      <c r="N649" s="16"/>
      <c r="O649" s="16"/>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row>
    <row r="650" spans="1:54" x14ac:dyDescent="0.25">
      <c r="A650" s="14"/>
      <c r="B650" s="17"/>
      <c r="C650" s="16"/>
      <c r="D650" s="16"/>
      <c r="E650" s="16"/>
      <c r="F650" s="16"/>
      <c r="G650" s="16"/>
      <c r="H650" s="16"/>
      <c r="I650" s="16"/>
      <c r="J650" s="16"/>
      <c r="K650" s="16"/>
      <c r="L650" s="16"/>
      <c r="M650" s="16"/>
      <c r="N650" s="16"/>
      <c r="O650" s="16"/>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row>
    <row r="651" spans="1:54" x14ac:dyDescent="0.25">
      <c r="A651" s="14"/>
      <c r="B651" s="17"/>
      <c r="C651" s="16"/>
      <c r="D651" s="16"/>
      <c r="E651" s="16"/>
      <c r="F651" s="16"/>
      <c r="G651" s="16"/>
      <c r="H651" s="16"/>
      <c r="I651" s="16"/>
      <c r="J651" s="16"/>
      <c r="K651" s="16"/>
      <c r="L651" s="16"/>
      <c r="M651" s="16"/>
      <c r="N651" s="16"/>
      <c r="O651" s="16"/>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row>
    <row r="652" spans="1:54" x14ac:dyDescent="0.25">
      <c r="A652" s="14"/>
      <c r="B652" s="17"/>
      <c r="C652" s="16"/>
      <c r="D652" s="16"/>
      <c r="E652" s="16"/>
      <c r="F652" s="16"/>
      <c r="G652" s="16"/>
      <c r="H652" s="16"/>
      <c r="I652" s="16"/>
      <c r="J652" s="16"/>
      <c r="K652" s="16"/>
      <c r="L652" s="16"/>
      <c r="M652" s="16"/>
      <c r="N652" s="16"/>
      <c r="O652" s="16"/>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row>
    <row r="653" spans="1:54" x14ac:dyDescent="0.25">
      <c r="A653" s="14"/>
      <c r="B653" s="17"/>
      <c r="C653" s="16"/>
      <c r="D653" s="16"/>
      <c r="E653" s="16"/>
      <c r="F653" s="16"/>
      <c r="G653" s="16"/>
      <c r="H653" s="16"/>
      <c r="I653" s="16"/>
      <c r="J653" s="16"/>
      <c r="K653" s="16"/>
      <c r="L653" s="16"/>
      <c r="M653" s="16"/>
      <c r="N653" s="16"/>
      <c r="O653" s="16"/>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row>
    <row r="654" spans="1:54" x14ac:dyDescent="0.25">
      <c r="A654" s="14"/>
      <c r="B654" s="17"/>
      <c r="C654" s="16"/>
      <c r="D654" s="16"/>
      <c r="E654" s="16"/>
      <c r="F654" s="16"/>
      <c r="G654" s="16"/>
      <c r="H654" s="16"/>
      <c r="I654" s="16"/>
      <c r="J654" s="16"/>
      <c r="K654" s="16"/>
      <c r="L654" s="16"/>
      <c r="M654" s="16"/>
      <c r="N654" s="16"/>
      <c r="O654" s="16"/>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row>
    <row r="655" spans="1:54" x14ac:dyDescent="0.25">
      <c r="A655" s="2"/>
      <c r="B655" s="2"/>
      <c r="C655" s="16"/>
      <c r="D655" s="16"/>
      <c r="E655" s="16"/>
      <c r="F655" s="16"/>
      <c r="G655" s="16"/>
      <c r="H655" s="16"/>
      <c r="I655" s="16"/>
      <c r="J655" s="16"/>
      <c r="K655" s="16"/>
      <c r="L655" s="16"/>
      <c r="M655" s="16"/>
      <c r="N655" s="16"/>
      <c r="O655" s="16"/>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row>
    <row r="656" spans="1:54" x14ac:dyDescent="0.25">
      <c r="A656" s="8"/>
      <c r="B656" s="8"/>
      <c r="C656" s="14"/>
      <c r="D656" s="14"/>
      <c r="E656" s="14"/>
      <c r="F656" s="14"/>
      <c r="G656" s="14"/>
      <c r="H656" s="14"/>
      <c r="I656" s="14"/>
      <c r="J656" s="14"/>
      <c r="K656" s="14"/>
      <c r="L656" s="14"/>
      <c r="M656" s="14"/>
      <c r="N656" s="14"/>
      <c r="O656" s="14"/>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row>
    <row r="657" spans="1:54" x14ac:dyDescent="0.25">
      <c r="A657" s="14"/>
      <c r="B657" s="17"/>
      <c r="C657" s="16"/>
      <c r="D657" s="16"/>
      <c r="E657" s="16"/>
      <c r="F657" s="16"/>
      <c r="G657" s="16"/>
      <c r="H657" s="16"/>
      <c r="I657" s="16"/>
      <c r="J657" s="16"/>
      <c r="K657" s="16"/>
      <c r="L657" s="16"/>
      <c r="M657" s="16"/>
      <c r="N657" s="16"/>
      <c r="O657" s="16"/>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row>
    <row r="658" spans="1:54" x14ac:dyDescent="0.25">
      <c r="A658" s="14"/>
      <c r="B658" s="17"/>
      <c r="C658" s="16"/>
      <c r="D658" s="16"/>
      <c r="E658" s="16"/>
      <c r="F658" s="16"/>
      <c r="G658" s="16"/>
      <c r="H658" s="16"/>
      <c r="I658" s="16"/>
      <c r="J658" s="16"/>
      <c r="K658" s="16"/>
      <c r="L658" s="16"/>
      <c r="M658" s="16"/>
      <c r="N658" s="16"/>
      <c r="O658" s="16"/>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row>
    <row r="659" spans="1:54" x14ac:dyDescent="0.25">
      <c r="A659" s="14"/>
      <c r="B659" s="17"/>
      <c r="C659" s="16"/>
      <c r="D659" s="16"/>
      <c r="E659" s="16"/>
      <c r="F659" s="16"/>
      <c r="G659" s="16"/>
      <c r="H659" s="16"/>
      <c r="I659" s="16"/>
      <c r="J659" s="16"/>
      <c r="K659" s="16"/>
      <c r="L659" s="16"/>
      <c r="M659" s="16"/>
      <c r="N659" s="16"/>
      <c r="O659" s="16"/>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row>
    <row r="660" spans="1:54" x14ac:dyDescent="0.25">
      <c r="A660" s="14"/>
      <c r="B660" s="17"/>
      <c r="C660" s="16"/>
      <c r="D660" s="16"/>
      <c r="E660" s="16"/>
      <c r="F660" s="16"/>
      <c r="G660" s="16"/>
      <c r="H660" s="16"/>
      <c r="I660" s="16"/>
      <c r="J660" s="16"/>
      <c r="K660" s="16"/>
      <c r="L660" s="16"/>
      <c r="M660" s="16"/>
      <c r="N660" s="16"/>
      <c r="O660" s="16"/>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row>
  </sheetData>
  <mergeCells count="10">
    <mergeCell ref="A368:AC368"/>
    <mergeCell ref="A2:B2"/>
    <mergeCell ref="C2:AC2"/>
    <mergeCell ref="A421:AC421"/>
    <mergeCell ref="A1:AC1"/>
    <mergeCell ref="A73:AC73"/>
    <mergeCell ref="A311:AC311"/>
    <mergeCell ref="A251:AC251"/>
    <mergeCell ref="A194:AC194"/>
    <mergeCell ref="A137:AC137"/>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464"/>
  <sheetViews>
    <sheetView zoomScale="80" zoomScaleNormal="80" workbookViewId="0">
      <selection activeCell="A3" sqref="A3:B3"/>
    </sheetView>
  </sheetViews>
  <sheetFormatPr defaultColWidth="14.42578125" defaultRowHeight="15" customHeight="1" x14ac:dyDescent="0.25"/>
  <cols>
    <col min="1" max="1" width="18.7109375" customWidth="1"/>
    <col min="2" max="2" width="114.7109375" customWidth="1"/>
    <col min="3" max="5" width="6.28515625" customWidth="1"/>
    <col min="6" max="6" width="6.5703125" bestFit="1" customWidth="1"/>
    <col min="7" max="7" width="5.140625" bestFit="1" customWidth="1"/>
    <col min="8" max="12" width="6.5703125" bestFit="1" customWidth="1"/>
    <col min="13" max="13" width="14.85546875" customWidth="1"/>
    <col min="14" max="14" width="6.5703125" bestFit="1" customWidth="1"/>
    <col min="15" max="15" width="5.42578125" customWidth="1"/>
    <col min="16" max="16" width="7.85546875" customWidth="1"/>
    <col min="17" max="17" width="9" customWidth="1"/>
    <col min="18" max="18" width="13.42578125" customWidth="1"/>
    <col min="19" max="19" width="12.7109375" customWidth="1"/>
  </cols>
  <sheetData>
    <row r="1" spans="1:30" ht="25.5" x14ac:dyDescent="0.35">
      <c r="A1" s="209" t="s">
        <v>2552</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row>
    <row r="2" spans="1:30" x14ac:dyDescent="0.25">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57"/>
    </row>
    <row r="3" spans="1:30" s="134" customFormat="1" ht="15.75" x14ac:dyDescent="0.25">
      <c r="A3" s="195" t="s">
        <v>2572</v>
      </c>
      <c r="B3" s="180"/>
      <c r="C3" s="177" t="s">
        <v>2554</v>
      </c>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8"/>
    </row>
    <row r="4" spans="1:30" s="134" customFormat="1" ht="15.75" x14ac:dyDescent="0.25">
      <c r="A4" s="79" t="s">
        <v>2556</v>
      </c>
      <c r="B4" s="79" t="s">
        <v>860</v>
      </c>
      <c r="C4" s="79" t="s">
        <v>2</v>
      </c>
      <c r="D4" s="79" t="s">
        <v>3</v>
      </c>
      <c r="E4" s="79" t="s">
        <v>4</v>
      </c>
      <c r="F4" s="79" t="s">
        <v>5</v>
      </c>
      <c r="G4" s="79" t="s">
        <v>6</v>
      </c>
      <c r="H4" s="79" t="s">
        <v>7</v>
      </c>
      <c r="I4" s="79" t="s">
        <v>8</v>
      </c>
      <c r="J4" s="79" t="s">
        <v>9</v>
      </c>
      <c r="K4" s="79" t="s">
        <v>10</v>
      </c>
      <c r="L4" s="79" t="s">
        <v>11</v>
      </c>
      <c r="M4" s="79" t="s">
        <v>12</v>
      </c>
      <c r="N4" s="79" t="s">
        <v>13</v>
      </c>
      <c r="O4" s="79"/>
      <c r="P4" s="79" t="s">
        <v>14</v>
      </c>
      <c r="Q4" s="79"/>
      <c r="R4" s="79" t="s">
        <v>15</v>
      </c>
      <c r="S4" s="79" t="s">
        <v>16</v>
      </c>
      <c r="T4" s="79" t="s">
        <v>17</v>
      </c>
      <c r="U4" s="79" t="s">
        <v>18</v>
      </c>
      <c r="V4" s="79" t="s">
        <v>19</v>
      </c>
      <c r="W4" s="79" t="s">
        <v>20</v>
      </c>
      <c r="X4" s="79" t="s">
        <v>21</v>
      </c>
      <c r="Y4" s="79" t="s">
        <v>22</v>
      </c>
      <c r="Z4" s="79" t="s">
        <v>23</v>
      </c>
      <c r="AA4" s="79" t="s">
        <v>24</v>
      </c>
      <c r="AB4" s="79" t="s">
        <v>25</v>
      </c>
      <c r="AC4" s="79" t="s">
        <v>26</v>
      </c>
      <c r="AD4"/>
    </row>
    <row r="5" spans="1:30" s="134" customFormat="1" ht="31.5" x14ac:dyDescent="0.25">
      <c r="A5" s="124" t="s">
        <v>27</v>
      </c>
      <c r="B5" s="127" t="s">
        <v>861</v>
      </c>
      <c r="C5" s="61"/>
      <c r="D5" s="61"/>
      <c r="E5" s="61"/>
      <c r="F5" s="61"/>
      <c r="G5" s="61"/>
      <c r="H5" s="61"/>
      <c r="I5" s="61"/>
      <c r="J5" s="61">
        <v>1</v>
      </c>
      <c r="K5" s="61">
        <v>1</v>
      </c>
      <c r="L5" s="61">
        <v>1</v>
      </c>
      <c r="M5" s="61"/>
      <c r="N5" s="61">
        <v>1</v>
      </c>
      <c r="O5" s="61"/>
      <c r="P5" s="61">
        <v>3.2</v>
      </c>
      <c r="Q5" s="61"/>
      <c r="R5" s="61"/>
      <c r="S5" s="61"/>
      <c r="T5" s="61"/>
      <c r="U5" s="61"/>
      <c r="V5" s="61"/>
      <c r="W5" s="61"/>
      <c r="X5" s="61"/>
      <c r="Y5" s="61">
        <v>3.2</v>
      </c>
      <c r="Z5" s="61">
        <v>3.2</v>
      </c>
      <c r="AA5" s="61">
        <v>3.2</v>
      </c>
      <c r="AB5" s="61"/>
      <c r="AC5" s="61">
        <v>3.2</v>
      </c>
    </row>
    <row r="6" spans="1:30" s="134" customFormat="1" ht="31.5" x14ac:dyDescent="0.25">
      <c r="A6" s="124" t="s">
        <v>31</v>
      </c>
      <c r="B6" s="127" t="s">
        <v>862</v>
      </c>
      <c r="C6" s="61"/>
      <c r="D6" s="61"/>
      <c r="E6" s="61"/>
      <c r="F6" s="61"/>
      <c r="G6" s="61"/>
      <c r="H6" s="61"/>
      <c r="I6" s="61"/>
      <c r="J6" s="61"/>
      <c r="K6" s="61"/>
      <c r="L6" s="61">
        <v>2</v>
      </c>
      <c r="M6" s="61">
        <v>1</v>
      </c>
      <c r="N6" s="61">
        <v>1</v>
      </c>
      <c r="O6" s="61"/>
      <c r="P6" s="61">
        <v>3</v>
      </c>
      <c r="Q6" s="61"/>
      <c r="R6" s="61"/>
      <c r="S6" s="61"/>
      <c r="T6" s="61"/>
      <c r="U6" s="61"/>
      <c r="V6" s="61"/>
      <c r="W6" s="61"/>
      <c r="X6" s="61"/>
      <c r="Y6" s="61"/>
      <c r="Z6" s="61"/>
      <c r="AA6" s="61">
        <v>6</v>
      </c>
      <c r="AB6" s="61">
        <v>3</v>
      </c>
      <c r="AC6" s="61">
        <v>3</v>
      </c>
    </row>
    <row r="7" spans="1:30" s="134" customFormat="1" ht="47.25" x14ac:dyDescent="0.25">
      <c r="A7" s="124" t="s">
        <v>33</v>
      </c>
      <c r="B7" s="127" t="s">
        <v>863</v>
      </c>
      <c r="C7" s="61"/>
      <c r="D7" s="61"/>
      <c r="E7" s="61"/>
      <c r="F7" s="61"/>
      <c r="G7" s="61"/>
      <c r="H7" s="61"/>
      <c r="I7" s="61"/>
      <c r="J7" s="61"/>
      <c r="K7" s="61">
        <v>1</v>
      </c>
      <c r="L7" s="61">
        <v>1</v>
      </c>
      <c r="M7" s="61">
        <v>1</v>
      </c>
      <c r="N7" s="61">
        <v>1</v>
      </c>
      <c r="O7" s="61"/>
      <c r="P7" s="61">
        <v>3.2</v>
      </c>
      <c r="Q7" s="61"/>
      <c r="R7" s="61"/>
      <c r="S7" s="61"/>
      <c r="T7" s="61"/>
      <c r="U7" s="61"/>
      <c r="V7" s="61"/>
      <c r="W7" s="61"/>
      <c r="X7" s="61"/>
      <c r="Y7" s="61"/>
      <c r="Z7" s="61">
        <v>3.2</v>
      </c>
      <c r="AA7" s="61">
        <v>3.2</v>
      </c>
      <c r="AB7" s="61">
        <v>3.2</v>
      </c>
      <c r="AC7" s="61">
        <v>3.2</v>
      </c>
    </row>
    <row r="8" spans="1:30" s="134" customFormat="1" ht="31.5" x14ac:dyDescent="0.25">
      <c r="A8" s="124" t="s">
        <v>35</v>
      </c>
      <c r="B8" s="127" t="s">
        <v>864</v>
      </c>
      <c r="C8" s="61"/>
      <c r="D8" s="61"/>
      <c r="E8" s="61"/>
      <c r="F8" s="61"/>
      <c r="G8" s="61"/>
      <c r="H8" s="61"/>
      <c r="I8" s="61"/>
      <c r="J8" s="61">
        <v>1</v>
      </c>
      <c r="K8" s="61">
        <v>1</v>
      </c>
      <c r="L8" s="61"/>
      <c r="M8" s="61"/>
      <c r="N8" s="61">
        <v>1</v>
      </c>
      <c r="O8" s="61"/>
      <c r="P8" s="61">
        <v>3.4</v>
      </c>
      <c r="Q8" s="61"/>
      <c r="R8" s="61"/>
      <c r="S8" s="61"/>
      <c r="T8" s="61"/>
      <c r="U8" s="61"/>
      <c r="V8" s="61"/>
      <c r="W8" s="61"/>
      <c r="X8" s="61"/>
      <c r="Y8" s="61">
        <v>3.4</v>
      </c>
      <c r="Z8" s="61">
        <v>3.4</v>
      </c>
      <c r="AA8" s="61"/>
      <c r="AB8" s="61"/>
      <c r="AC8" s="61">
        <v>3.4</v>
      </c>
    </row>
    <row r="9" spans="1:30" s="134" customFormat="1" ht="31.5" x14ac:dyDescent="0.25">
      <c r="A9" s="124" t="s">
        <v>37</v>
      </c>
      <c r="B9" s="127" t="s">
        <v>865</v>
      </c>
      <c r="C9" s="61"/>
      <c r="D9" s="61"/>
      <c r="E9" s="61"/>
      <c r="F9" s="61"/>
      <c r="G9" s="61"/>
      <c r="H9" s="61"/>
      <c r="I9" s="61"/>
      <c r="J9" s="61">
        <v>1</v>
      </c>
      <c r="K9" s="61">
        <v>1</v>
      </c>
      <c r="L9" s="61"/>
      <c r="M9" s="61"/>
      <c r="N9" s="61">
        <v>1</v>
      </c>
      <c r="O9" s="61"/>
      <c r="P9" s="61">
        <v>3.2</v>
      </c>
      <c r="Q9" s="61"/>
      <c r="R9" s="61"/>
      <c r="S9" s="61"/>
      <c r="T9" s="61"/>
      <c r="U9" s="61"/>
      <c r="V9" s="61"/>
      <c r="W9" s="61"/>
      <c r="X9" s="61"/>
      <c r="Y9" s="61">
        <v>3.2</v>
      </c>
      <c r="Z9" s="61">
        <v>3.2</v>
      </c>
      <c r="AA9" s="61"/>
      <c r="AB9" s="61"/>
      <c r="AC9" s="61">
        <v>3.2</v>
      </c>
    </row>
    <row r="10" spans="1:30" s="134" customFormat="1" ht="15.75" x14ac:dyDescent="0.25">
      <c r="A10" s="79" t="s">
        <v>866</v>
      </c>
      <c r="B10" s="136" t="s">
        <v>867</v>
      </c>
      <c r="C10" s="79" t="s">
        <v>2</v>
      </c>
      <c r="D10" s="79" t="s">
        <v>3</v>
      </c>
      <c r="E10" s="79" t="s">
        <v>4</v>
      </c>
      <c r="F10" s="79" t="s">
        <v>5</v>
      </c>
      <c r="G10" s="79" t="s">
        <v>6</v>
      </c>
      <c r="H10" s="79" t="s">
        <v>7</v>
      </c>
      <c r="I10" s="79" t="s">
        <v>8</v>
      </c>
      <c r="J10" s="79" t="s">
        <v>9</v>
      </c>
      <c r="K10" s="79" t="s">
        <v>10</v>
      </c>
      <c r="L10" s="79" t="s">
        <v>11</v>
      </c>
      <c r="M10" s="79" t="s">
        <v>12</v>
      </c>
      <c r="N10" s="79" t="s">
        <v>13</v>
      </c>
      <c r="O10" s="79"/>
      <c r="P10" s="79" t="s">
        <v>14</v>
      </c>
      <c r="Q10" s="79"/>
      <c r="R10" s="79" t="s">
        <v>15</v>
      </c>
      <c r="S10" s="79" t="s">
        <v>16</v>
      </c>
      <c r="T10" s="79" t="s">
        <v>17</v>
      </c>
      <c r="U10" s="79" t="s">
        <v>18</v>
      </c>
      <c r="V10" s="79" t="s">
        <v>19</v>
      </c>
      <c r="W10" s="79" t="s">
        <v>20</v>
      </c>
      <c r="X10" s="79" t="s">
        <v>21</v>
      </c>
      <c r="Y10" s="79" t="s">
        <v>22</v>
      </c>
      <c r="Z10" s="79" t="s">
        <v>23</v>
      </c>
      <c r="AA10" s="79" t="s">
        <v>24</v>
      </c>
      <c r="AB10" s="79" t="s">
        <v>25</v>
      </c>
      <c r="AC10" s="79" t="s">
        <v>26</v>
      </c>
    </row>
    <row r="11" spans="1:30" s="134" customFormat="1" ht="15.75" x14ac:dyDescent="0.25">
      <c r="A11" s="124" t="s">
        <v>27</v>
      </c>
      <c r="B11" s="135" t="s">
        <v>868</v>
      </c>
      <c r="C11" s="61">
        <v>2</v>
      </c>
      <c r="D11" s="61"/>
      <c r="E11" s="61"/>
      <c r="F11" s="61"/>
      <c r="G11" s="61"/>
      <c r="H11" s="61"/>
      <c r="I11" s="61"/>
      <c r="J11" s="61">
        <v>1</v>
      </c>
      <c r="K11" s="61"/>
      <c r="L11" s="61">
        <v>1</v>
      </c>
      <c r="M11" s="61"/>
      <c r="N11" s="61">
        <v>1</v>
      </c>
      <c r="O11" s="61"/>
      <c r="P11" s="61">
        <v>4</v>
      </c>
      <c r="Q11" s="61"/>
      <c r="R11" s="61">
        <v>8</v>
      </c>
      <c r="S11" s="61"/>
      <c r="T11" s="61"/>
      <c r="U11" s="61"/>
      <c r="V11" s="61"/>
      <c r="W11" s="61"/>
      <c r="X11" s="61"/>
      <c r="Y11" s="61">
        <v>4</v>
      </c>
      <c r="Z11" s="61"/>
      <c r="AA11" s="61">
        <v>4</v>
      </c>
      <c r="AB11" s="61"/>
      <c r="AC11" s="61">
        <v>4</v>
      </c>
    </row>
    <row r="12" spans="1:30" s="134" customFormat="1" ht="15.75" x14ac:dyDescent="0.25">
      <c r="A12" s="124" t="s">
        <v>31</v>
      </c>
      <c r="B12" s="135" t="s">
        <v>869</v>
      </c>
      <c r="C12" s="61">
        <v>2</v>
      </c>
      <c r="D12" s="61">
        <v>1</v>
      </c>
      <c r="E12" s="61"/>
      <c r="F12" s="61"/>
      <c r="G12" s="61"/>
      <c r="H12" s="61"/>
      <c r="I12" s="61"/>
      <c r="J12" s="61">
        <v>1</v>
      </c>
      <c r="K12" s="61"/>
      <c r="L12" s="61">
        <v>1</v>
      </c>
      <c r="M12" s="61"/>
      <c r="N12" s="61">
        <v>1</v>
      </c>
      <c r="O12" s="61"/>
      <c r="P12" s="61">
        <v>3.8</v>
      </c>
      <c r="Q12" s="61"/>
      <c r="R12" s="61">
        <v>7.6</v>
      </c>
      <c r="S12" s="61">
        <v>3.8</v>
      </c>
      <c r="T12" s="61"/>
      <c r="U12" s="61"/>
      <c r="V12" s="61"/>
      <c r="W12" s="61"/>
      <c r="X12" s="61"/>
      <c r="Y12" s="61">
        <v>3.8</v>
      </c>
      <c r="Z12" s="61"/>
      <c r="AA12" s="61">
        <v>3.8</v>
      </c>
      <c r="AB12" s="61"/>
      <c r="AC12" s="61">
        <v>3.8</v>
      </c>
    </row>
    <row r="13" spans="1:30" s="134" customFormat="1" ht="15.75" x14ac:dyDescent="0.25">
      <c r="A13" s="124" t="s">
        <v>33</v>
      </c>
      <c r="B13" s="135" t="s">
        <v>870</v>
      </c>
      <c r="C13" s="61">
        <v>1</v>
      </c>
      <c r="D13" s="61">
        <v>1</v>
      </c>
      <c r="E13" s="61"/>
      <c r="F13" s="61"/>
      <c r="G13" s="61"/>
      <c r="H13" s="61"/>
      <c r="I13" s="61"/>
      <c r="J13" s="61">
        <v>2</v>
      </c>
      <c r="K13" s="61"/>
      <c r="L13" s="61">
        <v>1</v>
      </c>
      <c r="M13" s="61"/>
      <c r="N13" s="61">
        <v>1</v>
      </c>
      <c r="O13" s="61"/>
      <c r="P13" s="61">
        <v>4</v>
      </c>
      <c r="Q13" s="61"/>
      <c r="R13" s="61">
        <v>4</v>
      </c>
      <c r="S13" s="61">
        <v>4</v>
      </c>
      <c r="T13" s="61"/>
      <c r="U13" s="61"/>
      <c r="V13" s="61"/>
      <c r="W13" s="61"/>
      <c r="X13" s="61"/>
      <c r="Y13" s="61">
        <v>8</v>
      </c>
      <c r="Z13" s="61"/>
      <c r="AA13" s="61">
        <v>4</v>
      </c>
      <c r="AB13" s="61"/>
      <c r="AC13" s="61">
        <v>4</v>
      </c>
    </row>
    <row r="14" spans="1:30" s="134" customFormat="1" ht="15.75" x14ac:dyDescent="0.25">
      <c r="A14" s="124" t="s">
        <v>35</v>
      </c>
      <c r="B14" s="135" t="s">
        <v>871</v>
      </c>
      <c r="C14" s="61"/>
      <c r="D14" s="61">
        <v>1</v>
      </c>
      <c r="E14" s="61">
        <v>1</v>
      </c>
      <c r="F14" s="61"/>
      <c r="G14" s="61"/>
      <c r="H14" s="61">
        <v>1</v>
      </c>
      <c r="I14" s="61"/>
      <c r="J14" s="61">
        <v>2</v>
      </c>
      <c r="K14" s="61"/>
      <c r="L14" s="61">
        <v>1</v>
      </c>
      <c r="M14" s="61"/>
      <c r="N14" s="61">
        <v>1</v>
      </c>
      <c r="O14" s="61"/>
      <c r="P14" s="61">
        <v>4</v>
      </c>
      <c r="Q14" s="61"/>
      <c r="R14" s="61"/>
      <c r="S14" s="61">
        <v>4</v>
      </c>
      <c r="T14" s="61">
        <v>4</v>
      </c>
      <c r="U14" s="61"/>
      <c r="V14" s="61"/>
      <c r="W14" s="61">
        <v>4</v>
      </c>
      <c r="X14" s="61"/>
      <c r="Y14" s="61">
        <v>8</v>
      </c>
      <c r="Z14" s="61"/>
      <c r="AA14" s="61">
        <v>4</v>
      </c>
      <c r="AB14" s="61"/>
      <c r="AC14" s="61">
        <v>4</v>
      </c>
    </row>
    <row r="15" spans="1:30" s="134" customFormat="1" ht="31.5" x14ac:dyDescent="0.25">
      <c r="A15" s="124" t="s">
        <v>37</v>
      </c>
      <c r="B15" s="135" t="s">
        <v>872</v>
      </c>
      <c r="C15" s="61"/>
      <c r="D15" s="61"/>
      <c r="E15" s="61">
        <v>1</v>
      </c>
      <c r="F15" s="61"/>
      <c r="G15" s="61"/>
      <c r="H15" s="61">
        <v>1</v>
      </c>
      <c r="I15" s="61"/>
      <c r="J15" s="61">
        <v>2</v>
      </c>
      <c r="K15" s="61"/>
      <c r="L15" s="61">
        <v>2</v>
      </c>
      <c r="M15" s="61"/>
      <c r="N15" s="61">
        <v>2</v>
      </c>
      <c r="O15" s="61"/>
      <c r="P15" s="61">
        <v>4</v>
      </c>
      <c r="Q15" s="61"/>
      <c r="R15" s="61"/>
      <c r="S15" s="61"/>
      <c r="T15" s="61">
        <v>4</v>
      </c>
      <c r="U15" s="61"/>
      <c r="V15" s="61"/>
      <c r="W15" s="61">
        <v>4</v>
      </c>
      <c r="X15" s="61"/>
      <c r="Y15" s="61">
        <v>8</v>
      </c>
      <c r="Z15" s="61"/>
      <c r="AA15" s="61">
        <v>8</v>
      </c>
      <c r="AB15" s="61"/>
      <c r="AC15" s="61">
        <v>8</v>
      </c>
    </row>
    <row r="16" spans="1:30" s="134" customFormat="1" ht="15.75" x14ac:dyDescent="0.25">
      <c r="A16" s="79" t="s">
        <v>873</v>
      </c>
      <c r="B16" s="136" t="s">
        <v>874</v>
      </c>
      <c r="C16" s="79" t="s">
        <v>2</v>
      </c>
      <c r="D16" s="79" t="s">
        <v>3</v>
      </c>
      <c r="E16" s="79" t="s">
        <v>4</v>
      </c>
      <c r="F16" s="79" t="s">
        <v>5</v>
      </c>
      <c r="G16" s="79" t="s">
        <v>6</v>
      </c>
      <c r="H16" s="79" t="s">
        <v>7</v>
      </c>
      <c r="I16" s="79" t="s">
        <v>8</v>
      </c>
      <c r="J16" s="79" t="s">
        <v>9</v>
      </c>
      <c r="K16" s="79" t="s">
        <v>10</v>
      </c>
      <c r="L16" s="79" t="s">
        <v>11</v>
      </c>
      <c r="M16" s="79" t="s">
        <v>12</v>
      </c>
      <c r="N16" s="79" t="s">
        <v>13</v>
      </c>
      <c r="O16" s="79"/>
      <c r="P16" s="79" t="s">
        <v>14</v>
      </c>
      <c r="Q16" s="79"/>
      <c r="R16" s="79" t="s">
        <v>15</v>
      </c>
      <c r="S16" s="79" t="s">
        <v>16</v>
      </c>
      <c r="T16" s="79" t="s">
        <v>17</v>
      </c>
      <c r="U16" s="79" t="s">
        <v>18</v>
      </c>
      <c r="V16" s="79" t="s">
        <v>19</v>
      </c>
      <c r="W16" s="79" t="s">
        <v>20</v>
      </c>
      <c r="X16" s="79" t="s">
        <v>21</v>
      </c>
      <c r="Y16" s="79" t="s">
        <v>22</v>
      </c>
      <c r="Z16" s="79" t="s">
        <v>23</v>
      </c>
      <c r="AA16" s="79" t="s">
        <v>24</v>
      </c>
      <c r="AB16" s="79" t="s">
        <v>25</v>
      </c>
      <c r="AC16" s="79" t="s">
        <v>26</v>
      </c>
    </row>
    <row r="17" spans="1:29" s="134" customFormat="1" ht="15.75" x14ac:dyDescent="0.25">
      <c r="A17" s="124" t="s">
        <v>27</v>
      </c>
      <c r="B17" s="135" t="s">
        <v>875</v>
      </c>
      <c r="C17" s="61">
        <v>2</v>
      </c>
      <c r="D17" s="61"/>
      <c r="E17" s="61"/>
      <c r="F17" s="61"/>
      <c r="G17" s="61">
        <v>2</v>
      </c>
      <c r="H17" s="61"/>
      <c r="I17" s="61">
        <v>2</v>
      </c>
      <c r="J17" s="61"/>
      <c r="K17" s="61">
        <v>2</v>
      </c>
      <c r="L17" s="61"/>
      <c r="M17" s="61">
        <v>1</v>
      </c>
      <c r="N17" s="61"/>
      <c r="O17" s="61"/>
      <c r="P17" s="61">
        <v>1.8</v>
      </c>
      <c r="Q17" s="61"/>
      <c r="R17" s="61">
        <v>3.6</v>
      </c>
      <c r="S17" s="61"/>
      <c r="T17" s="61"/>
      <c r="U17" s="61"/>
      <c r="V17" s="61">
        <v>3.6</v>
      </c>
      <c r="W17" s="61"/>
      <c r="X17" s="61">
        <v>3.6</v>
      </c>
      <c r="Y17" s="61"/>
      <c r="Z17" s="61">
        <v>3.6</v>
      </c>
      <c r="AA17" s="61"/>
      <c r="AB17" s="61">
        <v>1.8</v>
      </c>
      <c r="AC17" s="61"/>
    </row>
    <row r="18" spans="1:29" s="134" customFormat="1" ht="15.75" x14ac:dyDescent="0.25">
      <c r="A18" s="124" t="s">
        <v>31</v>
      </c>
      <c r="B18" s="135" t="s">
        <v>876</v>
      </c>
      <c r="C18" s="61">
        <v>2</v>
      </c>
      <c r="D18" s="61"/>
      <c r="E18" s="61"/>
      <c r="F18" s="61"/>
      <c r="G18" s="61">
        <v>2</v>
      </c>
      <c r="H18" s="61"/>
      <c r="I18" s="61">
        <v>1</v>
      </c>
      <c r="J18" s="61"/>
      <c r="K18" s="61">
        <v>1</v>
      </c>
      <c r="L18" s="61"/>
      <c r="M18" s="61">
        <v>1</v>
      </c>
      <c r="N18" s="61"/>
      <c r="O18" s="61"/>
      <c r="P18" s="61">
        <v>1.6</v>
      </c>
      <c r="Q18" s="61"/>
      <c r="R18" s="61">
        <v>3.2</v>
      </c>
      <c r="S18" s="61"/>
      <c r="T18" s="61"/>
      <c r="U18" s="61"/>
      <c r="V18" s="61">
        <v>3.2</v>
      </c>
      <c r="W18" s="61"/>
      <c r="X18" s="61">
        <v>1.6</v>
      </c>
      <c r="Y18" s="61"/>
      <c r="Z18" s="61">
        <v>1.6</v>
      </c>
      <c r="AA18" s="61"/>
      <c r="AB18" s="61">
        <v>1.6</v>
      </c>
      <c r="AC18" s="61"/>
    </row>
    <row r="19" spans="1:29" s="134" customFormat="1" ht="15.75" x14ac:dyDescent="0.25">
      <c r="A19" s="124" t="s">
        <v>33</v>
      </c>
      <c r="B19" s="135" t="s">
        <v>877</v>
      </c>
      <c r="C19" s="61">
        <v>2</v>
      </c>
      <c r="D19" s="61"/>
      <c r="E19" s="61">
        <v>2</v>
      </c>
      <c r="F19" s="61"/>
      <c r="G19" s="61"/>
      <c r="H19" s="61">
        <v>2</v>
      </c>
      <c r="I19" s="61"/>
      <c r="J19" s="61"/>
      <c r="K19" s="61"/>
      <c r="L19" s="61">
        <v>2</v>
      </c>
      <c r="M19" s="61"/>
      <c r="N19" s="61"/>
      <c r="O19" s="61"/>
      <c r="P19" s="61">
        <v>1.8</v>
      </c>
      <c r="Q19" s="61"/>
      <c r="R19" s="61">
        <v>3.6</v>
      </c>
      <c r="S19" s="61"/>
      <c r="T19" s="61">
        <v>3.6</v>
      </c>
      <c r="U19" s="61"/>
      <c r="V19" s="61"/>
      <c r="W19" s="61"/>
      <c r="X19" s="61"/>
      <c r="Y19" s="61"/>
      <c r="Z19" s="61"/>
      <c r="AA19" s="61">
        <v>3.6</v>
      </c>
      <c r="AB19" s="61"/>
      <c r="AC19" s="61"/>
    </row>
    <row r="20" spans="1:29" s="134" customFormat="1" ht="15.75" x14ac:dyDescent="0.25">
      <c r="A20" s="124" t="s">
        <v>35</v>
      </c>
      <c r="B20" s="135" t="s">
        <v>878</v>
      </c>
      <c r="C20" s="61">
        <v>2</v>
      </c>
      <c r="D20" s="61">
        <v>2</v>
      </c>
      <c r="E20" s="61"/>
      <c r="F20" s="61"/>
      <c r="G20" s="61">
        <v>1</v>
      </c>
      <c r="H20" s="61"/>
      <c r="I20" s="61"/>
      <c r="J20" s="61"/>
      <c r="K20" s="61"/>
      <c r="L20" s="61"/>
      <c r="M20" s="61">
        <v>2</v>
      </c>
      <c r="N20" s="61">
        <v>1</v>
      </c>
      <c r="O20" s="61"/>
      <c r="P20" s="61">
        <v>1.6</v>
      </c>
      <c r="Q20" s="61"/>
      <c r="R20" s="61">
        <v>3.2</v>
      </c>
      <c r="S20" s="61">
        <v>3.2</v>
      </c>
      <c r="T20" s="61"/>
      <c r="U20" s="61"/>
      <c r="V20" s="61">
        <v>1.6</v>
      </c>
      <c r="W20" s="61"/>
      <c r="X20" s="61"/>
      <c r="Y20" s="61"/>
      <c r="Z20" s="61"/>
      <c r="AA20" s="61"/>
      <c r="AB20" s="61">
        <v>3.2</v>
      </c>
      <c r="AC20" s="61">
        <v>1.6</v>
      </c>
    </row>
    <row r="21" spans="1:29" s="134" customFormat="1" ht="15.75" x14ac:dyDescent="0.25">
      <c r="A21" s="124" t="s">
        <v>37</v>
      </c>
      <c r="B21" s="135" t="s">
        <v>879</v>
      </c>
      <c r="C21" s="61">
        <v>2</v>
      </c>
      <c r="D21" s="61">
        <v>2</v>
      </c>
      <c r="E21" s="61"/>
      <c r="F21" s="61"/>
      <c r="G21" s="61">
        <v>1</v>
      </c>
      <c r="H21" s="61"/>
      <c r="I21" s="61"/>
      <c r="J21" s="61"/>
      <c r="K21" s="61"/>
      <c r="L21" s="61"/>
      <c r="M21" s="61">
        <v>2</v>
      </c>
      <c r="N21" s="61">
        <v>1</v>
      </c>
      <c r="O21" s="61"/>
      <c r="P21" s="61">
        <v>1.4</v>
      </c>
      <c r="Q21" s="61"/>
      <c r="R21" s="61">
        <v>2.8</v>
      </c>
      <c r="S21" s="61">
        <v>2.8</v>
      </c>
      <c r="T21" s="61"/>
      <c r="U21" s="61"/>
      <c r="V21" s="61">
        <v>1.4</v>
      </c>
      <c r="W21" s="61"/>
      <c r="X21" s="61"/>
      <c r="Y21" s="61"/>
      <c r="Z21" s="61"/>
      <c r="AA21" s="61"/>
      <c r="AB21" s="61">
        <v>2.8</v>
      </c>
      <c r="AC21" s="61">
        <v>1.4</v>
      </c>
    </row>
    <row r="22" spans="1:29" s="134" customFormat="1" ht="15.75" x14ac:dyDescent="0.25">
      <c r="A22" s="79" t="s">
        <v>880</v>
      </c>
      <c r="B22" s="79" t="s">
        <v>881</v>
      </c>
      <c r="C22" s="79" t="s">
        <v>2</v>
      </c>
      <c r="D22" s="79" t="s">
        <v>3</v>
      </c>
      <c r="E22" s="79" t="s">
        <v>4</v>
      </c>
      <c r="F22" s="79" t="s">
        <v>5</v>
      </c>
      <c r="G22" s="79" t="s">
        <v>6</v>
      </c>
      <c r="H22" s="79" t="s">
        <v>7</v>
      </c>
      <c r="I22" s="79" t="s">
        <v>8</v>
      </c>
      <c r="J22" s="79" t="s">
        <v>9</v>
      </c>
      <c r="K22" s="79" t="s">
        <v>10</v>
      </c>
      <c r="L22" s="79" t="s">
        <v>11</v>
      </c>
      <c r="M22" s="79" t="s">
        <v>12</v>
      </c>
      <c r="N22" s="79" t="s">
        <v>13</v>
      </c>
      <c r="O22" s="79"/>
      <c r="P22" s="79" t="s">
        <v>14</v>
      </c>
      <c r="Q22" s="79"/>
      <c r="R22" s="79" t="s">
        <v>15</v>
      </c>
      <c r="S22" s="79" t="s">
        <v>16</v>
      </c>
      <c r="T22" s="79" t="s">
        <v>17</v>
      </c>
      <c r="U22" s="79" t="s">
        <v>18</v>
      </c>
      <c r="V22" s="79" t="s">
        <v>19</v>
      </c>
      <c r="W22" s="79" t="s">
        <v>20</v>
      </c>
      <c r="X22" s="79" t="s">
        <v>21</v>
      </c>
      <c r="Y22" s="79" t="s">
        <v>22</v>
      </c>
      <c r="Z22" s="79" t="s">
        <v>23</v>
      </c>
      <c r="AA22" s="79" t="s">
        <v>24</v>
      </c>
      <c r="AB22" s="79" t="s">
        <v>25</v>
      </c>
      <c r="AC22" s="79" t="s">
        <v>26</v>
      </c>
    </row>
    <row r="23" spans="1:29" s="134" customFormat="1" ht="31.5" x14ac:dyDescent="0.25">
      <c r="A23" s="124" t="s">
        <v>27</v>
      </c>
      <c r="B23" s="135" t="s">
        <v>882</v>
      </c>
      <c r="C23" s="61">
        <v>1</v>
      </c>
      <c r="D23" s="61"/>
      <c r="E23" s="61"/>
      <c r="F23" s="61"/>
      <c r="G23" s="61"/>
      <c r="H23" s="61">
        <v>1</v>
      </c>
      <c r="I23" s="61"/>
      <c r="J23" s="61">
        <v>1</v>
      </c>
      <c r="K23" s="61">
        <v>2</v>
      </c>
      <c r="L23" s="61">
        <v>2</v>
      </c>
      <c r="M23" s="61"/>
      <c r="N23" s="61">
        <v>1</v>
      </c>
      <c r="O23" s="61"/>
      <c r="P23" s="61">
        <v>1.8</v>
      </c>
      <c r="Q23" s="61"/>
      <c r="R23" s="61">
        <v>1.8</v>
      </c>
      <c r="S23" s="61"/>
      <c r="T23" s="61"/>
      <c r="U23" s="61"/>
      <c r="V23" s="61"/>
      <c r="W23" s="61">
        <v>1.8</v>
      </c>
      <c r="X23" s="61"/>
      <c r="Y23" s="61">
        <v>1.8</v>
      </c>
      <c r="Z23" s="61">
        <v>3.6</v>
      </c>
      <c r="AA23" s="61">
        <v>3.6</v>
      </c>
      <c r="AB23" s="61"/>
      <c r="AC23" s="61">
        <v>1.8</v>
      </c>
    </row>
    <row r="24" spans="1:29" s="134" customFormat="1" ht="31.5" x14ac:dyDescent="0.25">
      <c r="A24" s="124" t="s">
        <v>31</v>
      </c>
      <c r="B24" s="135" t="s">
        <v>883</v>
      </c>
      <c r="C24" s="61">
        <v>1</v>
      </c>
      <c r="D24" s="61"/>
      <c r="E24" s="61">
        <v>1</v>
      </c>
      <c r="F24" s="61"/>
      <c r="G24" s="61"/>
      <c r="H24" s="61">
        <v>2</v>
      </c>
      <c r="I24" s="61"/>
      <c r="J24" s="61"/>
      <c r="K24" s="61"/>
      <c r="L24" s="61">
        <v>2</v>
      </c>
      <c r="M24" s="61">
        <v>2</v>
      </c>
      <c r="N24" s="61"/>
      <c r="O24" s="61"/>
      <c r="P24" s="61">
        <v>1.8</v>
      </c>
      <c r="Q24" s="61"/>
      <c r="R24" s="61">
        <v>1.8</v>
      </c>
      <c r="S24" s="61"/>
      <c r="T24" s="61">
        <v>1.8</v>
      </c>
      <c r="U24" s="61"/>
      <c r="V24" s="61"/>
      <c r="W24" s="61">
        <v>3.6</v>
      </c>
      <c r="X24" s="61"/>
      <c r="Y24" s="61"/>
      <c r="Z24" s="61"/>
      <c r="AA24" s="61">
        <v>3.6</v>
      </c>
      <c r="AB24" s="61">
        <v>3.6</v>
      </c>
      <c r="AC24" s="61"/>
    </row>
    <row r="25" spans="1:29" s="134" customFormat="1" ht="31.5" x14ac:dyDescent="0.25">
      <c r="A25" s="124" t="s">
        <v>33</v>
      </c>
      <c r="B25" s="135" t="s">
        <v>884</v>
      </c>
      <c r="C25" s="61"/>
      <c r="D25" s="61">
        <v>1</v>
      </c>
      <c r="E25" s="61"/>
      <c r="F25" s="61"/>
      <c r="G25" s="61">
        <v>2</v>
      </c>
      <c r="H25" s="61"/>
      <c r="I25" s="61"/>
      <c r="J25" s="61"/>
      <c r="K25" s="61"/>
      <c r="L25" s="61">
        <v>2</v>
      </c>
      <c r="M25" s="61">
        <v>1</v>
      </c>
      <c r="N25" s="61">
        <v>1</v>
      </c>
      <c r="O25" s="61"/>
      <c r="P25" s="61">
        <v>1.8</v>
      </c>
      <c r="Q25" s="61"/>
      <c r="R25" s="61"/>
      <c r="S25" s="61">
        <v>1.8</v>
      </c>
      <c r="T25" s="61"/>
      <c r="U25" s="61"/>
      <c r="V25" s="61">
        <v>3.6</v>
      </c>
      <c r="W25" s="61"/>
      <c r="X25" s="61"/>
      <c r="Y25" s="61"/>
      <c r="Z25" s="61"/>
      <c r="AA25" s="61">
        <v>3.6</v>
      </c>
      <c r="AB25" s="61">
        <v>1.8</v>
      </c>
      <c r="AC25" s="61">
        <v>1.8</v>
      </c>
    </row>
    <row r="26" spans="1:29" s="134" customFormat="1" ht="31.5" x14ac:dyDescent="0.25">
      <c r="A26" s="124" t="s">
        <v>35</v>
      </c>
      <c r="B26" s="135" t="s">
        <v>885</v>
      </c>
      <c r="C26" s="61"/>
      <c r="D26" s="61"/>
      <c r="E26" s="61"/>
      <c r="F26" s="61">
        <v>1</v>
      </c>
      <c r="G26" s="61">
        <v>2</v>
      </c>
      <c r="H26" s="61">
        <v>1</v>
      </c>
      <c r="I26" s="61">
        <v>2</v>
      </c>
      <c r="J26" s="61"/>
      <c r="K26" s="61"/>
      <c r="L26" s="61">
        <v>1</v>
      </c>
      <c r="M26" s="61">
        <v>2</v>
      </c>
      <c r="N26" s="61"/>
      <c r="O26" s="61"/>
      <c r="P26" s="61">
        <v>1.8</v>
      </c>
      <c r="Q26" s="61"/>
      <c r="R26" s="61"/>
      <c r="S26" s="61"/>
      <c r="T26" s="61"/>
      <c r="U26" s="61">
        <v>1.8</v>
      </c>
      <c r="V26" s="61">
        <v>3.6</v>
      </c>
      <c r="W26" s="61">
        <v>1.8</v>
      </c>
      <c r="X26" s="61">
        <v>3.6</v>
      </c>
      <c r="Y26" s="61"/>
      <c r="Z26" s="61"/>
      <c r="AA26" s="61">
        <v>1.8</v>
      </c>
      <c r="AB26" s="61">
        <v>3.6</v>
      </c>
      <c r="AC26" s="61"/>
    </row>
    <row r="27" spans="1:29" s="134" customFormat="1" ht="15.75" x14ac:dyDescent="0.25">
      <c r="A27" s="124" t="s">
        <v>37</v>
      </c>
      <c r="B27" s="135" t="s">
        <v>886</v>
      </c>
      <c r="C27" s="61">
        <v>1</v>
      </c>
      <c r="D27" s="61"/>
      <c r="E27" s="61"/>
      <c r="F27" s="61"/>
      <c r="G27" s="61">
        <v>1</v>
      </c>
      <c r="H27" s="61"/>
      <c r="I27" s="61"/>
      <c r="J27" s="61">
        <v>1</v>
      </c>
      <c r="K27" s="61">
        <v>2</v>
      </c>
      <c r="L27" s="61">
        <v>3</v>
      </c>
      <c r="M27" s="61"/>
      <c r="N27" s="61">
        <v>1</v>
      </c>
      <c r="O27" s="61"/>
      <c r="P27" s="61">
        <v>1.8</v>
      </c>
      <c r="Q27" s="61"/>
      <c r="R27" s="61">
        <v>1.8</v>
      </c>
      <c r="S27" s="61"/>
      <c r="T27" s="61"/>
      <c r="U27" s="61"/>
      <c r="V27" s="61">
        <v>1.8</v>
      </c>
      <c r="W27" s="61"/>
      <c r="X27" s="61"/>
      <c r="Y27" s="61">
        <v>1.8</v>
      </c>
      <c r="Z27" s="61">
        <v>3.6</v>
      </c>
      <c r="AA27" s="61">
        <v>5.4</v>
      </c>
      <c r="AB27" s="61"/>
      <c r="AC27" s="61">
        <v>1.8</v>
      </c>
    </row>
    <row r="28" spans="1:29" s="134" customFormat="1" ht="15.75" x14ac:dyDescent="0.25">
      <c r="A28" s="79" t="s">
        <v>887</v>
      </c>
      <c r="B28" s="79" t="s">
        <v>888</v>
      </c>
      <c r="C28" s="79" t="s">
        <v>2</v>
      </c>
      <c r="D28" s="79" t="s">
        <v>3</v>
      </c>
      <c r="E28" s="79" t="s">
        <v>4</v>
      </c>
      <c r="F28" s="79" t="s">
        <v>5</v>
      </c>
      <c r="G28" s="79" t="s">
        <v>6</v>
      </c>
      <c r="H28" s="79" t="s">
        <v>7</v>
      </c>
      <c r="I28" s="79" t="s">
        <v>8</v>
      </c>
      <c r="J28" s="79" t="s">
        <v>9</v>
      </c>
      <c r="K28" s="79" t="s">
        <v>10</v>
      </c>
      <c r="L28" s="79" t="s">
        <v>11</v>
      </c>
      <c r="M28" s="79" t="s">
        <v>12</v>
      </c>
      <c r="N28" s="79" t="s">
        <v>13</v>
      </c>
      <c r="O28" s="79"/>
      <c r="P28" s="79" t="s">
        <v>14</v>
      </c>
      <c r="Q28" s="79"/>
      <c r="R28" s="79" t="s">
        <v>15</v>
      </c>
      <c r="S28" s="79" t="s">
        <v>16</v>
      </c>
      <c r="T28" s="79" t="s">
        <v>17</v>
      </c>
      <c r="U28" s="79" t="s">
        <v>18</v>
      </c>
      <c r="V28" s="79" t="s">
        <v>19</v>
      </c>
      <c r="W28" s="79" t="s">
        <v>20</v>
      </c>
      <c r="X28" s="79" t="s">
        <v>21</v>
      </c>
      <c r="Y28" s="79" t="s">
        <v>22</v>
      </c>
      <c r="Z28" s="79" t="s">
        <v>23</v>
      </c>
      <c r="AA28" s="79" t="s">
        <v>24</v>
      </c>
      <c r="AB28" s="79" t="s">
        <v>25</v>
      </c>
      <c r="AC28" s="79" t="s">
        <v>26</v>
      </c>
    </row>
    <row r="29" spans="1:29" s="134" customFormat="1" ht="31.5" x14ac:dyDescent="0.25">
      <c r="A29" s="124" t="s">
        <v>27</v>
      </c>
      <c r="B29" s="135" t="s">
        <v>889</v>
      </c>
      <c r="C29" s="61">
        <v>1</v>
      </c>
      <c r="D29" s="61"/>
      <c r="E29" s="61"/>
      <c r="F29" s="61"/>
      <c r="G29" s="61"/>
      <c r="H29" s="61">
        <v>1</v>
      </c>
      <c r="I29" s="61"/>
      <c r="J29" s="61">
        <v>1</v>
      </c>
      <c r="K29" s="61">
        <v>2</v>
      </c>
      <c r="L29" s="61">
        <v>2</v>
      </c>
      <c r="M29" s="61"/>
      <c r="N29" s="61">
        <v>1</v>
      </c>
      <c r="O29" s="61"/>
      <c r="P29" s="61">
        <v>4</v>
      </c>
      <c r="Q29" s="61"/>
      <c r="R29" s="61">
        <v>4</v>
      </c>
      <c r="S29" s="61"/>
      <c r="T29" s="61"/>
      <c r="U29" s="61"/>
      <c r="V29" s="61"/>
      <c r="W29" s="61">
        <v>4</v>
      </c>
      <c r="X29" s="61"/>
      <c r="Y29" s="61">
        <v>4</v>
      </c>
      <c r="Z29" s="61">
        <v>8</v>
      </c>
      <c r="AA29" s="61">
        <v>8</v>
      </c>
      <c r="AB29" s="61"/>
      <c r="AC29" s="61">
        <v>4</v>
      </c>
    </row>
    <row r="30" spans="1:29" s="134" customFormat="1" ht="15.75" x14ac:dyDescent="0.25">
      <c r="A30" s="124" t="s">
        <v>31</v>
      </c>
      <c r="B30" s="135" t="s">
        <v>890</v>
      </c>
      <c r="C30" s="61">
        <v>1</v>
      </c>
      <c r="D30" s="61"/>
      <c r="E30" s="61">
        <v>1</v>
      </c>
      <c r="F30" s="61"/>
      <c r="G30" s="61"/>
      <c r="H30" s="61">
        <v>2</v>
      </c>
      <c r="I30" s="61"/>
      <c r="J30" s="61"/>
      <c r="K30" s="61"/>
      <c r="L30" s="61">
        <v>2</v>
      </c>
      <c r="M30" s="61">
        <v>2</v>
      </c>
      <c r="N30" s="61"/>
      <c r="O30" s="61"/>
      <c r="P30" s="61">
        <v>4</v>
      </c>
      <c r="Q30" s="61"/>
      <c r="R30" s="61">
        <v>4</v>
      </c>
      <c r="S30" s="61"/>
      <c r="T30" s="61">
        <v>4</v>
      </c>
      <c r="U30" s="61"/>
      <c r="V30" s="61"/>
      <c r="W30" s="61">
        <v>8</v>
      </c>
      <c r="X30" s="61"/>
      <c r="Y30" s="61"/>
      <c r="Z30" s="61"/>
      <c r="AA30" s="61">
        <v>8</v>
      </c>
      <c r="AB30" s="61">
        <v>8</v>
      </c>
      <c r="AC30" s="61"/>
    </row>
    <row r="31" spans="1:29" s="134" customFormat="1" ht="15.75" x14ac:dyDescent="0.25">
      <c r="A31" s="124" t="s">
        <v>33</v>
      </c>
      <c r="B31" s="135" t="s">
        <v>891</v>
      </c>
      <c r="C31" s="61"/>
      <c r="D31" s="61">
        <v>1</v>
      </c>
      <c r="E31" s="61"/>
      <c r="F31" s="61"/>
      <c r="G31" s="61">
        <v>2</v>
      </c>
      <c r="H31" s="61"/>
      <c r="I31" s="61"/>
      <c r="J31" s="61"/>
      <c r="K31" s="61"/>
      <c r="L31" s="61">
        <v>2</v>
      </c>
      <c r="M31" s="61">
        <v>1</v>
      </c>
      <c r="N31" s="61">
        <v>1</v>
      </c>
      <c r="O31" s="61"/>
      <c r="P31" s="61">
        <v>4.2</v>
      </c>
      <c r="Q31" s="61"/>
      <c r="R31" s="61"/>
      <c r="S31" s="61">
        <v>4.2</v>
      </c>
      <c r="T31" s="61"/>
      <c r="U31" s="61"/>
      <c r="V31" s="61">
        <v>8.4</v>
      </c>
      <c r="W31" s="61"/>
      <c r="X31" s="61"/>
      <c r="Y31" s="61"/>
      <c r="Z31" s="61"/>
      <c r="AA31" s="61">
        <v>8.4</v>
      </c>
      <c r="AB31" s="61">
        <v>4.2</v>
      </c>
      <c r="AC31" s="61">
        <v>4.2</v>
      </c>
    </row>
    <row r="32" spans="1:29" s="134" customFormat="1" ht="31.5" x14ac:dyDescent="0.25">
      <c r="A32" s="124" t="s">
        <v>35</v>
      </c>
      <c r="B32" s="135" t="s">
        <v>892</v>
      </c>
      <c r="C32" s="61"/>
      <c r="D32" s="61"/>
      <c r="E32" s="61"/>
      <c r="F32" s="61">
        <v>1</v>
      </c>
      <c r="G32" s="61">
        <v>2</v>
      </c>
      <c r="H32" s="61">
        <v>1</v>
      </c>
      <c r="I32" s="61">
        <v>2</v>
      </c>
      <c r="J32" s="61"/>
      <c r="K32" s="61"/>
      <c r="L32" s="61">
        <v>1</v>
      </c>
      <c r="M32" s="61">
        <v>2</v>
      </c>
      <c r="N32" s="61"/>
      <c r="O32" s="61"/>
      <c r="P32" s="61">
        <v>4</v>
      </c>
      <c r="Q32" s="61"/>
      <c r="R32" s="61"/>
      <c r="S32" s="61"/>
      <c r="T32" s="61"/>
      <c r="U32" s="61">
        <v>4</v>
      </c>
      <c r="V32" s="61">
        <v>8.4</v>
      </c>
      <c r="W32" s="61">
        <v>4</v>
      </c>
      <c r="X32" s="61">
        <v>8</v>
      </c>
      <c r="Y32" s="61"/>
      <c r="Z32" s="61"/>
      <c r="AA32" s="61">
        <v>4</v>
      </c>
      <c r="AB32" s="61">
        <v>8</v>
      </c>
      <c r="AC32" s="61"/>
    </row>
    <row r="33" spans="1:29" s="134" customFormat="1" ht="15.75" x14ac:dyDescent="0.25">
      <c r="A33" s="124" t="s">
        <v>37</v>
      </c>
      <c r="B33" s="135" t="s">
        <v>893</v>
      </c>
      <c r="C33" s="61">
        <v>1</v>
      </c>
      <c r="D33" s="61"/>
      <c r="E33" s="61"/>
      <c r="F33" s="61"/>
      <c r="G33" s="61">
        <v>1</v>
      </c>
      <c r="H33" s="61"/>
      <c r="I33" s="61"/>
      <c r="J33" s="61">
        <v>1</v>
      </c>
      <c r="K33" s="61">
        <v>2</v>
      </c>
      <c r="L33" s="61">
        <v>3</v>
      </c>
      <c r="M33" s="61"/>
      <c r="N33" s="61">
        <v>1</v>
      </c>
      <c r="O33" s="61"/>
      <c r="P33" s="61">
        <v>4</v>
      </c>
      <c r="Q33" s="61"/>
      <c r="R33" s="61">
        <v>4</v>
      </c>
      <c r="S33" s="61"/>
      <c r="T33" s="61"/>
      <c r="U33" s="61"/>
      <c r="V33" s="61">
        <v>4</v>
      </c>
      <c r="W33" s="61"/>
      <c r="X33" s="61"/>
      <c r="Y33" s="61">
        <v>4</v>
      </c>
      <c r="Z33" s="61">
        <v>8</v>
      </c>
      <c r="AA33" s="61">
        <v>12</v>
      </c>
      <c r="AB33" s="61"/>
      <c r="AC33" s="61">
        <v>4</v>
      </c>
    </row>
    <row r="34" spans="1:29" s="134" customFormat="1" ht="15.75" x14ac:dyDescent="0.25">
      <c r="A34" s="79" t="s">
        <v>894</v>
      </c>
      <c r="B34" s="79" t="s">
        <v>895</v>
      </c>
      <c r="C34" s="79" t="s">
        <v>2</v>
      </c>
      <c r="D34" s="79" t="s">
        <v>3</v>
      </c>
      <c r="E34" s="79" t="s">
        <v>4</v>
      </c>
      <c r="F34" s="79" t="s">
        <v>5</v>
      </c>
      <c r="G34" s="79" t="s">
        <v>6</v>
      </c>
      <c r="H34" s="79" t="s">
        <v>7</v>
      </c>
      <c r="I34" s="79" t="s">
        <v>8</v>
      </c>
      <c r="J34" s="79" t="s">
        <v>9</v>
      </c>
      <c r="K34" s="79" t="s">
        <v>10</v>
      </c>
      <c r="L34" s="79" t="s">
        <v>11</v>
      </c>
      <c r="M34" s="79" t="s">
        <v>12</v>
      </c>
      <c r="N34" s="79" t="s">
        <v>13</v>
      </c>
      <c r="O34" s="79"/>
      <c r="P34" s="79" t="s">
        <v>14</v>
      </c>
      <c r="Q34" s="79"/>
      <c r="R34" s="79" t="s">
        <v>15</v>
      </c>
      <c r="S34" s="79" t="s">
        <v>16</v>
      </c>
      <c r="T34" s="79" t="s">
        <v>17</v>
      </c>
      <c r="U34" s="79" t="s">
        <v>18</v>
      </c>
      <c r="V34" s="79" t="s">
        <v>19</v>
      </c>
      <c r="W34" s="79" t="s">
        <v>20</v>
      </c>
      <c r="X34" s="79" t="s">
        <v>21</v>
      </c>
      <c r="Y34" s="79" t="s">
        <v>22</v>
      </c>
      <c r="Z34" s="79" t="s">
        <v>23</v>
      </c>
      <c r="AA34" s="79" t="s">
        <v>24</v>
      </c>
      <c r="AB34" s="79" t="s">
        <v>25</v>
      </c>
      <c r="AC34" s="79" t="s">
        <v>26</v>
      </c>
    </row>
    <row r="35" spans="1:29" s="134" customFormat="1" ht="31.5" x14ac:dyDescent="0.25">
      <c r="A35" s="124" t="s">
        <v>27</v>
      </c>
      <c r="B35" s="135" t="s">
        <v>896</v>
      </c>
      <c r="C35" s="61"/>
      <c r="D35" s="61"/>
      <c r="E35" s="61"/>
      <c r="F35" s="61"/>
      <c r="G35" s="61"/>
      <c r="H35" s="61"/>
      <c r="I35" s="61"/>
      <c r="J35" s="61"/>
      <c r="K35" s="61">
        <v>2</v>
      </c>
      <c r="L35" s="61">
        <v>2</v>
      </c>
      <c r="M35" s="61">
        <v>3</v>
      </c>
      <c r="N35" s="61">
        <v>3</v>
      </c>
      <c r="O35" s="61"/>
      <c r="P35" s="61">
        <v>5</v>
      </c>
      <c r="Q35" s="61"/>
      <c r="R35" s="61"/>
      <c r="S35" s="61"/>
      <c r="T35" s="61"/>
      <c r="U35" s="61"/>
      <c r="V35" s="61"/>
      <c r="W35" s="61"/>
      <c r="X35" s="61"/>
      <c r="Y35" s="61"/>
      <c r="Z35" s="61">
        <v>10</v>
      </c>
      <c r="AA35" s="61">
        <v>10</v>
      </c>
      <c r="AB35" s="61">
        <v>15</v>
      </c>
      <c r="AC35" s="61">
        <v>15</v>
      </c>
    </row>
    <row r="36" spans="1:29" s="134" customFormat="1" ht="31.5" x14ac:dyDescent="0.25">
      <c r="A36" s="124" t="s">
        <v>31</v>
      </c>
      <c r="B36" s="135" t="s">
        <v>897</v>
      </c>
      <c r="C36" s="61"/>
      <c r="D36" s="61"/>
      <c r="E36" s="61"/>
      <c r="F36" s="61"/>
      <c r="G36" s="61"/>
      <c r="H36" s="61"/>
      <c r="I36" s="61"/>
      <c r="J36" s="61"/>
      <c r="K36" s="61">
        <v>2</v>
      </c>
      <c r="L36" s="61">
        <v>2</v>
      </c>
      <c r="M36" s="61">
        <v>2</v>
      </c>
      <c r="N36" s="61">
        <v>3</v>
      </c>
      <c r="O36" s="61"/>
      <c r="P36" s="61">
        <v>5</v>
      </c>
      <c r="Q36" s="61"/>
      <c r="R36" s="61"/>
      <c r="S36" s="61"/>
      <c r="T36" s="61"/>
      <c r="U36" s="61"/>
      <c r="V36" s="61"/>
      <c r="W36" s="61"/>
      <c r="X36" s="61"/>
      <c r="Y36" s="61"/>
      <c r="Z36" s="61">
        <v>10</v>
      </c>
      <c r="AA36" s="61">
        <v>10</v>
      </c>
      <c r="AB36" s="61">
        <v>10</v>
      </c>
      <c r="AC36" s="61">
        <v>15</v>
      </c>
    </row>
    <row r="37" spans="1:29" s="134" customFormat="1" ht="31.5" x14ac:dyDescent="0.25">
      <c r="A37" s="124" t="s">
        <v>33</v>
      </c>
      <c r="B37" s="135" t="s">
        <v>898</v>
      </c>
      <c r="C37" s="61"/>
      <c r="D37" s="61"/>
      <c r="E37" s="61"/>
      <c r="F37" s="61"/>
      <c r="G37" s="61"/>
      <c r="H37" s="61"/>
      <c r="I37" s="61"/>
      <c r="J37" s="61"/>
      <c r="K37" s="61">
        <v>2</v>
      </c>
      <c r="L37" s="61">
        <v>2</v>
      </c>
      <c r="M37" s="61">
        <v>2</v>
      </c>
      <c r="N37" s="61">
        <v>3</v>
      </c>
      <c r="O37" s="61"/>
      <c r="P37" s="61">
        <v>5</v>
      </c>
      <c r="Q37" s="61"/>
      <c r="R37" s="61"/>
      <c r="S37" s="61"/>
      <c r="T37" s="61"/>
      <c r="U37" s="61"/>
      <c r="V37" s="61"/>
      <c r="W37" s="61"/>
      <c r="X37" s="61"/>
      <c r="Y37" s="61"/>
      <c r="Z37" s="61">
        <v>10</v>
      </c>
      <c r="AA37" s="61">
        <v>10</v>
      </c>
      <c r="AB37" s="61">
        <v>10</v>
      </c>
      <c r="AC37" s="61">
        <v>15</v>
      </c>
    </row>
    <row r="38" spans="1:29" s="134" customFormat="1" ht="31.5" x14ac:dyDescent="0.25">
      <c r="A38" s="124" t="s">
        <v>35</v>
      </c>
      <c r="B38" s="135" t="s">
        <v>899</v>
      </c>
      <c r="C38" s="61"/>
      <c r="D38" s="61"/>
      <c r="E38" s="61"/>
      <c r="F38" s="61"/>
      <c r="G38" s="61"/>
      <c r="H38" s="61"/>
      <c r="I38" s="61"/>
      <c r="J38" s="61"/>
      <c r="K38" s="61">
        <v>2</v>
      </c>
      <c r="L38" s="61">
        <v>2</v>
      </c>
      <c r="M38" s="61">
        <v>1</v>
      </c>
      <c r="N38" s="61">
        <v>3</v>
      </c>
      <c r="O38" s="61"/>
      <c r="P38" s="61">
        <v>5</v>
      </c>
      <c r="Q38" s="61"/>
      <c r="R38" s="61"/>
      <c r="S38" s="61"/>
      <c r="T38" s="61"/>
      <c r="U38" s="61"/>
      <c r="V38" s="61"/>
      <c r="W38" s="61"/>
      <c r="X38" s="61"/>
      <c r="Y38" s="61"/>
      <c r="Z38" s="61">
        <v>10</v>
      </c>
      <c r="AA38" s="61">
        <v>10</v>
      </c>
      <c r="AB38" s="61">
        <v>5</v>
      </c>
      <c r="AC38" s="61">
        <v>15</v>
      </c>
    </row>
    <row r="39" spans="1:29" s="134" customFormat="1" ht="31.5" x14ac:dyDescent="0.25">
      <c r="A39" s="124" t="s">
        <v>37</v>
      </c>
      <c r="B39" s="135" t="s">
        <v>900</v>
      </c>
      <c r="C39" s="61"/>
      <c r="D39" s="61"/>
      <c r="E39" s="61"/>
      <c r="F39" s="61"/>
      <c r="G39" s="61"/>
      <c r="H39" s="61"/>
      <c r="I39" s="61"/>
      <c r="J39" s="61"/>
      <c r="K39" s="61">
        <v>2</v>
      </c>
      <c r="L39" s="61">
        <v>2</v>
      </c>
      <c r="M39" s="61">
        <v>1</v>
      </c>
      <c r="N39" s="61">
        <v>3</v>
      </c>
      <c r="O39" s="61"/>
      <c r="P39" s="61">
        <v>5</v>
      </c>
      <c r="Q39" s="61"/>
      <c r="R39" s="61"/>
      <c r="S39" s="61"/>
      <c r="T39" s="61"/>
      <c r="U39" s="61"/>
      <c r="V39" s="61"/>
      <c r="W39" s="61"/>
      <c r="X39" s="61"/>
      <c r="Y39" s="61"/>
      <c r="Z39" s="61">
        <v>10</v>
      </c>
      <c r="AA39" s="61">
        <v>10</v>
      </c>
      <c r="AB39" s="61">
        <v>5</v>
      </c>
      <c r="AC39" s="61">
        <v>15</v>
      </c>
    </row>
    <row r="40" spans="1:29" s="134" customFormat="1" ht="15.75" x14ac:dyDescent="0.25">
      <c r="A40" s="79" t="s">
        <v>901</v>
      </c>
      <c r="B40" s="79" t="s">
        <v>902</v>
      </c>
      <c r="C40" s="79" t="s">
        <v>2</v>
      </c>
      <c r="D40" s="79" t="s">
        <v>3</v>
      </c>
      <c r="E40" s="79" t="s">
        <v>4</v>
      </c>
      <c r="F40" s="79" t="s">
        <v>5</v>
      </c>
      <c r="G40" s="79" t="s">
        <v>6</v>
      </c>
      <c r="H40" s="79" t="s">
        <v>7</v>
      </c>
      <c r="I40" s="79" t="s">
        <v>8</v>
      </c>
      <c r="J40" s="79" t="s">
        <v>9</v>
      </c>
      <c r="K40" s="79" t="s">
        <v>10</v>
      </c>
      <c r="L40" s="79" t="s">
        <v>11</v>
      </c>
      <c r="M40" s="79" t="s">
        <v>12</v>
      </c>
      <c r="N40" s="79" t="s">
        <v>13</v>
      </c>
      <c r="O40" s="79"/>
      <c r="P40" s="79" t="s">
        <v>14</v>
      </c>
      <c r="Q40" s="79"/>
      <c r="R40" s="79" t="s">
        <v>15</v>
      </c>
      <c r="S40" s="79" t="s">
        <v>16</v>
      </c>
      <c r="T40" s="79" t="s">
        <v>17</v>
      </c>
      <c r="U40" s="79" t="s">
        <v>18</v>
      </c>
      <c r="V40" s="79" t="s">
        <v>19</v>
      </c>
      <c r="W40" s="79" t="s">
        <v>20</v>
      </c>
      <c r="X40" s="79" t="s">
        <v>21</v>
      </c>
      <c r="Y40" s="79" t="s">
        <v>22</v>
      </c>
      <c r="Z40" s="79" t="s">
        <v>23</v>
      </c>
      <c r="AA40" s="79" t="s">
        <v>24</v>
      </c>
      <c r="AB40" s="79" t="s">
        <v>25</v>
      </c>
      <c r="AC40" s="79" t="s">
        <v>26</v>
      </c>
    </row>
    <row r="41" spans="1:29" s="134" customFormat="1" ht="15.75" x14ac:dyDescent="0.25">
      <c r="A41" s="124" t="s">
        <v>27</v>
      </c>
      <c r="B41" s="135" t="s">
        <v>903</v>
      </c>
      <c r="C41" s="61"/>
      <c r="D41" s="61">
        <v>2</v>
      </c>
      <c r="E41" s="61">
        <v>2</v>
      </c>
      <c r="F41" s="61"/>
      <c r="G41" s="61"/>
      <c r="H41" s="61"/>
      <c r="I41" s="61"/>
      <c r="J41" s="61"/>
      <c r="K41" s="61"/>
      <c r="L41" s="61"/>
      <c r="M41" s="61"/>
      <c r="N41" s="61"/>
      <c r="O41" s="61"/>
      <c r="P41" s="61">
        <v>5</v>
      </c>
      <c r="Q41" s="61"/>
      <c r="R41" s="61"/>
      <c r="S41" s="61">
        <v>10</v>
      </c>
      <c r="T41" s="61">
        <v>10</v>
      </c>
      <c r="U41" s="61"/>
      <c r="V41" s="61"/>
      <c r="W41" s="61"/>
      <c r="X41" s="61"/>
      <c r="Y41" s="61"/>
      <c r="Z41" s="61"/>
      <c r="AA41" s="61"/>
      <c r="AB41" s="61"/>
      <c r="AC41" s="61"/>
    </row>
    <row r="42" spans="1:29" s="134" customFormat="1" ht="31.5" x14ac:dyDescent="0.25">
      <c r="A42" s="124" t="s">
        <v>31</v>
      </c>
      <c r="B42" s="135" t="s">
        <v>904</v>
      </c>
      <c r="C42" s="61"/>
      <c r="D42" s="61"/>
      <c r="E42" s="61"/>
      <c r="F42" s="61"/>
      <c r="G42" s="61"/>
      <c r="H42" s="61"/>
      <c r="I42" s="61"/>
      <c r="J42" s="61"/>
      <c r="K42" s="61"/>
      <c r="L42" s="61"/>
      <c r="M42" s="61"/>
      <c r="N42" s="61">
        <v>1</v>
      </c>
      <c r="O42" s="61"/>
      <c r="P42" s="61">
        <v>5</v>
      </c>
      <c r="Q42" s="61"/>
      <c r="R42" s="61"/>
      <c r="S42" s="61"/>
      <c r="T42" s="61"/>
      <c r="U42" s="61"/>
      <c r="V42" s="61"/>
      <c r="W42" s="61"/>
      <c r="X42" s="61"/>
      <c r="Y42" s="61"/>
      <c r="Z42" s="61"/>
      <c r="AA42" s="61"/>
      <c r="AB42" s="61"/>
      <c r="AC42" s="61">
        <v>5</v>
      </c>
    </row>
    <row r="43" spans="1:29" s="134" customFormat="1" ht="7.5" customHeight="1" x14ac:dyDescent="0.25">
      <c r="A43" s="124" t="s">
        <v>33</v>
      </c>
      <c r="B43" s="135" t="s">
        <v>905</v>
      </c>
      <c r="C43" s="61">
        <v>1</v>
      </c>
      <c r="D43" s="61"/>
      <c r="E43" s="61"/>
      <c r="F43" s="61"/>
      <c r="G43" s="61">
        <v>1</v>
      </c>
      <c r="H43" s="61"/>
      <c r="I43" s="61"/>
      <c r="J43" s="61"/>
      <c r="K43" s="61"/>
      <c r="L43" s="61"/>
      <c r="M43" s="61"/>
      <c r="N43" s="61"/>
      <c r="O43" s="61"/>
      <c r="P43" s="61">
        <v>5</v>
      </c>
      <c r="Q43" s="61"/>
      <c r="R43" s="61">
        <v>5</v>
      </c>
      <c r="S43" s="61"/>
      <c r="T43" s="61"/>
      <c r="U43" s="61"/>
      <c r="V43" s="61"/>
      <c r="W43" s="61"/>
      <c r="X43" s="61"/>
      <c r="Y43" s="61"/>
      <c r="Z43" s="61"/>
      <c r="AA43" s="61"/>
      <c r="AB43" s="61"/>
      <c r="AC43" s="61"/>
    </row>
    <row r="44" spans="1:29" s="134" customFormat="1" ht="15.75" x14ac:dyDescent="0.25">
      <c r="A44" s="124" t="s">
        <v>35</v>
      </c>
      <c r="B44" s="135" t="s">
        <v>906</v>
      </c>
      <c r="C44" s="61"/>
      <c r="D44" s="61"/>
      <c r="E44" s="61"/>
      <c r="F44" s="61"/>
      <c r="G44" s="61"/>
      <c r="H44" s="61"/>
      <c r="I44" s="61"/>
      <c r="J44" s="61"/>
      <c r="K44" s="61"/>
      <c r="L44" s="61"/>
      <c r="M44" s="61"/>
      <c r="N44" s="61">
        <v>1</v>
      </c>
      <c r="O44" s="61"/>
      <c r="P44" s="61">
        <v>5</v>
      </c>
      <c r="Q44" s="61"/>
      <c r="R44" s="61"/>
      <c r="S44" s="61"/>
      <c r="T44" s="61"/>
      <c r="U44" s="61"/>
      <c r="V44" s="61"/>
      <c r="W44" s="61"/>
      <c r="X44" s="61"/>
      <c r="Y44" s="61"/>
      <c r="Z44" s="61"/>
      <c r="AA44" s="61"/>
      <c r="AB44" s="61"/>
      <c r="AC44" s="61">
        <v>5</v>
      </c>
    </row>
    <row r="45" spans="1:29" s="134" customFormat="1" ht="15.75" x14ac:dyDescent="0.25">
      <c r="A45" s="124" t="s">
        <v>37</v>
      </c>
      <c r="B45" s="135" t="s">
        <v>907</v>
      </c>
      <c r="C45" s="61"/>
      <c r="D45" s="61"/>
      <c r="E45" s="61"/>
      <c r="F45" s="61">
        <v>1</v>
      </c>
      <c r="G45" s="61"/>
      <c r="H45" s="61"/>
      <c r="I45" s="61">
        <v>1</v>
      </c>
      <c r="J45" s="61"/>
      <c r="K45" s="61"/>
      <c r="L45" s="61"/>
      <c r="M45" s="61"/>
      <c r="N45" s="61"/>
      <c r="O45" s="61"/>
      <c r="P45" s="61">
        <v>5</v>
      </c>
      <c r="Q45" s="61"/>
      <c r="R45" s="61"/>
      <c r="S45" s="61"/>
      <c r="T45" s="61"/>
      <c r="U45" s="61">
        <v>5</v>
      </c>
      <c r="V45" s="61"/>
      <c r="W45" s="61"/>
      <c r="X45" s="61">
        <v>5</v>
      </c>
      <c r="Y45" s="61"/>
      <c r="Z45" s="61"/>
      <c r="AA45" s="61"/>
      <c r="AB45" s="61"/>
      <c r="AC45" s="61"/>
    </row>
    <row r="46" spans="1:29" s="134" customFormat="1" ht="15.75" x14ac:dyDescent="0.25">
      <c r="A46" s="200"/>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2"/>
    </row>
    <row r="47" spans="1:29" s="134" customFormat="1" ht="15.75" x14ac:dyDescent="0.25">
      <c r="A47" s="79" t="s">
        <v>2557</v>
      </c>
      <c r="B47" s="79" t="s">
        <v>908</v>
      </c>
      <c r="C47" s="79" t="s">
        <v>2</v>
      </c>
      <c r="D47" s="79" t="s">
        <v>3</v>
      </c>
      <c r="E47" s="79" t="s">
        <v>4</v>
      </c>
      <c r="F47" s="79" t="s">
        <v>5</v>
      </c>
      <c r="G47" s="79" t="s">
        <v>6</v>
      </c>
      <c r="H47" s="79" t="s">
        <v>7</v>
      </c>
      <c r="I47" s="79" t="s">
        <v>8</v>
      </c>
      <c r="J47" s="79" t="s">
        <v>9</v>
      </c>
      <c r="K47" s="79" t="s">
        <v>10</v>
      </c>
      <c r="L47" s="79" t="s">
        <v>11</v>
      </c>
      <c r="M47" s="79" t="s">
        <v>12</v>
      </c>
      <c r="N47" s="79" t="s">
        <v>13</v>
      </c>
      <c r="O47" s="79"/>
      <c r="P47" s="79" t="s">
        <v>14</v>
      </c>
      <c r="Q47" s="79"/>
      <c r="R47" s="79" t="s">
        <v>15</v>
      </c>
      <c r="S47" s="79" t="s">
        <v>16</v>
      </c>
      <c r="T47" s="79" t="s">
        <v>17</v>
      </c>
      <c r="U47" s="79" t="s">
        <v>18</v>
      </c>
      <c r="V47" s="79" t="s">
        <v>19</v>
      </c>
      <c r="W47" s="79" t="s">
        <v>20</v>
      </c>
      <c r="X47" s="79" t="s">
        <v>21</v>
      </c>
      <c r="Y47" s="79" t="s">
        <v>22</v>
      </c>
      <c r="Z47" s="79" t="s">
        <v>23</v>
      </c>
      <c r="AA47" s="79" t="s">
        <v>24</v>
      </c>
      <c r="AB47" s="79" t="s">
        <v>25</v>
      </c>
      <c r="AC47" s="79" t="s">
        <v>26</v>
      </c>
    </row>
    <row r="48" spans="1:29" s="134" customFormat="1" ht="31.5" x14ac:dyDescent="0.25">
      <c r="A48" s="124" t="s">
        <v>27</v>
      </c>
      <c r="B48" s="135" t="s">
        <v>909</v>
      </c>
      <c r="C48" s="61">
        <v>2</v>
      </c>
      <c r="D48" s="61">
        <v>1</v>
      </c>
      <c r="E48" s="61"/>
      <c r="F48" s="61"/>
      <c r="G48" s="61"/>
      <c r="H48" s="61">
        <v>2</v>
      </c>
      <c r="I48" s="61"/>
      <c r="J48" s="61"/>
      <c r="K48" s="61"/>
      <c r="L48" s="61">
        <v>2</v>
      </c>
      <c r="M48" s="61"/>
      <c r="N48" s="61"/>
      <c r="O48" s="61"/>
      <c r="P48" s="61">
        <v>2.6</v>
      </c>
      <c r="Q48" s="61"/>
      <c r="R48" s="61">
        <v>5.2</v>
      </c>
      <c r="S48" s="61">
        <v>2.6</v>
      </c>
      <c r="T48" s="61"/>
      <c r="U48" s="61"/>
      <c r="V48" s="61"/>
      <c r="W48" s="61">
        <v>5.2</v>
      </c>
      <c r="X48" s="61"/>
      <c r="Y48" s="61"/>
      <c r="Z48" s="61"/>
      <c r="AA48" s="61">
        <v>5.2</v>
      </c>
      <c r="AB48" s="61"/>
      <c r="AC48" s="61"/>
    </row>
    <row r="49" spans="1:29" s="134" customFormat="1" ht="31.5" x14ac:dyDescent="0.25">
      <c r="A49" s="124" t="s">
        <v>31</v>
      </c>
      <c r="B49" s="135" t="s">
        <v>910</v>
      </c>
      <c r="C49" s="61">
        <v>2</v>
      </c>
      <c r="D49" s="61">
        <v>1</v>
      </c>
      <c r="E49" s="61"/>
      <c r="F49" s="61"/>
      <c r="G49" s="61"/>
      <c r="H49" s="61">
        <v>2</v>
      </c>
      <c r="I49" s="61"/>
      <c r="J49" s="61"/>
      <c r="K49" s="61">
        <v>1</v>
      </c>
      <c r="L49" s="61">
        <v>2</v>
      </c>
      <c r="M49" s="61">
        <v>3</v>
      </c>
      <c r="N49" s="61">
        <v>2</v>
      </c>
      <c r="O49" s="61"/>
      <c r="P49" s="61">
        <v>2.6</v>
      </c>
      <c r="Q49" s="61"/>
      <c r="R49" s="61">
        <v>5.2</v>
      </c>
      <c r="S49" s="61">
        <v>2.6</v>
      </c>
      <c r="T49" s="61"/>
      <c r="U49" s="61"/>
      <c r="V49" s="61"/>
      <c r="W49" s="61">
        <v>5.2</v>
      </c>
      <c r="X49" s="61"/>
      <c r="Y49" s="61"/>
      <c r="Z49" s="61">
        <v>2.6</v>
      </c>
      <c r="AA49" s="61">
        <v>5.2</v>
      </c>
      <c r="AB49" s="61">
        <v>7.8000000000000007</v>
      </c>
      <c r="AC49" s="61">
        <v>5.2</v>
      </c>
    </row>
    <row r="50" spans="1:29" s="134" customFormat="1" ht="31.5" x14ac:dyDescent="0.25">
      <c r="A50" s="124" t="s">
        <v>33</v>
      </c>
      <c r="B50" s="135" t="s">
        <v>911</v>
      </c>
      <c r="C50" s="61">
        <v>2</v>
      </c>
      <c r="D50" s="61">
        <v>1</v>
      </c>
      <c r="E50" s="61"/>
      <c r="F50" s="61"/>
      <c r="G50" s="61"/>
      <c r="H50" s="61">
        <v>2</v>
      </c>
      <c r="I50" s="61"/>
      <c r="J50" s="61"/>
      <c r="K50" s="61">
        <v>1</v>
      </c>
      <c r="L50" s="61">
        <v>2</v>
      </c>
      <c r="M50" s="61">
        <v>3</v>
      </c>
      <c r="N50" s="61">
        <v>2</v>
      </c>
      <c r="O50" s="61"/>
      <c r="P50" s="61">
        <v>2.4</v>
      </c>
      <c r="Q50" s="61"/>
      <c r="R50" s="61">
        <v>4.8</v>
      </c>
      <c r="S50" s="61">
        <v>2.4</v>
      </c>
      <c r="T50" s="61"/>
      <c r="U50" s="61"/>
      <c r="V50" s="61"/>
      <c r="W50" s="61">
        <v>4.8</v>
      </c>
      <c r="X50" s="61"/>
      <c r="Y50" s="61"/>
      <c r="Z50" s="61">
        <v>2.4</v>
      </c>
      <c r="AA50" s="61">
        <v>4.8</v>
      </c>
      <c r="AB50" s="61">
        <v>7.1999999999999993</v>
      </c>
      <c r="AC50" s="61">
        <v>4.8</v>
      </c>
    </row>
    <row r="51" spans="1:29" s="134" customFormat="1" ht="31.5" x14ac:dyDescent="0.25">
      <c r="A51" s="124" t="s">
        <v>35</v>
      </c>
      <c r="B51" s="135" t="s">
        <v>912</v>
      </c>
      <c r="C51" s="61">
        <v>2</v>
      </c>
      <c r="D51" s="61">
        <v>1</v>
      </c>
      <c r="E51" s="61"/>
      <c r="F51" s="61"/>
      <c r="G51" s="61"/>
      <c r="H51" s="61">
        <v>2</v>
      </c>
      <c r="I51" s="61"/>
      <c r="J51" s="61"/>
      <c r="K51" s="61">
        <v>1</v>
      </c>
      <c r="L51" s="61">
        <v>2</v>
      </c>
      <c r="M51" s="61">
        <v>3</v>
      </c>
      <c r="N51" s="61">
        <v>2</v>
      </c>
      <c r="O51" s="61"/>
      <c r="P51" s="61">
        <v>2.4</v>
      </c>
      <c r="Q51" s="61"/>
      <c r="R51" s="61">
        <v>4.8</v>
      </c>
      <c r="S51" s="61">
        <v>2.4</v>
      </c>
      <c r="T51" s="61"/>
      <c r="U51" s="61"/>
      <c r="V51" s="61"/>
      <c r="W51" s="61">
        <v>4.8</v>
      </c>
      <c r="X51" s="61"/>
      <c r="Y51" s="61"/>
      <c r="Z51" s="61">
        <v>2.4</v>
      </c>
      <c r="AA51" s="61">
        <v>4.8</v>
      </c>
      <c r="AB51" s="61">
        <v>7.1999999999999993</v>
      </c>
      <c r="AC51" s="61">
        <v>4.8</v>
      </c>
    </row>
    <row r="52" spans="1:29" s="134" customFormat="1" ht="31.5" x14ac:dyDescent="0.25">
      <c r="A52" s="124" t="s">
        <v>37</v>
      </c>
      <c r="B52" s="135" t="s">
        <v>913</v>
      </c>
      <c r="C52" s="61">
        <v>2</v>
      </c>
      <c r="D52" s="61">
        <v>1</v>
      </c>
      <c r="E52" s="61"/>
      <c r="F52" s="61"/>
      <c r="G52" s="61"/>
      <c r="H52" s="61">
        <v>2</v>
      </c>
      <c r="I52" s="61"/>
      <c r="J52" s="61"/>
      <c r="K52" s="61">
        <v>1</v>
      </c>
      <c r="L52" s="61">
        <v>2</v>
      </c>
      <c r="M52" s="61">
        <v>3</v>
      </c>
      <c r="N52" s="61">
        <v>2</v>
      </c>
      <c r="O52" s="61"/>
      <c r="P52" s="61">
        <v>2.4</v>
      </c>
      <c r="Q52" s="61"/>
      <c r="R52" s="61">
        <v>4.8</v>
      </c>
      <c r="S52" s="61">
        <v>2.4</v>
      </c>
      <c r="T52" s="61"/>
      <c r="U52" s="61"/>
      <c r="V52" s="61"/>
      <c r="W52" s="61">
        <v>4.8</v>
      </c>
      <c r="X52" s="61"/>
      <c r="Y52" s="61"/>
      <c r="Z52" s="61">
        <v>2.4</v>
      </c>
      <c r="AA52" s="61">
        <v>4.8</v>
      </c>
      <c r="AB52" s="61">
        <v>7.1999999999999993</v>
      </c>
      <c r="AC52" s="61">
        <v>4.8</v>
      </c>
    </row>
    <row r="53" spans="1:29" s="134" customFormat="1" ht="15.75" x14ac:dyDescent="0.25">
      <c r="A53" s="79" t="s">
        <v>914</v>
      </c>
      <c r="B53" s="79" t="s">
        <v>915</v>
      </c>
      <c r="C53" s="79" t="s">
        <v>2</v>
      </c>
      <c r="D53" s="79" t="s">
        <v>3</v>
      </c>
      <c r="E53" s="79" t="s">
        <v>4</v>
      </c>
      <c r="F53" s="79" t="s">
        <v>5</v>
      </c>
      <c r="G53" s="79" t="s">
        <v>6</v>
      </c>
      <c r="H53" s="79" t="s">
        <v>7</v>
      </c>
      <c r="I53" s="79" t="s">
        <v>8</v>
      </c>
      <c r="J53" s="79" t="s">
        <v>9</v>
      </c>
      <c r="K53" s="79" t="s">
        <v>10</v>
      </c>
      <c r="L53" s="79" t="s">
        <v>11</v>
      </c>
      <c r="M53" s="79" t="s">
        <v>12</v>
      </c>
      <c r="N53" s="79" t="s">
        <v>13</v>
      </c>
      <c r="O53" s="79"/>
      <c r="P53" s="79" t="s">
        <v>14</v>
      </c>
      <c r="Q53" s="79"/>
      <c r="R53" s="79" t="s">
        <v>15</v>
      </c>
      <c r="S53" s="79" t="s">
        <v>16</v>
      </c>
      <c r="T53" s="79" t="s">
        <v>17</v>
      </c>
      <c r="U53" s="79" t="s">
        <v>18</v>
      </c>
      <c r="V53" s="79" t="s">
        <v>19</v>
      </c>
      <c r="W53" s="79" t="s">
        <v>20</v>
      </c>
      <c r="X53" s="79" t="s">
        <v>21</v>
      </c>
      <c r="Y53" s="79" t="s">
        <v>22</v>
      </c>
      <c r="Z53" s="79" t="s">
        <v>23</v>
      </c>
      <c r="AA53" s="79" t="s">
        <v>24</v>
      </c>
      <c r="AB53" s="79" t="s">
        <v>25</v>
      </c>
      <c r="AC53" s="79" t="s">
        <v>26</v>
      </c>
    </row>
    <row r="54" spans="1:29" s="134" customFormat="1" ht="15.75" x14ac:dyDescent="0.25">
      <c r="A54" s="124" t="s">
        <v>27</v>
      </c>
      <c r="B54" s="135" t="s">
        <v>916</v>
      </c>
      <c r="C54" s="61">
        <v>1</v>
      </c>
      <c r="D54" s="61"/>
      <c r="E54" s="61"/>
      <c r="F54" s="61">
        <v>1</v>
      </c>
      <c r="G54" s="61"/>
      <c r="H54" s="61">
        <v>2</v>
      </c>
      <c r="I54" s="61">
        <v>2</v>
      </c>
      <c r="J54" s="61">
        <v>3</v>
      </c>
      <c r="K54" s="61">
        <v>1</v>
      </c>
      <c r="L54" s="61">
        <v>2</v>
      </c>
      <c r="M54" s="61">
        <v>1</v>
      </c>
      <c r="N54" s="61">
        <v>2</v>
      </c>
      <c r="O54" s="61"/>
      <c r="P54" s="61">
        <v>3.2</v>
      </c>
      <c r="Q54" s="61"/>
      <c r="R54" s="61">
        <v>3.2</v>
      </c>
      <c r="S54" s="61"/>
      <c r="T54" s="61"/>
      <c r="U54" s="61">
        <v>3.2</v>
      </c>
      <c r="V54" s="61"/>
      <c r="W54" s="61">
        <v>6.4</v>
      </c>
      <c r="X54" s="61">
        <v>6.4</v>
      </c>
      <c r="Y54" s="61">
        <v>9.6000000000000014</v>
      </c>
      <c r="Z54" s="61">
        <v>3.2</v>
      </c>
      <c r="AA54" s="61">
        <v>6.4</v>
      </c>
      <c r="AB54" s="61">
        <v>3.2</v>
      </c>
      <c r="AC54" s="61">
        <v>6.4</v>
      </c>
    </row>
    <row r="55" spans="1:29" s="134" customFormat="1" ht="15.75" x14ac:dyDescent="0.25">
      <c r="A55" s="124" t="s">
        <v>31</v>
      </c>
      <c r="B55" s="135" t="s">
        <v>917</v>
      </c>
      <c r="C55" s="61">
        <v>1</v>
      </c>
      <c r="D55" s="61">
        <v>1</v>
      </c>
      <c r="E55" s="61"/>
      <c r="F55" s="61"/>
      <c r="G55" s="61"/>
      <c r="H55" s="61">
        <v>1</v>
      </c>
      <c r="I55" s="61">
        <v>1</v>
      </c>
      <c r="J55" s="61">
        <v>1</v>
      </c>
      <c r="K55" s="61">
        <v>1</v>
      </c>
      <c r="L55" s="61">
        <v>1</v>
      </c>
      <c r="M55" s="61">
        <v>1</v>
      </c>
      <c r="N55" s="61"/>
      <c r="O55" s="61"/>
      <c r="P55" s="61">
        <v>3</v>
      </c>
      <c r="Q55" s="61"/>
      <c r="R55" s="61">
        <v>3</v>
      </c>
      <c r="S55" s="61">
        <v>3</v>
      </c>
      <c r="T55" s="61"/>
      <c r="U55" s="61"/>
      <c r="V55" s="61"/>
      <c r="W55" s="61">
        <v>3</v>
      </c>
      <c r="X55" s="61">
        <v>3</v>
      </c>
      <c r="Y55" s="61">
        <v>3</v>
      </c>
      <c r="Z55" s="61">
        <v>3</v>
      </c>
      <c r="AA55" s="61">
        <v>3</v>
      </c>
      <c r="AB55" s="61">
        <v>3</v>
      </c>
      <c r="AC55" s="61"/>
    </row>
    <row r="56" spans="1:29" s="134" customFormat="1" ht="15.75" x14ac:dyDescent="0.25">
      <c r="A56" s="124" t="s">
        <v>33</v>
      </c>
      <c r="B56" s="135" t="s">
        <v>918</v>
      </c>
      <c r="C56" s="61">
        <v>1</v>
      </c>
      <c r="D56" s="61"/>
      <c r="E56" s="61"/>
      <c r="F56" s="61">
        <v>1</v>
      </c>
      <c r="G56" s="61"/>
      <c r="H56" s="61">
        <v>1</v>
      </c>
      <c r="I56" s="61">
        <v>1</v>
      </c>
      <c r="J56" s="61">
        <v>1</v>
      </c>
      <c r="K56" s="61"/>
      <c r="L56" s="61">
        <v>1</v>
      </c>
      <c r="M56" s="61">
        <v>2</v>
      </c>
      <c r="N56" s="61">
        <v>1</v>
      </c>
      <c r="O56" s="61"/>
      <c r="P56" s="61">
        <v>3.2</v>
      </c>
      <c r="Q56" s="61"/>
      <c r="R56" s="61">
        <v>3.2</v>
      </c>
      <c r="S56" s="61"/>
      <c r="T56" s="61"/>
      <c r="U56" s="61">
        <v>3.2</v>
      </c>
      <c r="V56" s="61"/>
      <c r="W56" s="61">
        <v>3.2</v>
      </c>
      <c r="X56" s="61">
        <v>3.2</v>
      </c>
      <c r="Y56" s="61">
        <v>3.2</v>
      </c>
      <c r="Z56" s="61"/>
      <c r="AA56" s="61">
        <v>3.2</v>
      </c>
      <c r="AB56" s="61">
        <v>6.4</v>
      </c>
      <c r="AC56" s="61">
        <v>3.2</v>
      </c>
    </row>
    <row r="57" spans="1:29" s="134" customFormat="1" ht="15.75" x14ac:dyDescent="0.25">
      <c r="A57" s="124" t="s">
        <v>35</v>
      </c>
      <c r="B57" s="135" t="s">
        <v>919</v>
      </c>
      <c r="C57" s="61"/>
      <c r="D57" s="61">
        <v>1</v>
      </c>
      <c r="E57" s="61"/>
      <c r="F57" s="61">
        <v>2</v>
      </c>
      <c r="G57" s="61">
        <v>1</v>
      </c>
      <c r="H57" s="61"/>
      <c r="I57" s="61">
        <v>1</v>
      </c>
      <c r="J57" s="61">
        <v>1</v>
      </c>
      <c r="K57" s="61">
        <v>1</v>
      </c>
      <c r="L57" s="61">
        <v>1</v>
      </c>
      <c r="M57" s="61">
        <v>1</v>
      </c>
      <c r="N57" s="61">
        <v>1</v>
      </c>
      <c r="O57" s="61"/>
      <c r="P57" s="61">
        <v>3.4</v>
      </c>
      <c r="Q57" s="61"/>
      <c r="R57" s="61"/>
      <c r="S57" s="61">
        <v>3.4</v>
      </c>
      <c r="T57" s="61"/>
      <c r="U57" s="61">
        <v>6.8</v>
      </c>
      <c r="V57" s="61">
        <v>3.4</v>
      </c>
      <c r="W57" s="61"/>
      <c r="X57" s="61">
        <v>3.4</v>
      </c>
      <c r="Y57" s="61">
        <v>3.4</v>
      </c>
      <c r="Z57" s="61">
        <v>3.4</v>
      </c>
      <c r="AA57" s="61">
        <v>3.4</v>
      </c>
      <c r="AB57" s="61">
        <v>3.4</v>
      </c>
      <c r="AC57" s="61">
        <v>3.4</v>
      </c>
    </row>
    <row r="58" spans="1:29" s="134" customFormat="1" ht="15.75" x14ac:dyDescent="0.25">
      <c r="A58" s="124" t="s">
        <v>37</v>
      </c>
      <c r="B58" s="135" t="s">
        <v>920</v>
      </c>
      <c r="C58" s="61">
        <v>1</v>
      </c>
      <c r="D58" s="61">
        <v>1</v>
      </c>
      <c r="E58" s="61"/>
      <c r="F58" s="61"/>
      <c r="G58" s="61"/>
      <c r="H58" s="61">
        <v>1</v>
      </c>
      <c r="I58" s="61">
        <v>2</v>
      </c>
      <c r="J58" s="61">
        <v>3</v>
      </c>
      <c r="K58" s="61"/>
      <c r="L58" s="61">
        <v>1</v>
      </c>
      <c r="M58" s="61"/>
      <c r="N58" s="61"/>
      <c r="O58" s="61"/>
      <c r="P58" s="61">
        <v>3.2</v>
      </c>
      <c r="Q58" s="61"/>
      <c r="R58" s="61">
        <v>3.2</v>
      </c>
      <c r="S58" s="61">
        <v>3.2</v>
      </c>
      <c r="T58" s="61"/>
      <c r="U58" s="61"/>
      <c r="V58" s="61"/>
      <c r="W58" s="61">
        <v>3.2</v>
      </c>
      <c r="X58" s="61">
        <v>6.4</v>
      </c>
      <c r="Y58" s="61">
        <v>9.6000000000000014</v>
      </c>
      <c r="Z58" s="61"/>
      <c r="AA58" s="61">
        <v>3.2</v>
      </c>
      <c r="AB58" s="61"/>
      <c r="AC58" s="61"/>
    </row>
    <row r="59" spans="1:29" s="134" customFormat="1" ht="15.75" x14ac:dyDescent="0.25">
      <c r="A59" s="79" t="s">
        <v>921</v>
      </c>
      <c r="B59" s="79" t="s">
        <v>922</v>
      </c>
      <c r="C59" s="79" t="s">
        <v>2</v>
      </c>
      <c r="D59" s="79" t="s">
        <v>3</v>
      </c>
      <c r="E59" s="79" t="s">
        <v>4</v>
      </c>
      <c r="F59" s="79" t="s">
        <v>5</v>
      </c>
      <c r="G59" s="79" t="s">
        <v>6</v>
      </c>
      <c r="H59" s="79" t="s">
        <v>7</v>
      </c>
      <c r="I59" s="79" t="s">
        <v>8</v>
      </c>
      <c r="J59" s="79" t="s">
        <v>9</v>
      </c>
      <c r="K59" s="79" t="s">
        <v>10</v>
      </c>
      <c r="L59" s="79" t="s">
        <v>11</v>
      </c>
      <c r="M59" s="79" t="s">
        <v>12</v>
      </c>
      <c r="N59" s="79" t="s">
        <v>13</v>
      </c>
      <c r="O59" s="79"/>
      <c r="P59" s="79" t="s">
        <v>14</v>
      </c>
      <c r="Q59" s="79"/>
      <c r="R59" s="79" t="s">
        <v>15</v>
      </c>
      <c r="S59" s="79" t="s">
        <v>16</v>
      </c>
      <c r="T59" s="79" t="s">
        <v>17</v>
      </c>
      <c r="U59" s="79" t="s">
        <v>18</v>
      </c>
      <c r="V59" s="79" t="s">
        <v>19</v>
      </c>
      <c r="W59" s="79" t="s">
        <v>20</v>
      </c>
      <c r="X59" s="79" t="s">
        <v>21</v>
      </c>
      <c r="Y59" s="79" t="s">
        <v>22</v>
      </c>
      <c r="Z59" s="79" t="s">
        <v>23</v>
      </c>
      <c r="AA59" s="79" t="s">
        <v>24</v>
      </c>
      <c r="AB59" s="79" t="s">
        <v>25</v>
      </c>
      <c r="AC59" s="79" t="s">
        <v>26</v>
      </c>
    </row>
    <row r="60" spans="1:29" s="134" customFormat="1" ht="31.5" x14ac:dyDescent="0.25">
      <c r="A60" s="124" t="s">
        <v>27</v>
      </c>
      <c r="B60" s="135" t="s">
        <v>923</v>
      </c>
      <c r="C60" s="61"/>
      <c r="D60" s="61"/>
      <c r="E60" s="61"/>
      <c r="F60" s="61"/>
      <c r="G60" s="61"/>
      <c r="H60" s="61"/>
      <c r="I60" s="61"/>
      <c r="J60" s="61">
        <v>2</v>
      </c>
      <c r="K60" s="61">
        <v>1</v>
      </c>
      <c r="L60" s="61">
        <v>1</v>
      </c>
      <c r="M60" s="61"/>
      <c r="N60" s="61"/>
      <c r="O60" s="61"/>
      <c r="P60" s="61">
        <v>1.8</v>
      </c>
      <c r="Q60" s="61"/>
      <c r="R60" s="61"/>
      <c r="S60" s="61"/>
      <c r="T60" s="61"/>
      <c r="U60" s="61"/>
      <c r="V60" s="61"/>
      <c r="W60" s="61"/>
      <c r="X60" s="61"/>
      <c r="Y60" s="61">
        <v>3.6</v>
      </c>
      <c r="Z60" s="61">
        <v>1.8</v>
      </c>
      <c r="AA60" s="61">
        <v>1.8</v>
      </c>
      <c r="AB60" s="61"/>
      <c r="AC60" s="61"/>
    </row>
    <row r="61" spans="1:29" s="134" customFormat="1" ht="15.75" x14ac:dyDescent="0.25">
      <c r="A61" s="124" t="s">
        <v>31</v>
      </c>
      <c r="B61" s="135" t="s">
        <v>924</v>
      </c>
      <c r="C61" s="61"/>
      <c r="D61" s="61"/>
      <c r="E61" s="61">
        <v>1</v>
      </c>
      <c r="F61" s="61">
        <v>1</v>
      </c>
      <c r="G61" s="61"/>
      <c r="H61" s="61">
        <v>1</v>
      </c>
      <c r="I61" s="61"/>
      <c r="J61" s="61">
        <v>2</v>
      </c>
      <c r="K61" s="61">
        <v>1</v>
      </c>
      <c r="L61" s="61">
        <v>2</v>
      </c>
      <c r="M61" s="61"/>
      <c r="N61" s="61"/>
      <c r="O61" s="61"/>
      <c r="P61" s="61">
        <v>1.6</v>
      </c>
      <c r="Q61" s="61"/>
      <c r="R61" s="61"/>
      <c r="S61" s="61"/>
      <c r="T61" s="61">
        <v>1.6</v>
      </c>
      <c r="U61" s="61">
        <v>1.6</v>
      </c>
      <c r="V61" s="61"/>
      <c r="W61" s="61">
        <v>1.6</v>
      </c>
      <c r="X61" s="61"/>
      <c r="Y61" s="61">
        <v>3.2</v>
      </c>
      <c r="Z61" s="61">
        <v>1.6</v>
      </c>
      <c r="AA61" s="61">
        <v>3.2</v>
      </c>
      <c r="AB61" s="61"/>
      <c r="AC61" s="61"/>
    </row>
    <row r="62" spans="1:29" s="134" customFormat="1" ht="15.75" x14ac:dyDescent="0.25">
      <c r="A62" s="124" t="s">
        <v>33</v>
      </c>
      <c r="B62" s="135" t="s">
        <v>925</v>
      </c>
      <c r="C62" s="61"/>
      <c r="D62" s="61"/>
      <c r="E62" s="61">
        <v>1</v>
      </c>
      <c r="F62" s="61">
        <v>1</v>
      </c>
      <c r="G62" s="61"/>
      <c r="H62" s="61">
        <v>1</v>
      </c>
      <c r="I62" s="61"/>
      <c r="J62" s="61">
        <v>2</v>
      </c>
      <c r="K62" s="61">
        <v>1</v>
      </c>
      <c r="L62" s="61">
        <v>2</v>
      </c>
      <c r="M62" s="61"/>
      <c r="N62" s="61"/>
      <c r="O62" s="61"/>
      <c r="P62" s="61">
        <v>1.8</v>
      </c>
      <c r="Q62" s="61"/>
      <c r="R62" s="61"/>
      <c r="S62" s="61"/>
      <c r="T62" s="61">
        <v>1.8</v>
      </c>
      <c r="U62" s="61">
        <v>1.8</v>
      </c>
      <c r="V62" s="61"/>
      <c r="W62" s="61">
        <v>1.8</v>
      </c>
      <c r="X62" s="61"/>
      <c r="Y62" s="61">
        <v>3.6</v>
      </c>
      <c r="Z62" s="61">
        <v>1.8</v>
      </c>
      <c r="AA62" s="61">
        <v>3.6</v>
      </c>
      <c r="AB62" s="61"/>
      <c r="AC62" s="61"/>
    </row>
    <row r="63" spans="1:29" s="134" customFormat="1" ht="15.75" x14ac:dyDescent="0.25">
      <c r="A63" s="124" t="s">
        <v>35</v>
      </c>
      <c r="B63" s="135" t="s">
        <v>926</v>
      </c>
      <c r="C63" s="61"/>
      <c r="D63" s="61"/>
      <c r="E63" s="61">
        <v>1</v>
      </c>
      <c r="F63" s="61">
        <v>1</v>
      </c>
      <c r="G63" s="61"/>
      <c r="H63" s="61">
        <v>1</v>
      </c>
      <c r="I63" s="61">
        <v>2</v>
      </c>
      <c r="J63" s="61"/>
      <c r="K63" s="61">
        <v>1</v>
      </c>
      <c r="L63" s="61">
        <v>2</v>
      </c>
      <c r="M63" s="61"/>
      <c r="N63" s="61"/>
      <c r="O63" s="61"/>
      <c r="P63" s="61">
        <v>1.8</v>
      </c>
      <c r="Q63" s="61"/>
      <c r="R63" s="61"/>
      <c r="S63" s="61"/>
      <c r="T63" s="61">
        <v>1.8</v>
      </c>
      <c r="U63" s="61">
        <v>1.8</v>
      </c>
      <c r="V63" s="61"/>
      <c r="W63" s="61">
        <v>1.8</v>
      </c>
      <c r="X63" s="61">
        <v>3.6</v>
      </c>
      <c r="Y63" s="61"/>
      <c r="Z63" s="61">
        <v>1.8</v>
      </c>
      <c r="AA63" s="61">
        <v>3.6</v>
      </c>
      <c r="AB63" s="61"/>
      <c r="AC63" s="61"/>
    </row>
    <row r="64" spans="1:29" s="134" customFormat="1" ht="15.75" x14ac:dyDescent="0.25">
      <c r="A64" s="124" t="s">
        <v>37</v>
      </c>
      <c r="B64" s="135" t="s">
        <v>927</v>
      </c>
      <c r="C64" s="61"/>
      <c r="D64" s="61"/>
      <c r="E64" s="61"/>
      <c r="F64" s="61">
        <v>2</v>
      </c>
      <c r="G64" s="61"/>
      <c r="H64" s="61">
        <v>1</v>
      </c>
      <c r="I64" s="61"/>
      <c r="J64" s="61">
        <v>2</v>
      </c>
      <c r="K64" s="61"/>
      <c r="L64" s="61"/>
      <c r="M64" s="61"/>
      <c r="N64" s="61"/>
      <c r="O64" s="61"/>
      <c r="P64" s="61">
        <v>1.8</v>
      </c>
      <c r="Q64" s="61"/>
      <c r="R64" s="61"/>
      <c r="S64" s="61"/>
      <c r="T64" s="61"/>
      <c r="U64" s="61">
        <v>3.6</v>
      </c>
      <c r="V64" s="61"/>
      <c r="W64" s="61">
        <v>1.8</v>
      </c>
      <c r="X64" s="61"/>
      <c r="Y64" s="61">
        <v>3.6</v>
      </c>
      <c r="Z64" s="61"/>
      <c r="AA64" s="61"/>
      <c r="AB64" s="61"/>
      <c r="AC64" s="61"/>
    </row>
    <row r="65" spans="1:29" s="134" customFormat="1" ht="15.75" x14ac:dyDescent="0.25">
      <c r="A65" s="79" t="s">
        <v>928</v>
      </c>
      <c r="B65" s="79" t="s">
        <v>929</v>
      </c>
      <c r="C65" s="79" t="s">
        <v>2</v>
      </c>
      <c r="D65" s="79" t="s">
        <v>3</v>
      </c>
      <c r="E65" s="79" t="s">
        <v>4</v>
      </c>
      <c r="F65" s="79" t="s">
        <v>5</v>
      </c>
      <c r="G65" s="79" t="s">
        <v>6</v>
      </c>
      <c r="H65" s="79" t="s">
        <v>7</v>
      </c>
      <c r="I65" s="79" t="s">
        <v>8</v>
      </c>
      <c r="J65" s="79" t="s">
        <v>9</v>
      </c>
      <c r="K65" s="79" t="s">
        <v>10</v>
      </c>
      <c r="L65" s="79" t="s">
        <v>11</v>
      </c>
      <c r="M65" s="79" t="s">
        <v>12</v>
      </c>
      <c r="N65" s="79" t="s">
        <v>13</v>
      </c>
      <c r="O65" s="79"/>
      <c r="P65" s="79" t="s">
        <v>14</v>
      </c>
      <c r="Q65" s="79"/>
      <c r="R65" s="79" t="s">
        <v>15</v>
      </c>
      <c r="S65" s="79" t="s">
        <v>16</v>
      </c>
      <c r="T65" s="79" t="s">
        <v>17</v>
      </c>
      <c r="U65" s="79" t="s">
        <v>18</v>
      </c>
      <c r="V65" s="79" t="s">
        <v>19</v>
      </c>
      <c r="W65" s="79" t="s">
        <v>20</v>
      </c>
      <c r="X65" s="79" t="s">
        <v>21</v>
      </c>
      <c r="Y65" s="79" t="s">
        <v>22</v>
      </c>
      <c r="Z65" s="79" t="s">
        <v>23</v>
      </c>
      <c r="AA65" s="79" t="s">
        <v>24</v>
      </c>
      <c r="AB65" s="79" t="s">
        <v>25</v>
      </c>
      <c r="AC65" s="79" t="s">
        <v>26</v>
      </c>
    </row>
    <row r="66" spans="1:29" s="134" customFormat="1" ht="15.75" x14ac:dyDescent="0.25">
      <c r="A66" s="124" t="s">
        <v>27</v>
      </c>
      <c r="B66" s="135" t="s">
        <v>930</v>
      </c>
      <c r="C66" s="61">
        <v>2</v>
      </c>
      <c r="D66" s="61">
        <v>2</v>
      </c>
      <c r="E66" s="61">
        <v>3</v>
      </c>
      <c r="F66" s="61">
        <v>1</v>
      </c>
      <c r="G66" s="61">
        <v>2</v>
      </c>
      <c r="H66" s="61"/>
      <c r="I66" s="61">
        <v>2</v>
      </c>
      <c r="J66" s="61">
        <v>1</v>
      </c>
      <c r="K66" s="61">
        <v>1</v>
      </c>
      <c r="L66" s="61"/>
      <c r="M66" s="61">
        <v>2</v>
      </c>
      <c r="N66" s="61">
        <v>3</v>
      </c>
      <c r="O66" s="61"/>
      <c r="P66" s="61">
        <v>3.4</v>
      </c>
      <c r="Q66" s="61"/>
      <c r="R66" s="61">
        <v>6.8</v>
      </c>
      <c r="S66" s="61">
        <v>6.8</v>
      </c>
      <c r="T66" s="61">
        <v>10.199999999999999</v>
      </c>
      <c r="U66" s="61">
        <v>3.4</v>
      </c>
      <c r="V66" s="61">
        <v>6.8</v>
      </c>
      <c r="W66" s="61"/>
      <c r="X66" s="61">
        <v>6.8</v>
      </c>
      <c r="Y66" s="61">
        <v>3.4</v>
      </c>
      <c r="Z66" s="61">
        <v>3.4</v>
      </c>
      <c r="AA66" s="61"/>
      <c r="AB66" s="61">
        <v>6.8</v>
      </c>
      <c r="AC66" s="61">
        <v>10.199999999999999</v>
      </c>
    </row>
    <row r="67" spans="1:29" s="134" customFormat="1" ht="15.75" x14ac:dyDescent="0.25">
      <c r="A67" s="124" t="s">
        <v>31</v>
      </c>
      <c r="B67" s="135" t="s">
        <v>931</v>
      </c>
      <c r="C67" s="61">
        <v>2</v>
      </c>
      <c r="D67" s="61">
        <v>1</v>
      </c>
      <c r="E67" s="61">
        <v>3</v>
      </c>
      <c r="F67" s="61"/>
      <c r="G67" s="61">
        <v>2</v>
      </c>
      <c r="H67" s="61"/>
      <c r="I67" s="61">
        <v>1</v>
      </c>
      <c r="J67" s="61"/>
      <c r="K67" s="61">
        <v>1</v>
      </c>
      <c r="L67" s="61"/>
      <c r="M67" s="61">
        <v>1</v>
      </c>
      <c r="N67" s="61"/>
      <c r="O67" s="61"/>
      <c r="P67" s="61">
        <v>3.2</v>
      </c>
      <c r="Q67" s="61"/>
      <c r="R67" s="61">
        <v>6.4</v>
      </c>
      <c r="S67" s="61">
        <v>3.2</v>
      </c>
      <c r="T67" s="61">
        <v>9.6000000000000014</v>
      </c>
      <c r="U67" s="61"/>
      <c r="V67" s="61">
        <v>6.4</v>
      </c>
      <c r="W67" s="61"/>
      <c r="X67" s="61">
        <v>3.2</v>
      </c>
      <c r="Y67" s="61"/>
      <c r="Z67" s="61">
        <v>3.2</v>
      </c>
      <c r="AA67" s="61"/>
      <c r="AB67" s="61">
        <v>3.2</v>
      </c>
      <c r="AC67" s="61"/>
    </row>
    <row r="68" spans="1:29" s="134" customFormat="1" ht="15.75" x14ac:dyDescent="0.25">
      <c r="A68" s="124" t="s">
        <v>33</v>
      </c>
      <c r="B68" s="135" t="s">
        <v>932</v>
      </c>
      <c r="C68" s="61">
        <v>2</v>
      </c>
      <c r="D68" s="61"/>
      <c r="E68" s="61">
        <v>2</v>
      </c>
      <c r="F68" s="61"/>
      <c r="G68" s="61"/>
      <c r="H68" s="61">
        <v>2</v>
      </c>
      <c r="I68" s="61"/>
      <c r="J68" s="61"/>
      <c r="K68" s="61"/>
      <c r="L68" s="61">
        <v>2</v>
      </c>
      <c r="M68" s="61"/>
      <c r="N68" s="61"/>
      <c r="O68" s="61"/>
      <c r="P68" s="61">
        <v>3.2</v>
      </c>
      <c r="Q68" s="61"/>
      <c r="R68" s="61">
        <v>6.4</v>
      </c>
      <c r="S68" s="61"/>
      <c r="T68" s="61">
        <v>6.4</v>
      </c>
      <c r="U68" s="61"/>
      <c r="V68" s="61"/>
      <c r="W68" s="61">
        <v>6.4</v>
      </c>
      <c r="X68" s="61"/>
      <c r="Y68" s="61"/>
      <c r="Z68" s="61"/>
      <c r="AA68" s="61">
        <v>6.4</v>
      </c>
      <c r="AB68" s="61"/>
      <c r="AC68" s="61"/>
    </row>
    <row r="69" spans="1:29" s="134" customFormat="1" ht="15.75" x14ac:dyDescent="0.25">
      <c r="A69" s="124" t="s">
        <v>35</v>
      </c>
      <c r="B69" s="135" t="s">
        <v>933</v>
      </c>
      <c r="C69" s="61">
        <v>2</v>
      </c>
      <c r="D69" s="61">
        <v>2</v>
      </c>
      <c r="E69" s="61">
        <v>3</v>
      </c>
      <c r="F69" s="61"/>
      <c r="G69" s="61">
        <v>1</v>
      </c>
      <c r="H69" s="61"/>
      <c r="I69" s="61">
        <v>1</v>
      </c>
      <c r="J69" s="61">
        <v>2</v>
      </c>
      <c r="K69" s="61"/>
      <c r="L69" s="61"/>
      <c r="M69" s="61">
        <v>2</v>
      </c>
      <c r="N69" s="61">
        <v>1</v>
      </c>
      <c r="O69" s="61"/>
      <c r="P69" s="61">
        <v>3.4</v>
      </c>
      <c r="Q69" s="61"/>
      <c r="R69" s="61">
        <v>6.8</v>
      </c>
      <c r="S69" s="61">
        <v>6.8</v>
      </c>
      <c r="T69" s="61">
        <v>10.199999999999999</v>
      </c>
      <c r="U69" s="61"/>
      <c r="V69" s="61">
        <v>3.4</v>
      </c>
      <c r="W69" s="61"/>
      <c r="X69" s="61">
        <v>3.4</v>
      </c>
      <c r="Y69" s="61">
        <v>6.8</v>
      </c>
      <c r="Z69" s="61"/>
      <c r="AA69" s="61"/>
      <c r="AB69" s="61">
        <v>6.8</v>
      </c>
      <c r="AC69" s="61">
        <v>3.4</v>
      </c>
    </row>
    <row r="70" spans="1:29" s="134" customFormat="1" ht="15.75" x14ac:dyDescent="0.25">
      <c r="A70" s="124" t="s">
        <v>37</v>
      </c>
      <c r="B70" s="135" t="s">
        <v>934</v>
      </c>
      <c r="C70" s="61">
        <v>1</v>
      </c>
      <c r="D70" s="61"/>
      <c r="E70" s="61">
        <v>3</v>
      </c>
      <c r="F70" s="61"/>
      <c r="G70" s="61">
        <v>1</v>
      </c>
      <c r="H70" s="61">
        <v>1</v>
      </c>
      <c r="I70" s="61">
        <v>1</v>
      </c>
      <c r="J70" s="61"/>
      <c r="K70" s="61"/>
      <c r="L70" s="61">
        <v>1</v>
      </c>
      <c r="M70" s="61"/>
      <c r="N70" s="61">
        <v>3</v>
      </c>
      <c r="O70" s="61"/>
      <c r="P70" s="61">
        <v>3.4</v>
      </c>
      <c r="Q70" s="61"/>
      <c r="R70" s="61">
        <v>3.4</v>
      </c>
      <c r="S70" s="61"/>
      <c r="T70" s="61">
        <v>10.199999999999999</v>
      </c>
      <c r="U70" s="61"/>
      <c r="V70" s="61">
        <v>3.4</v>
      </c>
      <c r="W70" s="61">
        <v>3.4</v>
      </c>
      <c r="X70" s="61">
        <v>3.4</v>
      </c>
      <c r="Y70" s="61"/>
      <c r="Z70" s="61"/>
      <c r="AA70" s="61">
        <v>3.4</v>
      </c>
      <c r="AB70" s="61"/>
      <c r="AC70" s="61">
        <v>10.199999999999999</v>
      </c>
    </row>
    <row r="71" spans="1:29" s="134" customFormat="1" ht="15.75" x14ac:dyDescent="0.25">
      <c r="A71" s="79" t="s">
        <v>935</v>
      </c>
      <c r="B71" s="79" t="s">
        <v>936</v>
      </c>
      <c r="C71" s="79" t="s">
        <v>2</v>
      </c>
      <c r="D71" s="79" t="s">
        <v>3</v>
      </c>
      <c r="E71" s="79" t="s">
        <v>4</v>
      </c>
      <c r="F71" s="79" t="s">
        <v>5</v>
      </c>
      <c r="G71" s="79" t="s">
        <v>6</v>
      </c>
      <c r="H71" s="79" t="s">
        <v>7</v>
      </c>
      <c r="I71" s="79" t="s">
        <v>8</v>
      </c>
      <c r="J71" s="79" t="s">
        <v>9</v>
      </c>
      <c r="K71" s="79" t="s">
        <v>10</v>
      </c>
      <c r="L71" s="79" t="s">
        <v>11</v>
      </c>
      <c r="M71" s="79" t="s">
        <v>12</v>
      </c>
      <c r="N71" s="79" t="s">
        <v>13</v>
      </c>
      <c r="O71" s="79"/>
      <c r="P71" s="79" t="s">
        <v>14</v>
      </c>
      <c r="Q71" s="79"/>
      <c r="R71" s="79" t="s">
        <v>15</v>
      </c>
      <c r="S71" s="79" t="s">
        <v>16</v>
      </c>
      <c r="T71" s="79" t="s">
        <v>17</v>
      </c>
      <c r="U71" s="79" t="s">
        <v>18</v>
      </c>
      <c r="V71" s="79" t="s">
        <v>19</v>
      </c>
      <c r="W71" s="79" t="s">
        <v>20</v>
      </c>
      <c r="X71" s="79" t="s">
        <v>21</v>
      </c>
      <c r="Y71" s="79" t="s">
        <v>22</v>
      </c>
      <c r="Z71" s="79" t="s">
        <v>23</v>
      </c>
      <c r="AA71" s="79" t="s">
        <v>24</v>
      </c>
      <c r="AB71" s="79" t="s">
        <v>25</v>
      </c>
      <c r="AC71" s="79" t="s">
        <v>26</v>
      </c>
    </row>
    <row r="72" spans="1:29" s="134" customFormat="1" ht="33" customHeight="1" x14ac:dyDescent="0.25">
      <c r="A72" s="124" t="s">
        <v>27</v>
      </c>
      <c r="B72" s="135" t="s">
        <v>937</v>
      </c>
      <c r="C72" s="61"/>
      <c r="D72" s="61"/>
      <c r="E72" s="61"/>
      <c r="F72" s="61"/>
      <c r="G72" s="61"/>
      <c r="H72" s="61"/>
      <c r="I72" s="61"/>
      <c r="J72" s="61">
        <v>2</v>
      </c>
      <c r="K72" s="61">
        <v>1</v>
      </c>
      <c r="L72" s="61">
        <v>1</v>
      </c>
      <c r="M72" s="61"/>
      <c r="N72" s="61"/>
      <c r="O72" s="61"/>
      <c r="P72" s="61">
        <v>5</v>
      </c>
      <c r="Q72" s="61"/>
      <c r="R72" s="61"/>
      <c r="S72" s="61"/>
      <c r="T72" s="61"/>
      <c r="U72" s="61"/>
      <c r="V72" s="61"/>
      <c r="W72" s="61"/>
      <c r="X72" s="61"/>
      <c r="Y72" s="61">
        <v>10</v>
      </c>
      <c r="Z72" s="61">
        <v>5</v>
      </c>
      <c r="AA72" s="61">
        <v>5</v>
      </c>
      <c r="AB72" s="61"/>
      <c r="AC72" s="61"/>
    </row>
    <row r="73" spans="1:29" s="134" customFormat="1" ht="15.75" x14ac:dyDescent="0.25">
      <c r="A73" s="124" t="s">
        <v>31</v>
      </c>
      <c r="B73" s="135" t="s">
        <v>938</v>
      </c>
      <c r="C73" s="61"/>
      <c r="D73" s="61"/>
      <c r="E73" s="61">
        <v>1</v>
      </c>
      <c r="F73" s="61">
        <v>1</v>
      </c>
      <c r="G73" s="61"/>
      <c r="H73" s="61">
        <v>1</v>
      </c>
      <c r="I73" s="61"/>
      <c r="J73" s="61">
        <v>2</v>
      </c>
      <c r="K73" s="61">
        <v>1</v>
      </c>
      <c r="L73" s="61">
        <v>2</v>
      </c>
      <c r="M73" s="61"/>
      <c r="N73" s="61"/>
      <c r="O73" s="61"/>
      <c r="P73" s="61">
        <v>5</v>
      </c>
      <c r="Q73" s="61"/>
      <c r="R73" s="61"/>
      <c r="S73" s="61"/>
      <c r="T73" s="61">
        <v>5</v>
      </c>
      <c r="U73" s="61">
        <v>5</v>
      </c>
      <c r="V73" s="61"/>
      <c r="W73" s="61">
        <v>5</v>
      </c>
      <c r="X73" s="61"/>
      <c r="Y73" s="61">
        <v>10</v>
      </c>
      <c r="Z73" s="61">
        <v>5</v>
      </c>
      <c r="AA73" s="61">
        <v>10</v>
      </c>
      <c r="AB73" s="61"/>
      <c r="AC73" s="61"/>
    </row>
    <row r="74" spans="1:29" s="134" customFormat="1" ht="15.75" x14ac:dyDescent="0.25">
      <c r="A74" s="124" t="s">
        <v>33</v>
      </c>
      <c r="B74" s="135" t="s">
        <v>939</v>
      </c>
      <c r="C74" s="61"/>
      <c r="D74" s="61"/>
      <c r="E74" s="61">
        <v>1</v>
      </c>
      <c r="F74" s="61">
        <v>1</v>
      </c>
      <c r="G74" s="61"/>
      <c r="H74" s="61">
        <v>1</v>
      </c>
      <c r="I74" s="61"/>
      <c r="J74" s="61">
        <v>2</v>
      </c>
      <c r="K74" s="61">
        <v>1</v>
      </c>
      <c r="L74" s="61">
        <v>2</v>
      </c>
      <c r="M74" s="61"/>
      <c r="N74" s="61"/>
      <c r="O74" s="61"/>
      <c r="P74" s="61">
        <v>5</v>
      </c>
      <c r="Q74" s="61"/>
      <c r="R74" s="61"/>
      <c r="S74" s="61"/>
      <c r="T74" s="61">
        <v>5</v>
      </c>
      <c r="U74" s="61">
        <v>5</v>
      </c>
      <c r="V74" s="61"/>
      <c r="W74" s="61">
        <v>5</v>
      </c>
      <c r="X74" s="61"/>
      <c r="Y74" s="61">
        <v>10</v>
      </c>
      <c r="Z74" s="61">
        <v>5</v>
      </c>
      <c r="AA74" s="61">
        <v>10</v>
      </c>
      <c r="AB74" s="61"/>
      <c r="AC74" s="61"/>
    </row>
    <row r="75" spans="1:29" s="134" customFormat="1" ht="15.75" x14ac:dyDescent="0.25">
      <c r="A75" s="124" t="s">
        <v>35</v>
      </c>
      <c r="B75" s="135" t="s">
        <v>940</v>
      </c>
      <c r="C75" s="61">
        <v>2</v>
      </c>
      <c r="D75" s="61">
        <v>2</v>
      </c>
      <c r="E75" s="61">
        <v>3</v>
      </c>
      <c r="F75" s="61"/>
      <c r="G75" s="61">
        <v>1</v>
      </c>
      <c r="H75" s="61"/>
      <c r="I75" s="61">
        <v>1</v>
      </c>
      <c r="J75" s="61">
        <v>2</v>
      </c>
      <c r="K75" s="61"/>
      <c r="L75" s="61"/>
      <c r="M75" s="61">
        <v>2</v>
      </c>
      <c r="N75" s="61">
        <v>1</v>
      </c>
      <c r="O75" s="61"/>
      <c r="P75" s="61">
        <v>4.8</v>
      </c>
      <c r="Q75" s="61"/>
      <c r="R75" s="61">
        <v>9.6</v>
      </c>
      <c r="S75" s="61">
        <v>9.6</v>
      </c>
      <c r="T75" s="61">
        <v>14.4</v>
      </c>
      <c r="U75" s="61"/>
      <c r="V75" s="61">
        <v>4.8</v>
      </c>
      <c r="W75" s="61"/>
      <c r="X75" s="61">
        <v>5</v>
      </c>
      <c r="Y75" s="61">
        <v>9.6</v>
      </c>
      <c r="Z75" s="61"/>
      <c r="AA75" s="61"/>
      <c r="AB75" s="61">
        <v>9.6</v>
      </c>
      <c r="AC75" s="61">
        <v>4.8</v>
      </c>
    </row>
    <row r="76" spans="1:29" s="134" customFormat="1" ht="15.75" x14ac:dyDescent="0.25">
      <c r="A76" s="124" t="s">
        <v>37</v>
      </c>
      <c r="B76" s="135" t="s">
        <v>941</v>
      </c>
      <c r="C76" s="61">
        <v>1</v>
      </c>
      <c r="D76" s="61"/>
      <c r="E76" s="61">
        <v>3</v>
      </c>
      <c r="F76" s="61"/>
      <c r="G76" s="61">
        <v>1</v>
      </c>
      <c r="H76" s="61">
        <v>1</v>
      </c>
      <c r="I76" s="61">
        <v>1</v>
      </c>
      <c r="J76" s="61"/>
      <c r="K76" s="61"/>
      <c r="L76" s="61">
        <v>1</v>
      </c>
      <c r="M76" s="61"/>
      <c r="N76" s="61">
        <v>3</v>
      </c>
      <c r="O76" s="61"/>
      <c r="P76" s="61">
        <v>5</v>
      </c>
      <c r="Q76" s="61"/>
      <c r="R76" s="61">
        <v>5</v>
      </c>
      <c r="S76" s="61"/>
      <c r="T76" s="61">
        <v>15</v>
      </c>
      <c r="U76" s="61"/>
      <c r="V76" s="61">
        <v>5</v>
      </c>
      <c r="W76" s="61">
        <v>5</v>
      </c>
      <c r="X76" s="61">
        <v>5</v>
      </c>
      <c r="Y76" s="61"/>
      <c r="Z76" s="61"/>
      <c r="AA76" s="61">
        <v>5</v>
      </c>
      <c r="AB76" s="61"/>
      <c r="AC76" s="61">
        <v>15</v>
      </c>
    </row>
    <row r="77" spans="1:29" s="134" customFormat="1" ht="15.75" x14ac:dyDescent="0.25">
      <c r="A77" s="79" t="s">
        <v>942</v>
      </c>
      <c r="B77" s="79" t="s">
        <v>943</v>
      </c>
      <c r="C77" s="79" t="s">
        <v>2</v>
      </c>
      <c r="D77" s="79" t="s">
        <v>3</v>
      </c>
      <c r="E77" s="79" t="s">
        <v>4</v>
      </c>
      <c r="F77" s="79" t="s">
        <v>5</v>
      </c>
      <c r="G77" s="79" t="s">
        <v>6</v>
      </c>
      <c r="H77" s="79" t="s">
        <v>7</v>
      </c>
      <c r="I77" s="79" t="s">
        <v>8</v>
      </c>
      <c r="J77" s="79" t="s">
        <v>9</v>
      </c>
      <c r="K77" s="79" t="s">
        <v>10</v>
      </c>
      <c r="L77" s="79" t="s">
        <v>11</v>
      </c>
      <c r="M77" s="79" t="s">
        <v>12</v>
      </c>
      <c r="N77" s="79" t="s">
        <v>13</v>
      </c>
      <c r="O77" s="79"/>
      <c r="P77" s="79" t="s">
        <v>14</v>
      </c>
      <c r="Q77" s="79"/>
      <c r="R77" s="79" t="s">
        <v>15</v>
      </c>
      <c r="S77" s="79" t="s">
        <v>16</v>
      </c>
      <c r="T77" s="79" t="s">
        <v>17</v>
      </c>
      <c r="U77" s="79" t="s">
        <v>18</v>
      </c>
      <c r="V77" s="79" t="s">
        <v>19</v>
      </c>
      <c r="W77" s="79" t="s">
        <v>20</v>
      </c>
      <c r="X77" s="79" t="s">
        <v>21</v>
      </c>
      <c r="Y77" s="79" t="s">
        <v>22</v>
      </c>
      <c r="Z77" s="79" t="s">
        <v>23</v>
      </c>
      <c r="AA77" s="79" t="s">
        <v>24</v>
      </c>
      <c r="AB77" s="79" t="s">
        <v>25</v>
      </c>
      <c r="AC77" s="79" t="s">
        <v>26</v>
      </c>
    </row>
    <row r="78" spans="1:29" s="134" customFormat="1" ht="15.75" x14ac:dyDescent="0.25">
      <c r="A78" s="124" t="s">
        <v>27</v>
      </c>
      <c r="B78" s="135" t="s">
        <v>944</v>
      </c>
      <c r="C78" s="61"/>
      <c r="D78" s="61"/>
      <c r="E78" s="61"/>
      <c r="F78" s="61"/>
      <c r="G78" s="61"/>
      <c r="H78" s="61"/>
      <c r="I78" s="61"/>
      <c r="J78" s="61">
        <v>1</v>
      </c>
      <c r="K78" s="61">
        <v>1</v>
      </c>
      <c r="L78" s="61">
        <v>1</v>
      </c>
      <c r="M78" s="61"/>
      <c r="N78" s="61">
        <v>1</v>
      </c>
      <c r="O78" s="61"/>
      <c r="P78" s="61">
        <v>1.8</v>
      </c>
      <c r="Q78" s="61"/>
      <c r="R78" s="61"/>
      <c r="S78" s="61"/>
      <c r="T78" s="61"/>
      <c r="U78" s="61"/>
      <c r="V78" s="61"/>
      <c r="W78" s="61"/>
      <c r="X78" s="61"/>
      <c r="Y78" s="61">
        <v>1.8</v>
      </c>
      <c r="Z78" s="61">
        <v>1.8</v>
      </c>
      <c r="AA78" s="61">
        <v>1.8</v>
      </c>
      <c r="AB78" s="61"/>
      <c r="AC78" s="61">
        <v>1.8</v>
      </c>
    </row>
    <row r="79" spans="1:29" s="134" customFormat="1" ht="31.5" x14ac:dyDescent="0.25">
      <c r="A79" s="124" t="s">
        <v>31</v>
      </c>
      <c r="B79" s="135" t="s">
        <v>945</v>
      </c>
      <c r="C79" s="61"/>
      <c r="D79" s="61"/>
      <c r="E79" s="61"/>
      <c r="F79" s="61"/>
      <c r="G79" s="61"/>
      <c r="H79" s="61"/>
      <c r="I79" s="61"/>
      <c r="J79" s="61"/>
      <c r="K79" s="61"/>
      <c r="L79" s="61">
        <v>2</v>
      </c>
      <c r="M79" s="61">
        <v>1</v>
      </c>
      <c r="N79" s="61">
        <v>1</v>
      </c>
      <c r="O79" s="61"/>
      <c r="P79" s="61">
        <v>1.6</v>
      </c>
      <c r="Q79" s="61"/>
      <c r="R79" s="61"/>
      <c r="S79" s="61"/>
      <c r="T79" s="61"/>
      <c r="U79" s="61"/>
      <c r="V79" s="61"/>
      <c r="W79" s="61"/>
      <c r="X79" s="61"/>
      <c r="Y79" s="61"/>
      <c r="Z79" s="61"/>
      <c r="AA79" s="61">
        <v>3.2</v>
      </c>
      <c r="AB79" s="61">
        <v>1.6</v>
      </c>
      <c r="AC79" s="61">
        <v>1.6</v>
      </c>
    </row>
    <row r="80" spans="1:29" s="134" customFormat="1" ht="31.5" x14ac:dyDescent="0.25">
      <c r="A80" s="124" t="s">
        <v>33</v>
      </c>
      <c r="B80" s="135" t="s">
        <v>946</v>
      </c>
      <c r="C80" s="61"/>
      <c r="D80" s="61"/>
      <c r="E80" s="61"/>
      <c r="F80" s="61"/>
      <c r="G80" s="61"/>
      <c r="H80" s="61"/>
      <c r="I80" s="61"/>
      <c r="J80" s="61"/>
      <c r="K80" s="61">
        <v>1</v>
      </c>
      <c r="L80" s="61">
        <v>1</v>
      </c>
      <c r="M80" s="61">
        <v>1</v>
      </c>
      <c r="N80" s="61">
        <v>1</v>
      </c>
      <c r="O80" s="61"/>
      <c r="P80" s="61">
        <v>1.6</v>
      </c>
      <c r="Q80" s="61"/>
      <c r="R80" s="61"/>
      <c r="S80" s="61"/>
      <c r="T80" s="61"/>
      <c r="U80" s="61"/>
      <c r="V80" s="61"/>
      <c r="W80" s="61"/>
      <c r="X80" s="61"/>
      <c r="Y80" s="61"/>
      <c r="Z80" s="61">
        <v>1.6</v>
      </c>
      <c r="AA80" s="61">
        <v>1.6</v>
      </c>
      <c r="AB80" s="61">
        <v>1.6</v>
      </c>
      <c r="AC80" s="61">
        <v>1.6</v>
      </c>
    </row>
    <row r="81" spans="1:29" s="134" customFormat="1" ht="31.5" x14ac:dyDescent="0.25">
      <c r="A81" s="124" t="s">
        <v>35</v>
      </c>
      <c r="B81" s="135" t="s">
        <v>947</v>
      </c>
      <c r="C81" s="61"/>
      <c r="D81" s="61"/>
      <c r="E81" s="61"/>
      <c r="F81" s="61"/>
      <c r="G81" s="61"/>
      <c r="H81" s="61"/>
      <c r="I81" s="61"/>
      <c r="J81" s="61">
        <v>1</v>
      </c>
      <c r="K81" s="61">
        <v>1</v>
      </c>
      <c r="L81" s="61"/>
      <c r="M81" s="61"/>
      <c r="N81" s="61">
        <v>1</v>
      </c>
      <c r="O81" s="61"/>
      <c r="P81" s="61">
        <v>1.8</v>
      </c>
      <c r="Q81" s="61"/>
      <c r="R81" s="61"/>
      <c r="S81" s="61"/>
      <c r="T81" s="61"/>
      <c r="U81" s="61"/>
      <c r="V81" s="61"/>
      <c r="W81" s="61"/>
      <c r="X81" s="61"/>
      <c r="Y81" s="61">
        <v>1.8</v>
      </c>
      <c r="Z81" s="61">
        <v>1.8</v>
      </c>
      <c r="AA81" s="61"/>
      <c r="AB81" s="61"/>
      <c r="AC81" s="61">
        <v>1.8</v>
      </c>
    </row>
    <row r="82" spans="1:29" s="134" customFormat="1" ht="31.5" x14ac:dyDescent="0.25">
      <c r="A82" s="124" t="s">
        <v>37</v>
      </c>
      <c r="B82" s="135" t="s">
        <v>948</v>
      </c>
      <c r="C82" s="61"/>
      <c r="D82" s="61"/>
      <c r="E82" s="61"/>
      <c r="F82" s="61"/>
      <c r="G82" s="61"/>
      <c r="H82" s="61"/>
      <c r="I82" s="61"/>
      <c r="J82" s="61">
        <v>1</v>
      </c>
      <c r="K82" s="61">
        <v>1</v>
      </c>
      <c r="L82" s="61"/>
      <c r="M82" s="61"/>
      <c r="N82" s="61">
        <v>1</v>
      </c>
      <c r="O82" s="61"/>
      <c r="P82" s="61">
        <v>1.6</v>
      </c>
      <c r="Q82" s="61"/>
      <c r="R82" s="61"/>
      <c r="S82" s="61"/>
      <c r="T82" s="61"/>
      <c r="U82" s="61"/>
      <c r="V82" s="61"/>
      <c r="W82" s="61"/>
      <c r="X82" s="61"/>
      <c r="Y82" s="61">
        <v>1.6</v>
      </c>
      <c r="Z82" s="61">
        <v>1.6</v>
      </c>
      <c r="AA82" s="61"/>
      <c r="AB82" s="61"/>
      <c r="AC82" s="61">
        <v>1.6</v>
      </c>
    </row>
    <row r="83" spans="1:29" s="134" customFormat="1" ht="15.75" x14ac:dyDescent="0.25">
      <c r="A83" s="79" t="s">
        <v>949</v>
      </c>
      <c r="B83" s="79" t="s">
        <v>950</v>
      </c>
      <c r="C83" s="79" t="s">
        <v>2</v>
      </c>
      <c r="D83" s="79" t="s">
        <v>3</v>
      </c>
      <c r="E83" s="79" t="s">
        <v>4</v>
      </c>
      <c r="F83" s="79" t="s">
        <v>5</v>
      </c>
      <c r="G83" s="79" t="s">
        <v>6</v>
      </c>
      <c r="H83" s="79" t="s">
        <v>7</v>
      </c>
      <c r="I83" s="79" t="s">
        <v>8</v>
      </c>
      <c r="J83" s="79" t="s">
        <v>9</v>
      </c>
      <c r="K83" s="79" t="s">
        <v>10</v>
      </c>
      <c r="L83" s="79" t="s">
        <v>11</v>
      </c>
      <c r="M83" s="79" t="s">
        <v>12</v>
      </c>
      <c r="N83" s="79" t="s">
        <v>13</v>
      </c>
      <c r="O83" s="79"/>
      <c r="P83" s="79" t="s">
        <v>14</v>
      </c>
      <c r="Q83" s="79"/>
      <c r="R83" s="79" t="s">
        <v>15</v>
      </c>
      <c r="S83" s="79" t="s">
        <v>16</v>
      </c>
      <c r="T83" s="79" t="s">
        <v>17</v>
      </c>
      <c r="U83" s="79" t="s">
        <v>18</v>
      </c>
      <c r="V83" s="79" t="s">
        <v>19</v>
      </c>
      <c r="W83" s="79" t="s">
        <v>20</v>
      </c>
      <c r="X83" s="79" t="s">
        <v>21</v>
      </c>
      <c r="Y83" s="79" t="s">
        <v>22</v>
      </c>
      <c r="Z83" s="79" t="s">
        <v>23</v>
      </c>
      <c r="AA83" s="79" t="s">
        <v>24</v>
      </c>
      <c r="AB83" s="79" t="s">
        <v>25</v>
      </c>
      <c r="AC83" s="79" t="s">
        <v>26</v>
      </c>
    </row>
    <row r="84" spans="1:29" s="134" customFormat="1" ht="15.75" x14ac:dyDescent="0.25">
      <c r="A84" s="127"/>
      <c r="B84" s="135" t="s">
        <v>950</v>
      </c>
      <c r="C84" s="61"/>
      <c r="D84" s="61">
        <v>2</v>
      </c>
      <c r="E84" s="61"/>
      <c r="F84" s="61">
        <v>2</v>
      </c>
      <c r="G84" s="61"/>
      <c r="H84" s="61">
        <v>2</v>
      </c>
      <c r="I84" s="61">
        <v>2</v>
      </c>
      <c r="J84" s="61"/>
      <c r="K84" s="61"/>
      <c r="L84" s="61">
        <v>3</v>
      </c>
      <c r="M84" s="61"/>
      <c r="N84" s="61">
        <v>2</v>
      </c>
      <c r="O84" s="61"/>
      <c r="P84" s="61">
        <v>5</v>
      </c>
      <c r="Q84" s="61"/>
      <c r="R84" s="61"/>
      <c r="S84" s="61">
        <v>10</v>
      </c>
      <c r="T84" s="61"/>
      <c r="U84" s="61">
        <v>10</v>
      </c>
      <c r="V84" s="61"/>
      <c r="W84" s="61">
        <v>10</v>
      </c>
      <c r="X84" s="61">
        <v>10</v>
      </c>
      <c r="Y84" s="61"/>
      <c r="Z84" s="61"/>
      <c r="AA84" s="61">
        <v>15</v>
      </c>
      <c r="AB84" s="61"/>
      <c r="AC84" s="61">
        <v>10</v>
      </c>
    </row>
    <row r="85" spans="1:29" s="134" customFormat="1" ht="15.75" x14ac:dyDescent="0.25">
      <c r="A85" s="124"/>
      <c r="B85" s="135"/>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row>
    <row r="86" spans="1:29" s="134" customFormat="1" ht="15.75" x14ac:dyDescent="0.25">
      <c r="A86" s="79" t="s">
        <v>2558</v>
      </c>
      <c r="B86" s="79" t="s">
        <v>951</v>
      </c>
      <c r="C86" s="79" t="s">
        <v>2</v>
      </c>
      <c r="D86" s="79" t="s">
        <v>3</v>
      </c>
      <c r="E86" s="79" t="s">
        <v>4</v>
      </c>
      <c r="F86" s="79" t="s">
        <v>5</v>
      </c>
      <c r="G86" s="79" t="s">
        <v>6</v>
      </c>
      <c r="H86" s="79" t="s">
        <v>7</v>
      </c>
      <c r="I86" s="79" t="s">
        <v>8</v>
      </c>
      <c r="J86" s="79" t="s">
        <v>9</v>
      </c>
      <c r="K86" s="79" t="s">
        <v>10</v>
      </c>
      <c r="L86" s="79" t="s">
        <v>11</v>
      </c>
      <c r="M86" s="79" t="s">
        <v>12</v>
      </c>
      <c r="N86" s="79" t="s">
        <v>13</v>
      </c>
      <c r="O86" s="79"/>
      <c r="P86" s="79" t="s">
        <v>14</v>
      </c>
      <c r="Q86" s="79"/>
      <c r="R86" s="79" t="s">
        <v>15</v>
      </c>
      <c r="S86" s="79" t="s">
        <v>16</v>
      </c>
      <c r="T86" s="79" t="s">
        <v>17</v>
      </c>
      <c r="U86" s="79" t="s">
        <v>18</v>
      </c>
      <c r="V86" s="79" t="s">
        <v>19</v>
      </c>
      <c r="W86" s="79" t="s">
        <v>20</v>
      </c>
      <c r="X86" s="79" t="s">
        <v>21</v>
      </c>
      <c r="Y86" s="79" t="s">
        <v>22</v>
      </c>
      <c r="Z86" s="79" t="s">
        <v>23</v>
      </c>
      <c r="AA86" s="79" t="s">
        <v>24</v>
      </c>
      <c r="AB86" s="79" t="s">
        <v>25</v>
      </c>
      <c r="AC86" s="79" t="s">
        <v>26</v>
      </c>
    </row>
    <row r="87" spans="1:29" s="134" customFormat="1" ht="31.5" x14ac:dyDescent="0.25">
      <c r="A87" s="124" t="s">
        <v>27</v>
      </c>
      <c r="B87" s="135" t="s">
        <v>952</v>
      </c>
      <c r="C87" s="61">
        <v>1</v>
      </c>
      <c r="D87" s="61"/>
      <c r="E87" s="61">
        <v>1</v>
      </c>
      <c r="F87" s="61"/>
      <c r="G87" s="61"/>
      <c r="H87" s="61">
        <v>3</v>
      </c>
      <c r="I87" s="61"/>
      <c r="J87" s="61">
        <v>1</v>
      </c>
      <c r="K87" s="61">
        <v>1</v>
      </c>
      <c r="L87" s="61">
        <v>1</v>
      </c>
      <c r="M87" s="61"/>
      <c r="N87" s="61"/>
      <c r="O87" s="61"/>
      <c r="P87" s="61">
        <v>2.6</v>
      </c>
      <c r="Q87" s="61"/>
      <c r="R87" s="61">
        <v>2.6</v>
      </c>
      <c r="S87" s="61"/>
      <c r="T87" s="61">
        <v>2.6</v>
      </c>
      <c r="U87" s="61"/>
      <c r="V87" s="61"/>
      <c r="W87" s="61">
        <v>7.8</v>
      </c>
      <c r="X87" s="61"/>
      <c r="Y87" s="61">
        <v>2.6</v>
      </c>
      <c r="Z87" s="61">
        <v>2.6</v>
      </c>
      <c r="AA87" s="61">
        <v>2.6</v>
      </c>
      <c r="AB87" s="61"/>
      <c r="AC87" s="61"/>
    </row>
    <row r="88" spans="1:29" s="134" customFormat="1" ht="47.25" x14ac:dyDescent="0.25">
      <c r="A88" s="124" t="s">
        <v>31</v>
      </c>
      <c r="B88" s="135" t="s">
        <v>953</v>
      </c>
      <c r="C88" s="61"/>
      <c r="D88" s="61"/>
      <c r="E88" s="61">
        <v>2</v>
      </c>
      <c r="F88" s="61"/>
      <c r="G88" s="61"/>
      <c r="H88" s="61">
        <v>3</v>
      </c>
      <c r="I88" s="61"/>
      <c r="J88" s="61">
        <v>1</v>
      </c>
      <c r="K88" s="61">
        <v>1</v>
      </c>
      <c r="L88" s="61">
        <v>2</v>
      </c>
      <c r="M88" s="61"/>
      <c r="N88" s="61"/>
      <c r="O88" s="61"/>
      <c r="P88" s="61">
        <v>2.4</v>
      </c>
      <c r="Q88" s="61"/>
      <c r="R88" s="61"/>
      <c r="S88" s="61"/>
      <c r="T88" s="61">
        <v>4.8</v>
      </c>
      <c r="U88" s="61"/>
      <c r="V88" s="61"/>
      <c r="W88" s="61">
        <v>7.2</v>
      </c>
      <c r="X88" s="61"/>
      <c r="Y88" s="61">
        <v>2.4</v>
      </c>
      <c r="Z88" s="61">
        <v>2.4</v>
      </c>
      <c r="AA88" s="61">
        <v>4.8</v>
      </c>
      <c r="AB88" s="61"/>
      <c r="AC88" s="61"/>
    </row>
    <row r="89" spans="1:29" s="134" customFormat="1" ht="15.75" x14ac:dyDescent="0.25">
      <c r="A89" s="124" t="s">
        <v>33</v>
      </c>
      <c r="B89" s="135" t="s">
        <v>954</v>
      </c>
      <c r="C89" s="61">
        <v>2</v>
      </c>
      <c r="D89" s="61"/>
      <c r="E89" s="61">
        <v>2</v>
      </c>
      <c r="F89" s="61"/>
      <c r="G89" s="61"/>
      <c r="H89" s="61">
        <v>3</v>
      </c>
      <c r="I89" s="61"/>
      <c r="J89" s="61">
        <v>1</v>
      </c>
      <c r="K89" s="61">
        <v>2</v>
      </c>
      <c r="L89" s="61">
        <v>2</v>
      </c>
      <c r="M89" s="61"/>
      <c r="N89" s="61"/>
      <c r="O89" s="61"/>
      <c r="P89" s="61">
        <v>2.6</v>
      </c>
      <c r="Q89" s="61"/>
      <c r="R89" s="61">
        <v>5.2</v>
      </c>
      <c r="S89" s="61"/>
      <c r="T89" s="61">
        <v>5.2</v>
      </c>
      <c r="U89" s="61"/>
      <c r="V89" s="61"/>
      <c r="W89" s="61">
        <v>7.8</v>
      </c>
      <c r="X89" s="61"/>
      <c r="Y89" s="61">
        <v>2.6</v>
      </c>
      <c r="Z89" s="61">
        <v>5.2</v>
      </c>
      <c r="AA89" s="61">
        <v>5.2</v>
      </c>
      <c r="AB89" s="61"/>
      <c r="AC89" s="61"/>
    </row>
    <row r="90" spans="1:29" s="134" customFormat="1" ht="31.5" x14ac:dyDescent="0.25">
      <c r="A90" s="124" t="s">
        <v>35</v>
      </c>
      <c r="B90" s="135" t="s">
        <v>955</v>
      </c>
      <c r="C90" s="61">
        <v>1</v>
      </c>
      <c r="D90" s="61"/>
      <c r="E90" s="61">
        <v>1</v>
      </c>
      <c r="F90" s="61"/>
      <c r="G90" s="61"/>
      <c r="H90" s="61">
        <v>3</v>
      </c>
      <c r="I90" s="61"/>
      <c r="J90" s="61">
        <v>1</v>
      </c>
      <c r="K90" s="61">
        <v>1</v>
      </c>
      <c r="L90" s="61">
        <v>1</v>
      </c>
      <c r="M90" s="61"/>
      <c r="N90" s="61"/>
      <c r="O90" s="61"/>
      <c r="P90" s="61">
        <v>2.6</v>
      </c>
      <c r="Q90" s="61"/>
      <c r="R90" s="61">
        <v>2.6</v>
      </c>
      <c r="S90" s="61"/>
      <c r="T90" s="61">
        <v>2.6</v>
      </c>
      <c r="U90" s="61"/>
      <c r="V90" s="61"/>
      <c r="W90" s="61">
        <v>7.8</v>
      </c>
      <c r="X90" s="61"/>
      <c r="Y90" s="61">
        <v>2.6</v>
      </c>
      <c r="Z90" s="61">
        <v>2.6</v>
      </c>
      <c r="AA90" s="61">
        <v>2.6</v>
      </c>
      <c r="AB90" s="61"/>
      <c r="AC90" s="61"/>
    </row>
    <row r="91" spans="1:29" s="134" customFormat="1" ht="31.5" x14ac:dyDescent="0.25">
      <c r="A91" s="124" t="s">
        <v>37</v>
      </c>
      <c r="B91" s="135" t="s">
        <v>956</v>
      </c>
      <c r="C91" s="61"/>
      <c r="D91" s="61"/>
      <c r="E91" s="61">
        <v>2</v>
      </c>
      <c r="F91" s="61"/>
      <c r="G91" s="61"/>
      <c r="H91" s="61">
        <v>2</v>
      </c>
      <c r="I91" s="61"/>
      <c r="J91" s="61">
        <v>1</v>
      </c>
      <c r="K91" s="61">
        <v>1</v>
      </c>
      <c r="L91" s="61">
        <v>2</v>
      </c>
      <c r="M91" s="61"/>
      <c r="N91" s="61"/>
      <c r="O91" s="61"/>
      <c r="P91" s="61">
        <v>2.4</v>
      </c>
      <c r="Q91" s="61"/>
      <c r="R91" s="61"/>
      <c r="S91" s="61"/>
      <c r="T91" s="61">
        <v>4.8</v>
      </c>
      <c r="U91" s="61"/>
      <c r="V91" s="61"/>
      <c r="W91" s="61">
        <v>4.8</v>
      </c>
      <c r="X91" s="61"/>
      <c r="Y91" s="61">
        <v>2.4</v>
      </c>
      <c r="Z91" s="61">
        <v>2.4</v>
      </c>
      <c r="AA91" s="61">
        <v>4.8</v>
      </c>
      <c r="AB91" s="61"/>
      <c r="AC91" s="61"/>
    </row>
    <row r="92" spans="1:29" s="134" customFormat="1" ht="15.75" x14ac:dyDescent="0.25">
      <c r="A92" s="79" t="s">
        <v>957</v>
      </c>
      <c r="B92" s="79" t="s">
        <v>958</v>
      </c>
      <c r="C92" s="79" t="s">
        <v>2</v>
      </c>
      <c r="D92" s="79" t="s">
        <v>3</v>
      </c>
      <c r="E92" s="79" t="s">
        <v>4</v>
      </c>
      <c r="F92" s="79" t="s">
        <v>5</v>
      </c>
      <c r="G92" s="79" t="s">
        <v>6</v>
      </c>
      <c r="H92" s="79" t="s">
        <v>7</v>
      </c>
      <c r="I92" s="79" t="s">
        <v>8</v>
      </c>
      <c r="J92" s="79" t="s">
        <v>9</v>
      </c>
      <c r="K92" s="79" t="s">
        <v>10</v>
      </c>
      <c r="L92" s="79" t="s">
        <v>11</v>
      </c>
      <c r="M92" s="79" t="s">
        <v>12</v>
      </c>
      <c r="N92" s="79" t="s">
        <v>13</v>
      </c>
      <c r="O92" s="79"/>
      <c r="P92" s="79" t="s">
        <v>14</v>
      </c>
      <c r="Q92" s="79"/>
      <c r="R92" s="79" t="s">
        <v>15</v>
      </c>
      <c r="S92" s="79" t="s">
        <v>16</v>
      </c>
      <c r="T92" s="79" t="s">
        <v>17</v>
      </c>
      <c r="U92" s="79" t="s">
        <v>18</v>
      </c>
      <c r="V92" s="79" t="s">
        <v>19</v>
      </c>
      <c r="W92" s="79" t="s">
        <v>20</v>
      </c>
      <c r="X92" s="79" t="s">
        <v>21</v>
      </c>
      <c r="Y92" s="79" t="s">
        <v>22</v>
      </c>
      <c r="Z92" s="79" t="s">
        <v>23</v>
      </c>
      <c r="AA92" s="79" t="s">
        <v>24</v>
      </c>
      <c r="AB92" s="79" t="s">
        <v>25</v>
      </c>
      <c r="AC92" s="79" t="s">
        <v>26</v>
      </c>
    </row>
    <row r="93" spans="1:29" s="134" customFormat="1" ht="15.75" x14ac:dyDescent="0.25">
      <c r="A93" s="124" t="s">
        <v>27</v>
      </c>
      <c r="B93" s="135" t="s">
        <v>959</v>
      </c>
      <c r="C93" s="61">
        <v>1</v>
      </c>
      <c r="D93" s="61"/>
      <c r="E93" s="61">
        <v>1</v>
      </c>
      <c r="F93" s="61"/>
      <c r="G93" s="61"/>
      <c r="H93" s="61">
        <v>3</v>
      </c>
      <c r="I93" s="61"/>
      <c r="J93" s="61">
        <v>1</v>
      </c>
      <c r="K93" s="61">
        <v>1</v>
      </c>
      <c r="L93" s="61">
        <v>1</v>
      </c>
      <c r="M93" s="61"/>
      <c r="N93" s="61"/>
      <c r="O93" s="61"/>
      <c r="P93" s="61">
        <v>2.6</v>
      </c>
      <c r="Q93" s="61"/>
      <c r="R93" s="61">
        <v>2.6</v>
      </c>
      <c r="S93" s="61"/>
      <c r="T93" s="61">
        <v>2.6</v>
      </c>
      <c r="U93" s="61"/>
      <c r="V93" s="61"/>
      <c r="W93" s="61">
        <v>7.8000000000000007</v>
      </c>
      <c r="X93" s="61"/>
      <c r="Y93" s="61">
        <v>2.6</v>
      </c>
      <c r="Z93" s="61">
        <v>2.6</v>
      </c>
      <c r="AA93" s="61">
        <v>2.6</v>
      </c>
      <c r="AB93" s="61"/>
      <c r="AC93" s="61"/>
    </row>
    <row r="94" spans="1:29" s="134" customFormat="1" ht="15.75" x14ac:dyDescent="0.25">
      <c r="A94" s="124" t="s">
        <v>31</v>
      </c>
      <c r="B94" s="135" t="s">
        <v>960</v>
      </c>
      <c r="C94" s="61"/>
      <c r="D94" s="61"/>
      <c r="E94" s="61">
        <v>2</v>
      </c>
      <c r="F94" s="61"/>
      <c r="G94" s="61"/>
      <c r="H94" s="61">
        <v>3</v>
      </c>
      <c r="I94" s="61"/>
      <c r="J94" s="61">
        <v>1</v>
      </c>
      <c r="K94" s="61">
        <v>1</v>
      </c>
      <c r="L94" s="61">
        <v>2</v>
      </c>
      <c r="M94" s="61"/>
      <c r="N94" s="61"/>
      <c r="O94" s="61"/>
      <c r="P94" s="61">
        <v>2.6</v>
      </c>
      <c r="Q94" s="61"/>
      <c r="R94" s="61"/>
      <c r="S94" s="61"/>
      <c r="T94" s="61">
        <v>5.2</v>
      </c>
      <c r="U94" s="61"/>
      <c r="V94" s="61"/>
      <c r="W94" s="61">
        <v>7.8000000000000007</v>
      </c>
      <c r="X94" s="61"/>
      <c r="Y94" s="61">
        <v>2.6</v>
      </c>
      <c r="Z94" s="61">
        <v>2.6</v>
      </c>
      <c r="AA94" s="61">
        <v>5.2</v>
      </c>
      <c r="AB94" s="61"/>
      <c r="AC94" s="61"/>
    </row>
    <row r="95" spans="1:29" s="134" customFormat="1" ht="15.75" x14ac:dyDescent="0.25">
      <c r="A95" s="124" t="s">
        <v>33</v>
      </c>
      <c r="B95" s="135" t="s">
        <v>961</v>
      </c>
      <c r="C95" s="61">
        <v>2</v>
      </c>
      <c r="D95" s="61"/>
      <c r="E95" s="61">
        <v>2</v>
      </c>
      <c r="F95" s="61"/>
      <c r="G95" s="61"/>
      <c r="H95" s="61">
        <v>3</v>
      </c>
      <c r="I95" s="61"/>
      <c r="J95" s="61">
        <v>1</v>
      </c>
      <c r="K95" s="61">
        <v>2</v>
      </c>
      <c r="L95" s="61">
        <v>2</v>
      </c>
      <c r="M95" s="61"/>
      <c r="N95" s="61"/>
      <c r="O95" s="61"/>
      <c r="P95" s="61">
        <v>2.6</v>
      </c>
      <c r="Q95" s="61"/>
      <c r="R95" s="61">
        <v>5.2</v>
      </c>
      <c r="S95" s="61"/>
      <c r="T95" s="61">
        <v>5.2</v>
      </c>
      <c r="U95" s="61"/>
      <c r="V95" s="61"/>
      <c r="W95" s="61">
        <v>7.8000000000000007</v>
      </c>
      <c r="X95" s="61"/>
      <c r="Y95" s="61">
        <v>2.6</v>
      </c>
      <c r="Z95" s="61">
        <v>5.2</v>
      </c>
      <c r="AA95" s="61">
        <v>5.2</v>
      </c>
      <c r="AB95" s="61"/>
      <c r="AC95" s="61"/>
    </row>
    <row r="96" spans="1:29" s="134" customFormat="1" ht="15.75" x14ac:dyDescent="0.25">
      <c r="A96" s="124" t="s">
        <v>35</v>
      </c>
      <c r="B96" s="135" t="s">
        <v>962</v>
      </c>
      <c r="C96" s="61">
        <v>1</v>
      </c>
      <c r="D96" s="61"/>
      <c r="E96" s="61">
        <v>1</v>
      </c>
      <c r="F96" s="61"/>
      <c r="G96" s="61"/>
      <c r="H96" s="61">
        <v>3</v>
      </c>
      <c r="I96" s="61"/>
      <c r="J96" s="61">
        <v>1</v>
      </c>
      <c r="K96" s="61">
        <v>1</v>
      </c>
      <c r="L96" s="61">
        <v>1</v>
      </c>
      <c r="M96" s="61"/>
      <c r="N96" s="61"/>
      <c r="O96" s="61"/>
      <c r="P96" s="61">
        <v>2.6</v>
      </c>
      <c r="Q96" s="61"/>
      <c r="R96" s="61">
        <v>2.6</v>
      </c>
      <c r="S96" s="61"/>
      <c r="T96" s="61">
        <v>2.6</v>
      </c>
      <c r="U96" s="61"/>
      <c r="V96" s="61"/>
      <c r="W96" s="61">
        <v>7.8000000000000007</v>
      </c>
      <c r="X96" s="61"/>
      <c r="Y96" s="61">
        <v>2.6</v>
      </c>
      <c r="Z96" s="61">
        <v>2.6</v>
      </c>
      <c r="AA96" s="61">
        <v>2.6</v>
      </c>
      <c r="AB96" s="61"/>
      <c r="AC96" s="61"/>
    </row>
    <row r="97" spans="1:29" s="134" customFormat="1" ht="15.75" x14ac:dyDescent="0.25">
      <c r="A97" s="124" t="s">
        <v>37</v>
      </c>
      <c r="B97" s="135" t="s">
        <v>963</v>
      </c>
      <c r="C97" s="61"/>
      <c r="D97" s="61"/>
      <c r="E97" s="61">
        <v>2</v>
      </c>
      <c r="F97" s="61"/>
      <c r="G97" s="61"/>
      <c r="H97" s="61">
        <v>2</v>
      </c>
      <c r="I97" s="61"/>
      <c r="J97" s="61">
        <v>1</v>
      </c>
      <c r="K97" s="61">
        <v>1</v>
      </c>
      <c r="L97" s="61">
        <v>2</v>
      </c>
      <c r="M97" s="61"/>
      <c r="N97" s="61"/>
      <c r="O97" s="61"/>
      <c r="P97" s="61">
        <v>2.4</v>
      </c>
      <c r="Q97" s="61"/>
      <c r="R97" s="61"/>
      <c r="S97" s="61"/>
      <c r="T97" s="61">
        <v>4.8</v>
      </c>
      <c r="U97" s="61"/>
      <c r="V97" s="61"/>
      <c r="W97" s="61">
        <v>4.8</v>
      </c>
      <c r="X97" s="61"/>
      <c r="Y97" s="61">
        <v>2.4</v>
      </c>
      <c r="Z97" s="61">
        <v>2.4</v>
      </c>
      <c r="AA97" s="61">
        <v>4.8</v>
      </c>
      <c r="AB97" s="61"/>
      <c r="AC97" s="61"/>
    </row>
    <row r="98" spans="1:29" s="134" customFormat="1" ht="15.75" x14ac:dyDescent="0.25">
      <c r="A98" s="79" t="s">
        <v>964</v>
      </c>
      <c r="B98" s="79" t="s">
        <v>965</v>
      </c>
      <c r="C98" s="79" t="s">
        <v>2</v>
      </c>
      <c r="D98" s="79" t="s">
        <v>3</v>
      </c>
      <c r="E98" s="79" t="s">
        <v>4</v>
      </c>
      <c r="F98" s="79" t="s">
        <v>5</v>
      </c>
      <c r="G98" s="79" t="s">
        <v>6</v>
      </c>
      <c r="H98" s="79" t="s">
        <v>7</v>
      </c>
      <c r="I98" s="79" t="s">
        <v>8</v>
      </c>
      <c r="J98" s="79" t="s">
        <v>9</v>
      </c>
      <c r="K98" s="79" t="s">
        <v>10</v>
      </c>
      <c r="L98" s="79" t="s">
        <v>11</v>
      </c>
      <c r="M98" s="79" t="s">
        <v>12</v>
      </c>
      <c r="N98" s="79" t="s">
        <v>13</v>
      </c>
      <c r="O98" s="79"/>
      <c r="P98" s="79" t="s">
        <v>14</v>
      </c>
      <c r="Q98" s="79"/>
      <c r="R98" s="79" t="s">
        <v>15</v>
      </c>
      <c r="S98" s="79" t="s">
        <v>16</v>
      </c>
      <c r="T98" s="79" t="s">
        <v>17</v>
      </c>
      <c r="U98" s="79" t="s">
        <v>18</v>
      </c>
      <c r="V98" s="79" t="s">
        <v>19</v>
      </c>
      <c r="W98" s="79" t="s">
        <v>20</v>
      </c>
      <c r="X98" s="79" t="s">
        <v>21</v>
      </c>
      <c r="Y98" s="79" t="s">
        <v>22</v>
      </c>
      <c r="Z98" s="79" t="s">
        <v>23</v>
      </c>
      <c r="AA98" s="79" t="s">
        <v>24</v>
      </c>
      <c r="AB98" s="79" t="s">
        <v>25</v>
      </c>
      <c r="AC98" s="79" t="s">
        <v>26</v>
      </c>
    </row>
    <row r="99" spans="1:29" s="134" customFormat="1" ht="15.75" x14ac:dyDescent="0.25">
      <c r="A99" s="124" t="s">
        <v>27</v>
      </c>
      <c r="B99" s="135" t="s">
        <v>966</v>
      </c>
      <c r="C99" s="61">
        <v>1</v>
      </c>
      <c r="D99" s="61"/>
      <c r="E99" s="61"/>
      <c r="F99" s="61">
        <v>1</v>
      </c>
      <c r="G99" s="61"/>
      <c r="H99" s="61">
        <v>2</v>
      </c>
      <c r="I99" s="61">
        <v>2</v>
      </c>
      <c r="J99" s="61">
        <v>3</v>
      </c>
      <c r="K99" s="61">
        <v>1</v>
      </c>
      <c r="L99" s="61">
        <v>2</v>
      </c>
      <c r="M99" s="61">
        <v>1</v>
      </c>
      <c r="N99" s="61">
        <v>2</v>
      </c>
      <c r="O99" s="61"/>
      <c r="P99" s="61">
        <v>1.6</v>
      </c>
      <c r="Q99" s="61"/>
      <c r="R99" s="61">
        <v>1.6</v>
      </c>
      <c r="S99" s="61"/>
      <c r="T99" s="61"/>
      <c r="U99" s="61">
        <v>1.6</v>
      </c>
      <c r="V99" s="61"/>
      <c r="W99" s="61">
        <v>3.2</v>
      </c>
      <c r="X99" s="61">
        <v>3.2</v>
      </c>
      <c r="Y99" s="61">
        <v>4.8000000000000007</v>
      </c>
      <c r="Z99" s="61">
        <v>1.6</v>
      </c>
      <c r="AA99" s="61">
        <v>3.2</v>
      </c>
      <c r="AB99" s="61">
        <v>1.6</v>
      </c>
      <c r="AC99" s="61">
        <v>3.2</v>
      </c>
    </row>
    <row r="100" spans="1:29" s="134" customFormat="1" ht="31.5" x14ac:dyDescent="0.25">
      <c r="A100" s="124" t="s">
        <v>31</v>
      </c>
      <c r="B100" s="135" t="s">
        <v>967</v>
      </c>
      <c r="C100" s="61">
        <v>1</v>
      </c>
      <c r="D100" s="61">
        <v>1</v>
      </c>
      <c r="E100" s="61"/>
      <c r="F100" s="61"/>
      <c r="G100" s="61"/>
      <c r="H100" s="61">
        <v>2</v>
      </c>
      <c r="I100" s="61">
        <v>1</v>
      </c>
      <c r="J100" s="61">
        <v>1</v>
      </c>
      <c r="K100" s="61">
        <v>1</v>
      </c>
      <c r="L100" s="61">
        <v>1</v>
      </c>
      <c r="M100" s="61">
        <v>1</v>
      </c>
      <c r="N100" s="61"/>
      <c r="O100" s="61"/>
      <c r="P100" s="61">
        <v>1.6</v>
      </c>
      <c r="Q100" s="61"/>
      <c r="R100" s="61">
        <v>1.6</v>
      </c>
      <c r="S100" s="61">
        <v>1.6</v>
      </c>
      <c r="T100" s="61"/>
      <c r="U100" s="61"/>
      <c r="V100" s="61"/>
      <c r="W100" s="61">
        <v>3.2</v>
      </c>
      <c r="X100" s="61">
        <v>1.6</v>
      </c>
      <c r="Y100" s="61">
        <v>1.6</v>
      </c>
      <c r="Z100" s="61">
        <v>1.6</v>
      </c>
      <c r="AA100" s="61">
        <v>1.6</v>
      </c>
      <c r="AB100" s="61">
        <v>1.6</v>
      </c>
      <c r="AC100" s="61"/>
    </row>
    <row r="101" spans="1:29" s="134" customFormat="1" ht="31.5" x14ac:dyDescent="0.25">
      <c r="A101" s="124" t="s">
        <v>33</v>
      </c>
      <c r="B101" s="135" t="s">
        <v>968</v>
      </c>
      <c r="C101" s="61">
        <v>1</v>
      </c>
      <c r="D101" s="61"/>
      <c r="E101" s="61"/>
      <c r="F101" s="61">
        <v>1</v>
      </c>
      <c r="G101" s="61"/>
      <c r="H101" s="61">
        <v>1</v>
      </c>
      <c r="I101" s="61">
        <v>1</v>
      </c>
      <c r="J101" s="61">
        <v>1</v>
      </c>
      <c r="K101" s="61"/>
      <c r="L101" s="61">
        <v>1</v>
      </c>
      <c r="M101" s="61">
        <v>2</v>
      </c>
      <c r="N101" s="61">
        <v>1</v>
      </c>
      <c r="O101" s="61"/>
      <c r="P101" s="61">
        <v>1.8</v>
      </c>
      <c r="Q101" s="61"/>
      <c r="R101" s="61">
        <v>1.8</v>
      </c>
      <c r="S101" s="61"/>
      <c r="T101" s="61"/>
      <c r="U101" s="61">
        <v>1.8</v>
      </c>
      <c r="V101" s="61"/>
      <c r="W101" s="61">
        <v>1.8</v>
      </c>
      <c r="X101" s="61">
        <v>1.8</v>
      </c>
      <c r="Y101" s="61">
        <v>1.8</v>
      </c>
      <c r="Z101" s="61"/>
      <c r="AA101" s="61">
        <v>1.8</v>
      </c>
      <c r="AB101" s="61">
        <v>3.6</v>
      </c>
      <c r="AC101" s="61">
        <v>1.8</v>
      </c>
    </row>
    <row r="102" spans="1:29" s="134" customFormat="1" ht="15.75" x14ac:dyDescent="0.25">
      <c r="A102" s="124" t="s">
        <v>35</v>
      </c>
      <c r="B102" s="135" t="s">
        <v>969</v>
      </c>
      <c r="C102" s="61"/>
      <c r="D102" s="61">
        <v>1</v>
      </c>
      <c r="E102" s="61"/>
      <c r="F102" s="61">
        <v>2</v>
      </c>
      <c r="G102" s="61">
        <v>1</v>
      </c>
      <c r="H102" s="61"/>
      <c r="I102" s="61">
        <v>1</v>
      </c>
      <c r="J102" s="61">
        <v>1</v>
      </c>
      <c r="K102" s="61">
        <v>1</v>
      </c>
      <c r="L102" s="61">
        <v>2</v>
      </c>
      <c r="M102" s="61">
        <v>1</v>
      </c>
      <c r="N102" s="61">
        <v>2</v>
      </c>
      <c r="O102" s="61"/>
      <c r="P102" s="61">
        <v>1.6</v>
      </c>
      <c r="Q102" s="61"/>
      <c r="R102" s="61"/>
      <c r="S102" s="61">
        <v>1.6</v>
      </c>
      <c r="T102" s="61"/>
      <c r="U102" s="61">
        <v>3.2</v>
      </c>
      <c r="V102" s="61">
        <v>1.6</v>
      </c>
      <c r="W102" s="61"/>
      <c r="X102" s="61">
        <v>1.6</v>
      </c>
      <c r="Y102" s="61">
        <v>1.6</v>
      </c>
      <c r="Z102" s="61">
        <v>1.6</v>
      </c>
      <c r="AA102" s="61">
        <v>3.2</v>
      </c>
      <c r="AB102" s="61"/>
      <c r="AC102" s="61">
        <v>3.2</v>
      </c>
    </row>
    <row r="103" spans="1:29" s="134" customFormat="1" ht="31.5" x14ac:dyDescent="0.25">
      <c r="A103" s="124" t="s">
        <v>37</v>
      </c>
      <c r="B103" s="135" t="s">
        <v>970</v>
      </c>
      <c r="C103" s="61">
        <v>3</v>
      </c>
      <c r="D103" s="61">
        <v>2</v>
      </c>
      <c r="E103" s="61"/>
      <c r="F103" s="61"/>
      <c r="G103" s="61"/>
      <c r="H103" s="61">
        <v>1</v>
      </c>
      <c r="I103" s="61">
        <v>2</v>
      </c>
      <c r="J103" s="61">
        <v>3</v>
      </c>
      <c r="K103" s="61"/>
      <c r="L103" s="61">
        <v>1</v>
      </c>
      <c r="M103" s="61"/>
      <c r="N103" s="61"/>
      <c r="O103" s="61"/>
      <c r="P103" s="61">
        <v>1.8</v>
      </c>
      <c r="Q103" s="61"/>
      <c r="R103" s="61">
        <v>5.4</v>
      </c>
      <c r="S103" s="61">
        <v>3.6</v>
      </c>
      <c r="T103" s="61"/>
      <c r="U103" s="61"/>
      <c r="V103" s="61"/>
      <c r="W103" s="61">
        <v>1.8</v>
      </c>
      <c r="X103" s="61">
        <v>3.6</v>
      </c>
      <c r="Y103" s="61">
        <v>5.4</v>
      </c>
      <c r="Z103" s="61"/>
      <c r="AA103" s="61">
        <v>1.8</v>
      </c>
      <c r="AB103" s="61"/>
      <c r="AC103" s="61"/>
    </row>
    <row r="104" spans="1:29" s="134" customFormat="1" ht="15.75" x14ac:dyDescent="0.25">
      <c r="A104" s="79" t="s">
        <v>971</v>
      </c>
      <c r="B104" s="79" t="s">
        <v>972</v>
      </c>
      <c r="C104" s="79" t="s">
        <v>2</v>
      </c>
      <c r="D104" s="79" t="s">
        <v>3</v>
      </c>
      <c r="E104" s="79" t="s">
        <v>4</v>
      </c>
      <c r="F104" s="79" t="s">
        <v>5</v>
      </c>
      <c r="G104" s="79" t="s">
        <v>6</v>
      </c>
      <c r="H104" s="79" t="s">
        <v>7</v>
      </c>
      <c r="I104" s="79" t="s">
        <v>8</v>
      </c>
      <c r="J104" s="79" t="s">
        <v>9</v>
      </c>
      <c r="K104" s="79" t="s">
        <v>10</v>
      </c>
      <c r="L104" s="79" t="s">
        <v>11</v>
      </c>
      <c r="M104" s="79" t="s">
        <v>12</v>
      </c>
      <c r="N104" s="79" t="s">
        <v>13</v>
      </c>
      <c r="O104" s="79"/>
      <c r="P104" s="79" t="s">
        <v>14</v>
      </c>
      <c r="Q104" s="79"/>
      <c r="R104" s="79" t="s">
        <v>15</v>
      </c>
      <c r="S104" s="79" t="s">
        <v>16</v>
      </c>
      <c r="T104" s="79" t="s">
        <v>17</v>
      </c>
      <c r="U104" s="79" t="s">
        <v>18</v>
      </c>
      <c r="V104" s="79" t="s">
        <v>19</v>
      </c>
      <c r="W104" s="79" t="s">
        <v>20</v>
      </c>
      <c r="X104" s="79" t="s">
        <v>21</v>
      </c>
      <c r="Y104" s="79" t="s">
        <v>22</v>
      </c>
      <c r="Z104" s="79" t="s">
        <v>23</v>
      </c>
      <c r="AA104" s="79" t="s">
        <v>24</v>
      </c>
      <c r="AB104" s="79" t="s">
        <v>25</v>
      </c>
      <c r="AC104" s="79" t="s">
        <v>26</v>
      </c>
    </row>
    <row r="105" spans="1:29" s="134" customFormat="1" ht="31.5" x14ac:dyDescent="0.25">
      <c r="A105" s="124" t="s">
        <v>27</v>
      </c>
      <c r="B105" s="135" t="s">
        <v>973</v>
      </c>
      <c r="C105" s="61">
        <v>1</v>
      </c>
      <c r="D105" s="61"/>
      <c r="E105" s="61"/>
      <c r="F105" s="61"/>
      <c r="G105" s="61">
        <v>2</v>
      </c>
      <c r="H105" s="61">
        <v>1</v>
      </c>
      <c r="I105" s="61">
        <v>1</v>
      </c>
      <c r="J105" s="61"/>
      <c r="K105" s="61">
        <v>2</v>
      </c>
      <c r="L105" s="61">
        <v>2</v>
      </c>
      <c r="M105" s="61">
        <v>1</v>
      </c>
      <c r="N105" s="61"/>
      <c r="O105" s="61"/>
      <c r="P105" s="61">
        <v>1.6</v>
      </c>
      <c r="Q105" s="61"/>
      <c r="R105" s="61">
        <v>1.6</v>
      </c>
      <c r="S105" s="61"/>
      <c r="T105" s="61"/>
      <c r="U105" s="61"/>
      <c r="V105" s="61">
        <v>3.2</v>
      </c>
      <c r="W105" s="61">
        <v>1.6</v>
      </c>
      <c r="X105" s="61">
        <v>1.6</v>
      </c>
      <c r="Y105" s="61"/>
      <c r="Z105" s="61">
        <v>3.2</v>
      </c>
      <c r="AA105" s="61">
        <v>3.2</v>
      </c>
      <c r="AB105" s="61">
        <v>1.6</v>
      </c>
      <c r="AC105" s="61"/>
    </row>
    <row r="106" spans="1:29" s="134" customFormat="1" ht="31.5" x14ac:dyDescent="0.25">
      <c r="A106" s="124" t="s">
        <v>31</v>
      </c>
      <c r="B106" s="135" t="s">
        <v>974</v>
      </c>
      <c r="C106" s="61"/>
      <c r="D106" s="61"/>
      <c r="E106" s="61">
        <v>2</v>
      </c>
      <c r="F106" s="61"/>
      <c r="G106" s="61"/>
      <c r="H106" s="61"/>
      <c r="I106" s="61">
        <v>2</v>
      </c>
      <c r="J106" s="61"/>
      <c r="K106" s="61">
        <v>1</v>
      </c>
      <c r="L106" s="61"/>
      <c r="M106" s="61"/>
      <c r="N106" s="61">
        <v>1</v>
      </c>
      <c r="O106" s="61"/>
      <c r="P106" s="61">
        <v>1.8</v>
      </c>
      <c r="Q106" s="61"/>
      <c r="R106" s="61"/>
      <c r="S106" s="61"/>
      <c r="T106" s="61">
        <v>3.6</v>
      </c>
      <c r="U106" s="61"/>
      <c r="V106" s="61"/>
      <c r="W106" s="61"/>
      <c r="X106" s="61">
        <v>3.6</v>
      </c>
      <c r="Y106" s="61"/>
      <c r="Z106" s="61">
        <v>1.8</v>
      </c>
      <c r="AA106" s="61"/>
      <c r="AB106" s="61"/>
      <c r="AC106" s="61">
        <v>1.8</v>
      </c>
    </row>
    <row r="107" spans="1:29" s="134" customFormat="1" ht="31.5" x14ac:dyDescent="0.25">
      <c r="A107" s="124" t="s">
        <v>33</v>
      </c>
      <c r="B107" s="135" t="s">
        <v>975</v>
      </c>
      <c r="C107" s="61"/>
      <c r="D107" s="61">
        <v>1</v>
      </c>
      <c r="E107" s="61"/>
      <c r="F107" s="61">
        <v>2</v>
      </c>
      <c r="G107" s="61"/>
      <c r="H107" s="61"/>
      <c r="I107" s="61">
        <v>1</v>
      </c>
      <c r="J107" s="61"/>
      <c r="K107" s="61">
        <v>2</v>
      </c>
      <c r="L107" s="61">
        <v>3</v>
      </c>
      <c r="M107" s="61"/>
      <c r="N107" s="61">
        <v>1</v>
      </c>
      <c r="O107" s="61"/>
      <c r="P107" s="61">
        <v>1.8</v>
      </c>
      <c r="Q107" s="61"/>
      <c r="R107" s="61"/>
      <c r="S107" s="61">
        <v>1.8</v>
      </c>
      <c r="T107" s="61"/>
      <c r="U107" s="61">
        <v>3.6</v>
      </c>
      <c r="V107" s="61"/>
      <c r="W107" s="61"/>
      <c r="X107" s="61">
        <v>1.8</v>
      </c>
      <c r="Y107" s="61"/>
      <c r="Z107" s="61">
        <v>3.6</v>
      </c>
      <c r="AA107" s="61">
        <v>5.4</v>
      </c>
      <c r="AB107" s="61"/>
      <c r="AC107" s="61">
        <v>1.8</v>
      </c>
    </row>
    <row r="108" spans="1:29" s="134" customFormat="1" ht="15.75" x14ac:dyDescent="0.25">
      <c r="A108" s="124" t="s">
        <v>35</v>
      </c>
      <c r="B108" s="135" t="s">
        <v>976</v>
      </c>
      <c r="C108" s="61"/>
      <c r="D108" s="61">
        <v>1</v>
      </c>
      <c r="E108" s="61"/>
      <c r="F108" s="61">
        <v>1</v>
      </c>
      <c r="G108" s="61">
        <v>1</v>
      </c>
      <c r="H108" s="61"/>
      <c r="I108" s="61"/>
      <c r="J108" s="61"/>
      <c r="K108" s="61">
        <v>2</v>
      </c>
      <c r="L108" s="61">
        <v>2</v>
      </c>
      <c r="M108" s="61">
        <v>2</v>
      </c>
      <c r="N108" s="61"/>
      <c r="O108" s="61"/>
      <c r="P108" s="61">
        <v>1.8</v>
      </c>
      <c r="Q108" s="61"/>
      <c r="R108" s="61"/>
      <c r="S108" s="61">
        <v>1.8</v>
      </c>
      <c r="T108" s="61"/>
      <c r="U108" s="61">
        <v>1.8</v>
      </c>
      <c r="V108" s="61">
        <v>1.8</v>
      </c>
      <c r="W108" s="61"/>
      <c r="X108" s="61"/>
      <c r="Y108" s="61"/>
      <c r="Z108" s="61">
        <v>3.6</v>
      </c>
      <c r="AA108" s="61">
        <v>3.6</v>
      </c>
      <c r="AB108" s="61">
        <v>3.6</v>
      </c>
      <c r="AC108" s="61"/>
    </row>
    <row r="109" spans="1:29" s="134" customFormat="1" ht="15.75" x14ac:dyDescent="0.25">
      <c r="A109" s="124" t="s">
        <v>37</v>
      </c>
      <c r="B109" s="135" t="s">
        <v>977</v>
      </c>
      <c r="C109" s="61">
        <v>1</v>
      </c>
      <c r="D109" s="61"/>
      <c r="E109" s="61"/>
      <c r="F109" s="61"/>
      <c r="G109" s="61">
        <v>2</v>
      </c>
      <c r="H109" s="61"/>
      <c r="I109" s="61">
        <v>1</v>
      </c>
      <c r="J109" s="61">
        <v>1</v>
      </c>
      <c r="K109" s="61">
        <v>2</v>
      </c>
      <c r="L109" s="61">
        <v>2</v>
      </c>
      <c r="M109" s="61"/>
      <c r="N109" s="61">
        <v>2</v>
      </c>
      <c r="O109" s="61"/>
      <c r="P109" s="61">
        <v>1.8</v>
      </c>
      <c r="Q109" s="61"/>
      <c r="R109" s="61">
        <v>1.8</v>
      </c>
      <c r="S109" s="61"/>
      <c r="T109" s="61"/>
      <c r="U109" s="61"/>
      <c r="V109" s="61">
        <v>3.6</v>
      </c>
      <c r="W109" s="61"/>
      <c r="X109" s="61">
        <v>1.8</v>
      </c>
      <c r="Y109" s="61">
        <v>1.8</v>
      </c>
      <c r="Z109" s="61">
        <v>3.6</v>
      </c>
      <c r="AA109" s="61">
        <v>3.6</v>
      </c>
      <c r="AB109" s="61"/>
      <c r="AC109" s="61">
        <v>3.6</v>
      </c>
    </row>
    <row r="110" spans="1:29" s="134" customFormat="1" ht="15.75" x14ac:dyDescent="0.25">
      <c r="A110" s="79" t="s">
        <v>978</v>
      </c>
      <c r="B110" s="79" t="s">
        <v>979</v>
      </c>
      <c r="C110" s="79" t="s">
        <v>2</v>
      </c>
      <c r="D110" s="79" t="s">
        <v>3</v>
      </c>
      <c r="E110" s="79" t="s">
        <v>4</v>
      </c>
      <c r="F110" s="79" t="s">
        <v>5</v>
      </c>
      <c r="G110" s="79" t="s">
        <v>6</v>
      </c>
      <c r="H110" s="79" t="s">
        <v>7</v>
      </c>
      <c r="I110" s="79" t="s">
        <v>8</v>
      </c>
      <c r="J110" s="79" t="s">
        <v>9</v>
      </c>
      <c r="K110" s="79" t="s">
        <v>10</v>
      </c>
      <c r="L110" s="79" t="s">
        <v>11</v>
      </c>
      <c r="M110" s="79" t="s">
        <v>12</v>
      </c>
      <c r="N110" s="79" t="s">
        <v>13</v>
      </c>
      <c r="O110" s="79"/>
      <c r="P110" s="79" t="s">
        <v>14</v>
      </c>
      <c r="Q110" s="79"/>
      <c r="R110" s="79" t="s">
        <v>15</v>
      </c>
      <c r="S110" s="79" t="s">
        <v>16</v>
      </c>
      <c r="T110" s="79" t="s">
        <v>17</v>
      </c>
      <c r="U110" s="79" t="s">
        <v>18</v>
      </c>
      <c r="V110" s="79" t="s">
        <v>19</v>
      </c>
      <c r="W110" s="79" t="s">
        <v>20</v>
      </c>
      <c r="X110" s="79" t="s">
        <v>21</v>
      </c>
      <c r="Y110" s="79" t="s">
        <v>22</v>
      </c>
      <c r="Z110" s="79" t="s">
        <v>23</v>
      </c>
      <c r="AA110" s="79" t="s">
        <v>24</v>
      </c>
      <c r="AB110" s="79" t="s">
        <v>25</v>
      </c>
      <c r="AC110" s="79" t="s">
        <v>26</v>
      </c>
    </row>
    <row r="111" spans="1:29" s="134" customFormat="1" ht="31.5" x14ac:dyDescent="0.25">
      <c r="A111" s="124" t="s">
        <v>27</v>
      </c>
      <c r="B111" s="135" t="s">
        <v>980</v>
      </c>
      <c r="C111" s="61">
        <v>1</v>
      </c>
      <c r="D111" s="61"/>
      <c r="E111" s="61"/>
      <c r="F111" s="61"/>
      <c r="G111" s="61">
        <v>2</v>
      </c>
      <c r="H111" s="61">
        <v>1</v>
      </c>
      <c r="I111" s="61">
        <v>1</v>
      </c>
      <c r="J111" s="61"/>
      <c r="K111" s="61">
        <v>2</v>
      </c>
      <c r="L111" s="61">
        <v>2</v>
      </c>
      <c r="M111" s="61">
        <v>1</v>
      </c>
      <c r="N111" s="61"/>
      <c r="O111" s="61"/>
      <c r="P111" s="61">
        <v>4.2</v>
      </c>
      <c r="Q111" s="61"/>
      <c r="R111" s="61">
        <v>4.2</v>
      </c>
      <c r="S111" s="61"/>
      <c r="T111" s="61"/>
      <c r="U111" s="61"/>
      <c r="V111" s="61">
        <v>8.4</v>
      </c>
      <c r="W111" s="61">
        <v>4.2</v>
      </c>
      <c r="X111" s="61">
        <v>4.2</v>
      </c>
      <c r="Y111" s="61"/>
      <c r="Z111" s="61">
        <v>8.4</v>
      </c>
      <c r="AA111" s="61">
        <v>8.4</v>
      </c>
      <c r="AB111" s="61">
        <v>4.2</v>
      </c>
      <c r="AC111" s="61"/>
    </row>
    <row r="112" spans="1:29" s="134" customFormat="1" ht="31.5" x14ac:dyDescent="0.25">
      <c r="A112" s="124" t="s">
        <v>31</v>
      </c>
      <c r="B112" s="135" t="s">
        <v>981</v>
      </c>
      <c r="C112" s="61"/>
      <c r="D112" s="61"/>
      <c r="E112" s="61">
        <v>2</v>
      </c>
      <c r="F112" s="61"/>
      <c r="G112" s="61"/>
      <c r="H112" s="61"/>
      <c r="I112" s="61">
        <v>2</v>
      </c>
      <c r="J112" s="61"/>
      <c r="K112" s="61">
        <v>1</v>
      </c>
      <c r="L112" s="61"/>
      <c r="M112" s="61"/>
      <c r="N112" s="61">
        <v>1</v>
      </c>
      <c r="O112" s="61"/>
      <c r="P112" s="61">
        <v>3.8</v>
      </c>
      <c r="Q112" s="61"/>
      <c r="R112" s="61"/>
      <c r="S112" s="61"/>
      <c r="T112" s="61">
        <v>7.6</v>
      </c>
      <c r="U112" s="61"/>
      <c r="V112" s="61"/>
      <c r="W112" s="61"/>
      <c r="X112" s="61">
        <v>7.6</v>
      </c>
      <c r="Y112" s="61"/>
      <c r="Z112" s="61">
        <v>3.8</v>
      </c>
      <c r="AA112" s="61"/>
      <c r="AB112" s="61"/>
      <c r="AC112" s="61">
        <v>3.8</v>
      </c>
    </row>
    <row r="113" spans="1:29" s="134" customFormat="1" ht="31.5" x14ac:dyDescent="0.25">
      <c r="A113" s="124" t="s">
        <v>33</v>
      </c>
      <c r="B113" s="135" t="s">
        <v>982</v>
      </c>
      <c r="C113" s="61"/>
      <c r="D113" s="61">
        <v>1</v>
      </c>
      <c r="E113" s="61"/>
      <c r="F113" s="61">
        <v>2</v>
      </c>
      <c r="G113" s="61"/>
      <c r="H113" s="61"/>
      <c r="I113" s="61">
        <v>1</v>
      </c>
      <c r="J113" s="61"/>
      <c r="K113" s="61">
        <v>2</v>
      </c>
      <c r="L113" s="61">
        <v>3</v>
      </c>
      <c r="M113" s="61"/>
      <c r="N113" s="61">
        <v>1</v>
      </c>
      <c r="O113" s="61"/>
      <c r="P113" s="61">
        <v>4.2</v>
      </c>
      <c r="Q113" s="61"/>
      <c r="R113" s="61"/>
      <c r="S113" s="61">
        <v>4.2</v>
      </c>
      <c r="T113" s="61"/>
      <c r="U113" s="61">
        <v>8.4</v>
      </c>
      <c r="V113" s="61"/>
      <c r="W113" s="61"/>
      <c r="X113" s="61">
        <v>4.2</v>
      </c>
      <c r="Y113" s="61"/>
      <c r="Z113" s="61">
        <v>8.4</v>
      </c>
      <c r="AA113" s="61">
        <v>12.600000000000001</v>
      </c>
      <c r="AB113" s="61"/>
      <c r="AC113" s="61">
        <v>4.2</v>
      </c>
    </row>
    <row r="114" spans="1:29" s="134" customFormat="1" ht="31.5" x14ac:dyDescent="0.25">
      <c r="A114" s="124" t="s">
        <v>35</v>
      </c>
      <c r="B114" s="135" t="s">
        <v>983</v>
      </c>
      <c r="C114" s="61"/>
      <c r="D114" s="61">
        <v>1</v>
      </c>
      <c r="E114" s="61"/>
      <c r="F114" s="61">
        <v>1</v>
      </c>
      <c r="G114" s="61">
        <v>1</v>
      </c>
      <c r="H114" s="61"/>
      <c r="I114" s="61"/>
      <c r="J114" s="61"/>
      <c r="K114" s="61">
        <v>2</v>
      </c>
      <c r="L114" s="61">
        <v>2</v>
      </c>
      <c r="M114" s="61">
        <v>2</v>
      </c>
      <c r="N114" s="61"/>
      <c r="O114" s="61"/>
      <c r="P114" s="61">
        <v>4.2</v>
      </c>
      <c r="Q114" s="61"/>
      <c r="R114" s="61"/>
      <c r="S114" s="61">
        <v>4.2</v>
      </c>
      <c r="T114" s="61"/>
      <c r="U114" s="61">
        <v>4.2</v>
      </c>
      <c r="V114" s="61">
        <v>4.2</v>
      </c>
      <c r="W114" s="61"/>
      <c r="X114" s="61"/>
      <c r="Y114" s="61"/>
      <c r="Z114" s="61">
        <v>8.4</v>
      </c>
      <c r="AA114" s="61">
        <v>8.4</v>
      </c>
      <c r="AB114" s="61">
        <v>8.4</v>
      </c>
      <c r="AC114" s="61"/>
    </row>
    <row r="115" spans="1:29" s="134" customFormat="1" ht="31.5" x14ac:dyDescent="0.25">
      <c r="A115" s="124" t="s">
        <v>37</v>
      </c>
      <c r="B115" s="135" t="s">
        <v>984</v>
      </c>
      <c r="C115" s="61"/>
      <c r="D115" s="61"/>
      <c r="E115" s="61"/>
      <c r="F115" s="61"/>
      <c r="G115" s="61"/>
      <c r="H115" s="61"/>
      <c r="I115" s="61"/>
      <c r="J115" s="61">
        <v>1</v>
      </c>
      <c r="K115" s="61">
        <v>2</v>
      </c>
      <c r="L115" s="61">
        <v>2</v>
      </c>
      <c r="M115" s="61">
        <v>1</v>
      </c>
      <c r="N115" s="61">
        <v>2</v>
      </c>
      <c r="O115" s="61"/>
      <c r="P115" s="61">
        <v>4.2</v>
      </c>
      <c r="Q115" s="61"/>
      <c r="R115" s="61"/>
      <c r="S115" s="61"/>
      <c r="T115" s="61"/>
      <c r="U115" s="61"/>
      <c r="V115" s="61"/>
      <c r="W115" s="61"/>
      <c r="X115" s="61"/>
      <c r="Y115" s="61">
        <v>4.2</v>
      </c>
      <c r="Z115" s="61">
        <v>8.4</v>
      </c>
      <c r="AA115" s="61">
        <v>8.4</v>
      </c>
      <c r="AB115" s="61">
        <v>4.2</v>
      </c>
      <c r="AC115" s="61">
        <v>8.4</v>
      </c>
    </row>
    <row r="116" spans="1:29" s="134" customFormat="1" ht="15.75" x14ac:dyDescent="0.25">
      <c r="A116" s="79" t="s">
        <v>985</v>
      </c>
      <c r="B116" s="79" t="s">
        <v>986</v>
      </c>
      <c r="C116" s="79" t="s">
        <v>2</v>
      </c>
      <c r="D116" s="79" t="s">
        <v>3</v>
      </c>
      <c r="E116" s="79" t="s">
        <v>4</v>
      </c>
      <c r="F116" s="79" t="s">
        <v>5</v>
      </c>
      <c r="G116" s="79" t="s">
        <v>6</v>
      </c>
      <c r="H116" s="79" t="s">
        <v>7</v>
      </c>
      <c r="I116" s="79" t="s">
        <v>8</v>
      </c>
      <c r="J116" s="79" t="s">
        <v>9</v>
      </c>
      <c r="K116" s="79" t="s">
        <v>10</v>
      </c>
      <c r="L116" s="79" t="s">
        <v>11</v>
      </c>
      <c r="M116" s="79" t="s">
        <v>12</v>
      </c>
      <c r="N116" s="79" t="s">
        <v>13</v>
      </c>
      <c r="O116" s="79"/>
      <c r="P116" s="79" t="s">
        <v>14</v>
      </c>
      <c r="Q116" s="79"/>
      <c r="R116" s="79" t="s">
        <v>15</v>
      </c>
      <c r="S116" s="79" t="s">
        <v>16</v>
      </c>
      <c r="T116" s="79" t="s">
        <v>17</v>
      </c>
      <c r="U116" s="79" t="s">
        <v>18</v>
      </c>
      <c r="V116" s="79" t="s">
        <v>19</v>
      </c>
      <c r="W116" s="79" t="s">
        <v>20</v>
      </c>
      <c r="X116" s="79" t="s">
        <v>21</v>
      </c>
      <c r="Y116" s="79" t="s">
        <v>22</v>
      </c>
      <c r="Z116" s="79" t="s">
        <v>23</v>
      </c>
      <c r="AA116" s="79" t="s">
        <v>24</v>
      </c>
      <c r="AB116" s="79" t="s">
        <v>25</v>
      </c>
      <c r="AC116" s="79" t="s">
        <v>26</v>
      </c>
    </row>
    <row r="117" spans="1:29" s="134" customFormat="1" ht="31.5" x14ac:dyDescent="0.25">
      <c r="A117" s="124" t="s">
        <v>27</v>
      </c>
      <c r="B117" s="135" t="s">
        <v>987</v>
      </c>
      <c r="C117" s="61">
        <v>1</v>
      </c>
      <c r="D117" s="61"/>
      <c r="E117" s="61"/>
      <c r="F117" s="61"/>
      <c r="G117" s="61">
        <v>2</v>
      </c>
      <c r="H117" s="61">
        <v>1</v>
      </c>
      <c r="I117" s="61">
        <v>1</v>
      </c>
      <c r="J117" s="61"/>
      <c r="K117" s="61">
        <v>2</v>
      </c>
      <c r="L117" s="61">
        <v>2</v>
      </c>
      <c r="M117" s="61">
        <v>1</v>
      </c>
      <c r="N117" s="61"/>
      <c r="O117" s="61"/>
      <c r="P117" s="61">
        <v>5</v>
      </c>
      <c r="Q117" s="61"/>
      <c r="R117" s="61">
        <v>5</v>
      </c>
      <c r="S117" s="61"/>
      <c r="T117" s="61"/>
      <c r="U117" s="61"/>
      <c r="V117" s="61">
        <v>10</v>
      </c>
      <c r="W117" s="61">
        <v>5</v>
      </c>
      <c r="X117" s="61">
        <v>5</v>
      </c>
      <c r="Y117" s="61"/>
      <c r="Z117" s="61">
        <v>10</v>
      </c>
      <c r="AA117" s="61">
        <v>10</v>
      </c>
      <c r="AB117" s="61">
        <v>5</v>
      </c>
      <c r="AC117" s="61"/>
    </row>
    <row r="118" spans="1:29" s="134" customFormat="1" ht="31.5" x14ac:dyDescent="0.25">
      <c r="A118" s="124" t="s">
        <v>31</v>
      </c>
      <c r="B118" s="135" t="s">
        <v>988</v>
      </c>
      <c r="C118" s="61"/>
      <c r="D118" s="61"/>
      <c r="E118" s="61">
        <v>2</v>
      </c>
      <c r="F118" s="61"/>
      <c r="G118" s="61"/>
      <c r="H118" s="61"/>
      <c r="I118" s="61">
        <v>2</v>
      </c>
      <c r="J118" s="61"/>
      <c r="K118" s="61">
        <v>1</v>
      </c>
      <c r="L118" s="61"/>
      <c r="M118" s="61"/>
      <c r="N118" s="61">
        <v>1</v>
      </c>
      <c r="O118" s="61"/>
      <c r="P118" s="61">
        <v>5</v>
      </c>
      <c r="Q118" s="61"/>
      <c r="R118" s="61"/>
      <c r="S118" s="61"/>
      <c r="T118" s="61">
        <v>10</v>
      </c>
      <c r="U118" s="61"/>
      <c r="V118" s="61"/>
      <c r="W118" s="61"/>
      <c r="X118" s="61">
        <v>10</v>
      </c>
      <c r="Y118" s="61"/>
      <c r="Z118" s="61">
        <v>5</v>
      </c>
      <c r="AA118" s="61"/>
      <c r="AB118" s="61"/>
      <c r="AC118" s="61">
        <v>5</v>
      </c>
    </row>
    <row r="119" spans="1:29" s="134" customFormat="1" ht="31.5" x14ac:dyDescent="0.25">
      <c r="A119" s="124" t="s">
        <v>33</v>
      </c>
      <c r="B119" s="135" t="s">
        <v>989</v>
      </c>
      <c r="C119" s="61"/>
      <c r="D119" s="61">
        <v>1</v>
      </c>
      <c r="E119" s="61"/>
      <c r="F119" s="61">
        <v>2</v>
      </c>
      <c r="G119" s="61"/>
      <c r="H119" s="61"/>
      <c r="I119" s="61">
        <v>1</v>
      </c>
      <c r="J119" s="61"/>
      <c r="K119" s="61">
        <v>2</v>
      </c>
      <c r="L119" s="61">
        <v>3</v>
      </c>
      <c r="M119" s="61"/>
      <c r="N119" s="61">
        <v>1</v>
      </c>
      <c r="O119" s="61"/>
      <c r="P119" s="61">
        <v>5</v>
      </c>
      <c r="Q119" s="61"/>
      <c r="R119" s="61"/>
      <c r="S119" s="61">
        <v>5</v>
      </c>
      <c r="T119" s="61"/>
      <c r="U119" s="61">
        <v>10</v>
      </c>
      <c r="V119" s="61"/>
      <c r="W119" s="61"/>
      <c r="X119" s="61">
        <v>5</v>
      </c>
      <c r="Y119" s="61"/>
      <c r="Z119" s="61">
        <v>10</v>
      </c>
      <c r="AA119" s="61">
        <v>15</v>
      </c>
      <c r="AB119" s="61"/>
      <c r="AC119" s="61">
        <v>5</v>
      </c>
    </row>
    <row r="120" spans="1:29" s="134" customFormat="1" ht="31.5" x14ac:dyDescent="0.25">
      <c r="A120" s="124" t="s">
        <v>35</v>
      </c>
      <c r="B120" s="135" t="s">
        <v>990</v>
      </c>
      <c r="C120" s="61"/>
      <c r="D120" s="61">
        <v>1</v>
      </c>
      <c r="E120" s="61"/>
      <c r="F120" s="61">
        <v>1</v>
      </c>
      <c r="G120" s="61">
        <v>1</v>
      </c>
      <c r="H120" s="61"/>
      <c r="I120" s="61"/>
      <c r="J120" s="61"/>
      <c r="K120" s="61">
        <v>2</v>
      </c>
      <c r="L120" s="61">
        <v>2</v>
      </c>
      <c r="M120" s="61">
        <v>2</v>
      </c>
      <c r="N120" s="61"/>
      <c r="O120" s="61"/>
      <c r="P120" s="61">
        <v>5</v>
      </c>
      <c r="Q120" s="61"/>
      <c r="R120" s="61"/>
      <c r="S120" s="61">
        <v>5</v>
      </c>
      <c r="T120" s="61"/>
      <c r="U120" s="61">
        <v>5</v>
      </c>
      <c r="V120" s="61">
        <v>5</v>
      </c>
      <c r="W120" s="61"/>
      <c r="X120" s="61"/>
      <c r="Y120" s="61"/>
      <c r="Z120" s="61">
        <v>10</v>
      </c>
      <c r="AA120" s="61">
        <v>10</v>
      </c>
      <c r="AB120" s="61">
        <v>10</v>
      </c>
      <c r="AC120" s="61"/>
    </row>
    <row r="121" spans="1:29" s="134" customFormat="1" ht="31.5" x14ac:dyDescent="0.25">
      <c r="A121" s="124" t="s">
        <v>37</v>
      </c>
      <c r="B121" s="135" t="s">
        <v>991</v>
      </c>
      <c r="C121" s="61">
        <v>1</v>
      </c>
      <c r="D121" s="61"/>
      <c r="E121" s="61"/>
      <c r="F121" s="61"/>
      <c r="G121" s="61">
        <v>2</v>
      </c>
      <c r="H121" s="61"/>
      <c r="I121" s="61">
        <v>1</v>
      </c>
      <c r="J121" s="61">
        <v>1</v>
      </c>
      <c r="K121" s="61">
        <v>2</v>
      </c>
      <c r="L121" s="61">
        <v>2</v>
      </c>
      <c r="M121" s="61"/>
      <c r="N121" s="61">
        <v>2</v>
      </c>
      <c r="O121" s="61"/>
      <c r="P121" s="61">
        <v>5</v>
      </c>
      <c r="Q121" s="61"/>
      <c r="R121" s="61">
        <v>5</v>
      </c>
      <c r="S121" s="61"/>
      <c r="T121" s="61"/>
      <c r="U121" s="61"/>
      <c r="V121" s="61">
        <v>10</v>
      </c>
      <c r="W121" s="61"/>
      <c r="X121" s="61">
        <v>5</v>
      </c>
      <c r="Y121" s="61">
        <v>5</v>
      </c>
      <c r="Z121" s="61">
        <v>10</v>
      </c>
      <c r="AA121" s="61">
        <v>10</v>
      </c>
      <c r="AB121" s="61"/>
      <c r="AC121" s="61">
        <v>10</v>
      </c>
    </row>
    <row r="122" spans="1:29" s="134" customFormat="1" ht="15.75" x14ac:dyDescent="0.25">
      <c r="A122" s="79" t="s">
        <v>992</v>
      </c>
      <c r="B122" s="79" t="s">
        <v>993</v>
      </c>
      <c r="C122" s="79" t="s">
        <v>2</v>
      </c>
      <c r="D122" s="79" t="s">
        <v>3</v>
      </c>
      <c r="E122" s="79" t="s">
        <v>4</v>
      </c>
      <c r="F122" s="79" t="s">
        <v>5</v>
      </c>
      <c r="G122" s="79" t="s">
        <v>6</v>
      </c>
      <c r="H122" s="79" t="s">
        <v>7</v>
      </c>
      <c r="I122" s="79" t="s">
        <v>8</v>
      </c>
      <c r="J122" s="79" t="s">
        <v>9</v>
      </c>
      <c r="K122" s="79" t="s">
        <v>10</v>
      </c>
      <c r="L122" s="79" t="s">
        <v>11</v>
      </c>
      <c r="M122" s="79" t="s">
        <v>12</v>
      </c>
      <c r="N122" s="79" t="s">
        <v>13</v>
      </c>
      <c r="O122" s="79"/>
      <c r="P122" s="79" t="s">
        <v>14</v>
      </c>
      <c r="Q122" s="79"/>
      <c r="R122" s="79" t="s">
        <v>15</v>
      </c>
      <c r="S122" s="79" t="s">
        <v>16</v>
      </c>
      <c r="T122" s="79" t="s">
        <v>17</v>
      </c>
      <c r="U122" s="79" t="s">
        <v>18</v>
      </c>
      <c r="V122" s="79" t="s">
        <v>19</v>
      </c>
      <c r="W122" s="79" t="s">
        <v>20</v>
      </c>
      <c r="X122" s="79" t="s">
        <v>21</v>
      </c>
      <c r="Y122" s="79" t="s">
        <v>22</v>
      </c>
      <c r="Z122" s="79" t="s">
        <v>23</v>
      </c>
      <c r="AA122" s="79" t="s">
        <v>24</v>
      </c>
      <c r="AB122" s="79" t="s">
        <v>25</v>
      </c>
      <c r="AC122" s="79" t="s">
        <v>26</v>
      </c>
    </row>
    <row r="123" spans="1:29" s="134" customFormat="1" ht="15.75" x14ac:dyDescent="0.25">
      <c r="A123" s="124" t="s">
        <v>27</v>
      </c>
      <c r="B123" s="135" t="s">
        <v>994</v>
      </c>
      <c r="C123" s="61">
        <v>2</v>
      </c>
      <c r="D123" s="61"/>
      <c r="E123" s="61">
        <v>1</v>
      </c>
      <c r="F123" s="61"/>
      <c r="G123" s="61"/>
      <c r="H123" s="61">
        <v>1</v>
      </c>
      <c r="I123" s="61">
        <v>1</v>
      </c>
      <c r="J123" s="61">
        <v>1</v>
      </c>
      <c r="K123" s="61"/>
      <c r="L123" s="61">
        <v>2</v>
      </c>
      <c r="M123" s="61"/>
      <c r="N123" s="61"/>
      <c r="O123" s="61"/>
      <c r="P123" s="61">
        <v>0.9</v>
      </c>
      <c r="Q123" s="61"/>
      <c r="R123" s="61">
        <v>1.8</v>
      </c>
      <c r="S123" s="61"/>
      <c r="T123" s="61">
        <v>0.9</v>
      </c>
      <c r="U123" s="61"/>
      <c r="V123" s="61"/>
      <c r="W123" s="61">
        <v>0.9</v>
      </c>
      <c r="X123" s="61">
        <v>0.9</v>
      </c>
      <c r="Y123" s="61">
        <v>0.9</v>
      </c>
      <c r="Z123" s="61"/>
      <c r="AA123" s="61">
        <v>1.8</v>
      </c>
      <c r="AB123" s="61"/>
      <c r="AC123" s="61"/>
    </row>
    <row r="124" spans="1:29" s="134" customFormat="1" ht="15.75" x14ac:dyDescent="0.25">
      <c r="A124" s="124" t="s">
        <v>31</v>
      </c>
      <c r="B124" s="135" t="s">
        <v>995</v>
      </c>
      <c r="C124" s="61">
        <v>2</v>
      </c>
      <c r="D124" s="61"/>
      <c r="E124" s="61">
        <v>2</v>
      </c>
      <c r="F124" s="61"/>
      <c r="G124" s="61"/>
      <c r="H124" s="61">
        <v>1</v>
      </c>
      <c r="I124" s="61">
        <v>2</v>
      </c>
      <c r="J124" s="61">
        <v>1</v>
      </c>
      <c r="K124" s="61">
        <v>2</v>
      </c>
      <c r="L124" s="61">
        <v>3</v>
      </c>
      <c r="M124" s="61"/>
      <c r="N124" s="61"/>
      <c r="O124" s="61"/>
      <c r="P124" s="61">
        <v>0.9</v>
      </c>
      <c r="Q124" s="61"/>
      <c r="R124" s="61">
        <v>1.8</v>
      </c>
      <c r="S124" s="61"/>
      <c r="T124" s="61">
        <v>1.8</v>
      </c>
      <c r="U124" s="61"/>
      <c r="V124" s="61"/>
      <c r="W124" s="61">
        <v>0.9</v>
      </c>
      <c r="X124" s="61">
        <v>1.8</v>
      </c>
      <c r="Y124" s="61">
        <v>0.9</v>
      </c>
      <c r="Z124" s="61">
        <v>1.8</v>
      </c>
      <c r="AA124" s="61">
        <v>2.7</v>
      </c>
      <c r="AB124" s="61"/>
      <c r="AC124" s="61"/>
    </row>
    <row r="125" spans="1:29" s="134" customFormat="1" ht="15.75" x14ac:dyDescent="0.25">
      <c r="A125" s="124" t="s">
        <v>33</v>
      </c>
      <c r="B125" s="135" t="s">
        <v>996</v>
      </c>
      <c r="C125" s="61">
        <v>2</v>
      </c>
      <c r="D125" s="61"/>
      <c r="E125" s="61">
        <v>2</v>
      </c>
      <c r="F125" s="61">
        <v>2</v>
      </c>
      <c r="G125" s="61"/>
      <c r="H125" s="61">
        <v>1</v>
      </c>
      <c r="I125" s="61">
        <v>2</v>
      </c>
      <c r="J125" s="61">
        <v>1</v>
      </c>
      <c r="K125" s="61">
        <v>2</v>
      </c>
      <c r="L125" s="61"/>
      <c r="M125" s="61"/>
      <c r="N125" s="61"/>
      <c r="O125" s="61"/>
      <c r="P125" s="61">
        <v>0.9</v>
      </c>
      <c r="Q125" s="61"/>
      <c r="R125" s="61">
        <v>1.8</v>
      </c>
      <c r="S125" s="61"/>
      <c r="T125" s="61">
        <v>1.8</v>
      </c>
      <c r="U125" s="61">
        <v>1.8</v>
      </c>
      <c r="V125" s="61"/>
      <c r="W125" s="61">
        <v>0.9</v>
      </c>
      <c r="X125" s="61">
        <v>1.8</v>
      </c>
      <c r="Y125" s="61">
        <v>0.9</v>
      </c>
      <c r="Z125" s="61">
        <v>1.8</v>
      </c>
      <c r="AA125" s="61"/>
      <c r="AB125" s="61"/>
      <c r="AC125" s="61"/>
    </row>
    <row r="126" spans="1:29" s="134" customFormat="1" ht="31.5" x14ac:dyDescent="0.25">
      <c r="A126" s="124" t="s">
        <v>35</v>
      </c>
      <c r="B126" s="135" t="s">
        <v>997</v>
      </c>
      <c r="C126" s="61">
        <v>2</v>
      </c>
      <c r="D126" s="61"/>
      <c r="E126" s="61">
        <v>2</v>
      </c>
      <c r="F126" s="61">
        <v>2</v>
      </c>
      <c r="G126" s="61"/>
      <c r="H126" s="61">
        <v>1</v>
      </c>
      <c r="I126" s="61">
        <v>2</v>
      </c>
      <c r="J126" s="61">
        <v>1</v>
      </c>
      <c r="K126" s="61">
        <v>2</v>
      </c>
      <c r="L126" s="61">
        <v>3</v>
      </c>
      <c r="M126" s="61"/>
      <c r="N126" s="61"/>
      <c r="O126" s="61"/>
      <c r="P126" s="61">
        <v>0.9</v>
      </c>
      <c r="Q126" s="61"/>
      <c r="R126" s="61">
        <v>1.8</v>
      </c>
      <c r="S126" s="61"/>
      <c r="T126" s="61">
        <v>1.8</v>
      </c>
      <c r="U126" s="61">
        <v>1.8</v>
      </c>
      <c r="V126" s="61"/>
      <c r="W126" s="61">
        <v>0.9</v>
      </c>
      <c r="X126" s="61">
        <v>1.8</v>
      </c>
      <c r="Y126" s="61">
        <v>0.9</v>
      </c>
      <c r="Z126" s="61">
        <v>1.8</v>
      </c>
      <c r="AA126" s="61">
        <v>2.7</v>
      </c>
      <c r="AB126" s="61"/>
      <c r="AC126" s="61"/>
    </row>
    <row r="127" spans="1:29" s="134" customFormat="1" ht="31.5" x14ac:dyDescent="0.25">
      <c r="A127" s="124" t="s">
        <v>37</v>
      </c>
      <c r="B127" s="135" t="s">
        <v>998</v>
      </c>
      <c r="C127" s="61">
        <v>2</v>
      </c>
      <c r="D127" s="61"/>
      <c r="E127" s="61">
        <v>2</v>
      </c>
      <c r="F127" s="61"/>
      <c r="G127" s="61"/>
      <c r="H127" s="61">
        <v>1</v>
      </c>
      <c r="I127" s="61">
        <v>1</v>
      </c>
      <c r="J127" s="61">
        <v>1</v>
      </c>
      <c r="K127" s="61">
        <v>2</v>
      </c>
      <c r="L127" s="61">
        <v>3</v>
      </c>
      <c r="M127" s="61"/>
      <c r="N127" s="61"/>
      <c r="O127" s="61"/>
      <c r="P127" s="61">
        <v>0.9</v>
      </c>
      <c r="Q127" s="61"/>
      <c r="R127" s="61">
        <v>1.8</v>
      </c>
      <c r="S127" s="61"/>
      <c r="T127" s="61">
        <v>1.8</v>
      </c>
      <c r="U127" s="61"/>
      <c r="V127" s="61"/>
      <c r="W127" s="61">
        <v>0.9</v>
      </c>
      <c r="X127" s="61">
        <v>0.9</v>
      </c>
      <c r="Y127" s="61">
        <v>0.9</v>
      </c>
      <c r="Z127" s="61">
        <v>1.8</v>
      </c>
      <c r="AA127" s="61">
        <v>2.7</v>
      </c>
      <c r="AB127" s="61"/>
      <c r="AC127" s="61"/>
    </row>
    <row r="128" spans="1:29" s="134" customFormat="1" ht="15.75" x14ac:dyDescent="0.25">
      <c r="A128" s="79" t="s">
        <v>999</v>
      </c>
      <c r="B128" s="79" t="s">
        <v>1000</v>
      </c>
      <c r="C128" s="79" t="s">
        <v>2</v>
      </c>
      <c r="D128" s="79" t="s">
        <v>3</v>
      </c>
      <c r="E128" s="79" t="s">
        <v>4</v>
      </c>
      <c r="F128" s="79" t="s">
        <v>5</v>
      </c>
      <c r="G128" s="79" t="s">
        <v>6</v>
      </c>
      <c r="H128" s="79" t="s">
        <v>7</v>
      </c>
      <c r="I128" s="79" t="s">
        <v>8</v>
      </c>
      <c r="J128" s="79" t="s">
        <v>9</v>
      </c>
      <c r="K128" s="79" t="s">
        <v>10</v>
      </c>
      <c r="L128" s="79" t="s">
        <v>11</v>
      </c>
      <c r="M128" s="79" t="s">
        <v>12</v>
      </c>
      <c r="N128" s="79" t="s">
        <v>13</v>
      </c>
      <c r="O128" s="79"/>
      <c r="P128" s="79" t="s">
        <v>14</v>
      </c>
      <c r="Q128" s="79"/>
      <c r="R128" s="79" t="s">
        <v>15</v>
      </c>
      <c r="S128" s="79" t="s">
        <v>16</v>
      </c>
      <c r="T128" s="79" t="s">
        <v>17</v>
      </c>
      <c r="U128" s="79" t="s">
        <v>18</v>
      </c>
      <c r="V128" s="79" t="s">
        <v>19</v>
      </c>
      <c r="W128" s="79" t="s">
        <v>20</v>
      </c>
      <c r="X128" s="79" t="s">
        <v>21</v>
      </c>
      <c r="Y128" s="79" t="s">
        <v>22</v>
      </c>
      <c r="Z128" s="79" t="s">
        <v>23</v>
      </c>
      <c r="AA128" s="79" t="s">
        <v>24</v>
      </c>
      <c r="AB128" s="79" t="s">
        <v>25</v>
      </c>
      <c r="AC128" s="79" t="s">
        <v>26</v>
      </c>
    </row>
    <row r="129" spans="1:29" s="134" customFormat="1" ht="31.5" x14ac:dyDescent="0.25">
      <c r="A129" s="124" t="s">
        <v>27</v>
      </c>
      <c r="B129" s="135" t="s">
        <v>1001</v>
      </c>
      <c r="C129" s="61">
        <v>2</v>
      </c>
      <c r="D129" s="61">
        <v>1</v>
      </c>
      <c r="E129" s="61"/>
      <c r="F129" s="61"/>
      <c r="G129" s="61"/>
      <c r="H129" s="61">
        <v>2</v>
      </c>
      <c r="I129" s="61"/>
      <c r="J129" s="61"/>
      <c r="K129" s="61">
        <v>1</v>
      </c>
      <c r="L129" s="61">
        <v>2</v>
      </c>
      <c r="M129" s="61">
        <v>3</v>
      </c>
      <c r="N129" s="61">
        <v>2</v>
      </c>
      <c r="O129" s="61"/>
      <c r="P129" s="61">
        <v>2.6</v>
      </c>
      <c r="Q129" s="61"/>
      <c r="R129" s="61">
        <v>5.2</v>
      </c>
      <c r="S129" s="61">
        <v>2.6</v>
      </c>
      <c r="T129" s="61"/>
      <c r="U129" s="61"/>
      <c r="V129" s="61"/>
      <c r="W129" s="61">
        <v>5.2</v>
      </c>
      <c r="X129" s="61"/>
      <c r="Y129" s="61"/>
      <c r="Z129" s="61">
        <v>2.6</v>
      </c>
      <c r="AA129" s="61">
        <v>5.2</v>
      </c>
      <c r="AB129" s="61">
        <v>7.8000000000000007</v>
      </c>
      <c r="AC129" s="61">
        <v>5.2</v>
      </c>
    </row>
    <row r="130" spans="1:29" s="134" customFormat="1" ht="31.5" x14ac:dyDescent="0.25">
      <c r="A130" s="124" t="s">
        <v>31</v>
      </c>
      <c r="B130" s="135" t="s">
        <v>1002</v>
      </c>
      <c r="C130" s="61">
        <v>2</v>
      </c>
      <c r="D130" s="61">
        <v>1</v>
      </c>
      <c r="E130" s="61"/>
      <c r="F130" s="61"/>
      <c r="G130" s="61"/>
      <c r="H130" s="61">
        <v>2</v>
      </c>
      <c r="I130" s="61"/>
      <c r="J130" s="61"/>
      <c r="K130" s="61">
        <v>1</v>
      </c>
      <c r="L130" s="61">
        <v>2</v>
      </c>
      <c r="M130" s="61">
        <v>3</v>
      </c>
      <c r="N130" s="61">
        <v>2</v>
      </c>
      <c r="O130" s="61"/>
      <c r="P130" s="61">
        <v>2.6</v>
      </c>
      <c r="Q130" s="61"/>
      <c r="R130" s="61">
        <v>5.2</v>
      </c>
      <c r="S130" s="61">
        <v>2.6</v>
      </c>
      <c r="T130" s="61"/>
      <c r="U130" s="61"/>
      <c r="V130" s="61"/>
      <c r="W130" s="61">
        <v>5.2</v>
      </c>
      <c r="X130" s="61"/>
      <c r="Y130" s="61"/>
      <c r="Z130" s="61">
        <v>2.6</v>
      </c>
      <c r="AA130" s="61">
        <v>5.2</v>
      </c>
      <c r="AB130" s="61">
        <v>7.8000000000000007</v>
      </c>
      <c r="AC130" s="61">
        <v>5.2</v>
      </c>
    </row>
    <row r="131" spans="1:29" s="134" customFormat="1" ht="31.5" x14ac:dyDescent="0.25">
      <c r="A131" s="124" t="s">
        <v>33</v>
      </c>
      <c r="B131" s="135" t="s">
        <v>1003</v>
      </c>
      <c r="C131" s="61">
        <v>2</v>
      </c>
      <c r="D131" s="61">
        <v>1</v>
      </c>
      <c r="E131" s="61"/>
      <c r="F131" s="61"/>
      <c r="G131" s="61"/>
      <c r="H131" s="61">
        <v>2</v>
      </c>
      <c r="I131" s="61"/>
      <c r="J131" s="61"/>
      <c r="K131" s="61">
        <v>1</v>
      </c>
      <c r="L131" s="61">
        <v>2</v>
      </c>
      <c r="M131" s="61">
        <v>3</v>
      </c>
      <c r="N131" s="61">
        <v>2</v>
      </c>
      <c r="O131" s="61"/>
      <c r="P131" s="61">
        <v>2.6</v>
      </c>
      <c r="Q131" s="61"/>
      <c r="R131" s="61">
        <v>5.2</v>
      </c>
      <c r="S131" s="61">
        <v>2.6</v>
      </c>
      <c r="T131" s="61"/>
      <c r="U131" s="61"/>
      <c r="V131" s="61"/>
      <c r="W131" s="61">
        <v>5.2</v>
      </c>
      <c r="X131" s="61"/>
      <c r="Y131" s="61"/>
      <c r="Z131" s="61">
        <v>2.6</v>
      </c>
      <c r="AA131" s="61">
        <v>5.2</v>
      </c>
      <c r="AB131" s="61">
        <v>7.8000000000000007</v>
      </c>
      <c r="AC131" s="61">
        <v>5.2</v>
      </c>
    </row>
    <row r="132" spans="1:29" s="134" customFormat="1" ht="31.5" x14ac:dyDescent="0.25">
      <c r="A132" s="124" t="s">
        <v>35</v>
      </c>
      <c r="B132" s="135" t="s">
        <v>1004</v>
      </c>
      <c r="C132" s="61">
        <v>2</v>
      </c>
      <c r="D132" s="61">
        <v>1</v>
      </c>
      <c r="E132" s="61"/>
      <c r="F132" s="61"/>
      <c r="G132" s="61"/>
      <c r="H132" s="61">
        <v>2</v>
      </c>
      <c r="I132" s="61"/>
      <c r="J132" s="61"/>
      <c r="K132" s="61">
        <v>1</v>
      </c>
      <c r="L132" s="61">
        <v>2</v>
      </c>
      <c r="M132" s="61">
        <v>3</v>
      </c>
      <c r="N132" s="61">
        <v>2</v>
      </c>
      <c r="O132" s="61"/>
      <c r="P132" s="61">
        <v>2.6</v>
      </c>
      <c r="Q132" s="61"/>
      <c r="R132" s="61">
        <v>5.2</v>
      </c>
      <c r="S132" s="61">
        <v>2.6</v>
      </c>
      <c r="T132" s="61"/>
      <c r="U132" s="61"/>
      <c r="V132" s="61"/>
      <c r="W132" s="61">
        <v>5.2</v>
      </c>
      <c r="X132" s="61"/>
      <c r="Y132" s="61"/>
      <c r="Z132" s="61">
        <v>2.6</v>
      </c>
      <c r="AA132" s="61">
        <v>5.2</v>
      </c>
      <c r="AB132" s="61">
        <v>7.8000000000000007</v>
      </c>
      <c r="AC132" s="61">
        <v>5.2</v>
      </c>
    </row>
    <row r="133" spans="1:29" s="134" customFormat="1" ht="15.75" x14ac:dyDescent="0.25">
      <c r="A133" s="124" t="s">
        <v>37</v>
      </c>
      <c r="B133" s="135" t="s">
        <v>1005</v>
      </c>
      <c r="C133" s="61">
        <v>2</v>
      </c>
      <c r="D133" s="61">
        <v>1</v>
      </c>
      <c r="E133" s="61"/>
      <c r="F133" s="61"/>
      <c r="G133" s="61"/>
      <c r="H133" s="61">
        <v>2</v>
      </c>
      <c r="I133" s="61"/>
      <c r="J133" s="61"/>
      <c r="K133" s="61">
        <v>1</v>
      </c>
      <c r="L133" s="61">
        <v>2</v>
      </c>
      <c r="M133" s="61">
        <v>3</v>
      </c>
      <c r="N133" s="61">
        <v>2</v>
      </c>
      <c r="O133" s="61"/>
      <c r="P133" s="61">
        <v>2.4</v>
      </c>
      <c r="Q133" s="61"/>
      <c r="R133" s="61">
        <v>4.8</v>
      </c>
      <c r="S133" s="61">
        <v>2.4</v>
      </c>
      <c r="T133" s="61"/>
      <c r="U133" s="61"/>
      <c r="V133" s="61"/>
      <c r="W133" s="61">
        <v>4.8</v>
      </c>
      <c r="X133" s="61"/>
      <c r="Y133" s="61"/>
      <c r="Z133" s="61">
        <v>2.4</v>
      </c>
      <c r="AA133" s="61">
        <v>4.8</v>
      </c>
      <c r="AB133" s="61">
        <v>7.1999999999999993</v>
      </c>
      <c r="AC133" s="61">
        <v>4.8</v>
      </c>
    </row>
    <row r="134" spans="1:29" s="134" customFormat="1" ht="15.75" x14ac:dyDescent="0.25">
      <c r="A134" s="79" t="s">
        <v>1006</v>
      </c>
      <c r="B134" s="79" t="s">
        <v>1007</v>
      </c>
      <c r="C134" s="79" t="s">
        <v>2</v>
      </c>
      <c r="D134" s="79" t="s">
        <v>3</v>
      </c>
      <c r="E134" s="79" t="s">
        <v>4</v>
      </c>
      <c r="F134" s="79" t="s">
        <v>5</v>
      </c>
      <c r="G134" s="79" t="s">
        <v>6</v>
      </c>
      <c r="H134" s="79" t="s">
        <v>7</v>
      </c>
      <c r="I134" s="79" t="s">
        <v>8</v>
      </c>
      <c r="J134" s="79" t="s">
        <v>9</v>
      </c>
      <c r="K134" s="79" t="s">
        <v>10</v>
      </c>
      <c r="L134" s="79" t="s">
        <v>11</v>
      </c>
      <c r="M134" s="79" t="s">
        <v>12</v>
      </c>
      <c r="N134" s="79" t="s">
        <v>13</v>
      </c>
      <c r="O134" s="79"/>
      <c r="P134" s="79" t="s">
        <v>14</v>
      </c>
      <c r="Q134" s="79"/>
      <c r="R134" s="79" t="s">
        <v>15</v>
      </c>
      <c r="S134" s="79" t="s">
        <v>16</v>
      </c>
      <c r="T134" s="79" t="s">
        <v>17</v>
      </c>
      <c r="U134" s="79" t="s">
        <v>18</v>
      </c>
      <c r="V134" s="79" t="s">
        <v>19</v>
      </c>
      <c r="W134" s="79" t="s">
        <v>20</v>
      </c>
      <c r="X134" s="79" t="s">
        <v>21</v>
      </c>
      <c r="Y134" s="79" t="s">
        <v>22</v>
      </c>
      <c r="Z134" s="79" t="s">
        <v>23</v>
      </c>
      <c r="AA134" s="79" t="s">
        <v>24</v>
      </c>
      <c r="AB134" s="79" t="s">
        <v>25</v>
      </c>
      <c r="AC134" s="79" t="s">
        <v>26</v>
      </c>
    </row>
    <row r="135" spans="1:29" s="134" customFormat="1" ht="15.75" x14ac:dyDescent="0.25">
      <c r="A135" s="124" t="s">
        <v>27</v>
      </c>
      <c r="B135" s="135" t="s">
        <v>1008</v>
      </c>
      <c r="C135" s="61"/>
      <c r="D135" s="61"/>
      <c r="E135" s="61"/>
      <c r="F135" s="61"/>
      <c r="G135" s="61"/>
      <c r="H135" s="61"/>
      <c r="I135" s="61">
        <v>1</v>
      </c>
      <c r="J135" s="61">
        <v>1</v>
      </c>
      <c r="K135" s="61">
        <v>1</v>
      </c>
      <c r="L135" s="61">
        <v>1</v>
      </c>
      <c r="M135" s="61">
        <v>2</v>
      </c>
      <c r="N135" s="61">
        <v>1</v>
      </c>
      <c r="O135" s="61"/>
      <c r="P135" s="61">
        <v>2.6</v>
      </c>
      <c r="Q135" s="61"/>
      <c r="R135" s="61"/>
      <c r="S135" s="61"/>
      <c r="T135" s="61"/>
      <c r="U135" s="61"/>
      <c r="V135" s="61"/>
      <c r="W135" s="61"/>
      <c r="X135" s="61">
        <v>2.6</v>
      </c>
      <c r="Y135" s="61">
        <v>2.6</v>
      </c>
      <c r="Z135" s="61">
        <v>2.6</v>
      </c>
      <c r="AA135" s="61">
        <v>2.6</v>
      </c>
      <c r="AB135" s="61">
        <v>5.2</v>
      </c>
      <c r="AC135" s="61">
        <v>2.6</v>
      </c>
    </row>
    <row r="136" spans="1:29" s="134" customFormat="1" ht="15.75" x14ac:dyDescent="0.25">
      <c r="A136" s="124" t="s">
        <v>31</v>
      </c>
      <c r="B136" s="135" t="s">
        <v>1009</v>
      </c>
      <c r="C136" s="61"/>
      <c r="D136" s="61"/>
      <c r="E136" s="61"/>
      <c r="F136" s="61"/>
      <c r="G136" s="61"/>
      <c r="H136" s="61">
        <v>1</v>
      </c>
      <c r="I136" s="61">
        <v>1</v>
      </c>
      <c r="J136" s="61">
        <v>1</v>
      </c>
      <c r="K136" s="61">
        <v>1</v>
      </c>
      <c r="L136" s="61">
        <v>1</v>
      </c>
      <c r="M136" s="61">
        <v>1</v>
      </c>
      <c r="N136" s="61"/>
      <c r="O136" s="61"/>
      <c r="P136" s="61">
        <v>2.6</v>
      </c>
      <c r="Q136" s="61"/>
      <c r="R136" s="61"/>
      <c r="S136" s="61"/>
      <c r="T136" s="61"/>
      <c r="U136" s="61"/>
      <c r="V136" s="61"/>
      <c r="W136" s="61">
        <v>2.6</v>
      </c>
      <c r="X136" s="61">
        <v>2.6</v>
      </c>
      <c r="Y136" s="61">
        <v>2.6</v>
      </c>
      <c r="Z136" s="61">
        <v>2.6</v>
      </c>
      <c r="AA136" s="61">
        <v>2.6</v>
      </c>
      <c r="AB136" s="61">
        <v>2.6</v>
      </c>
      <c r="AC136" s="61"/>
    </row>
    <row r="137" spans="1:29" s="134" customFormat="1" ht="15.75" x14ac:dyDescent="0.25">
      <c r="A137" s="124" t="s">
        <v>33</v>
      </c>
      <c r="B137" s="135" t="s">
        <v>1010</v>
      </c>
      <c r="C137" s="61"/>
      <c r="D137" s="61">
        <v>1</v>
      </c>
      <c r="E137" s="61">
        <v>1</v>
      </c>
      <c r="F137" s="61"/>
      <c r="G137" s="61"/>
      <c r="H137" s="61">
        <v>2</v>
      </c>
      <c r="I137" s="61">
        <v>1</v>
      </c>
      <c r="J137" s="61">
        <v>1</v>
      </c>
      <c r="K137" s="61">
        <v>1</v>
      </c>
      <c r="L137" s="61">
        <v>1</v>
      </c>
      <c r="M137" s="61">
        <v>1</v>
      </c>
      <c r="N137" s="61">
        <v>1</v>
      </c>
      <c r="O137" s="61"/>
      <c r="P137" s="61">
        <v>2.6</v>
      </c>
      <c r="Q137" s="61"/>
      <c r="R137" s="61"/>
      <c r="S137" s="61">
        <v>2.6</v>
      </c>
      <c r="T137" s="61">
        <v>2.6</v>
      </c>
      <c r="U137" s="61"/>
      <c r="V137" s="61"/>
      <c r="W137" s="61">
        <v>5.2</v>
      </c>
      <c r="X137" s="61">
        <v>2.6</v>
      </c>
      <c r="Y137" s="61">
        <v>2.6</v>
      </c>
      <c r="Z137" s="61">
        <v>2.6</v>
      </c>
      <c r="AA137" s="61">
        <v>2.6</v>
      </c>
      <c r="AB137" s="61">
        <v>2.6</v>
      </c>
      <c r="AC137" s="61">
        <v>2.6</v>
      </c>
    </row>
    <row r="138" spans="1:29" s="134" customFormat="1" ht="15.75" x14ac:dyDescent="0.25">
      <c r="A138" s="124" t="s">
        <v>35</v>
      </c>
      <c r="B138" s="135" t="s">
        <v>1011</v>
      </c>
      <c r="C138" s="61">
        <v>1</v>
      </c>
      <c r="D138" s="61"/>
      <c r="E138" s="61">
        <v>1</v>
      </c>
      <c r="F138" s="61">
        <v>1</v>
      </c>
      <c r="G138" s="61"/>
      <c r="H138" s="61">
        <v>1</v>
      </c>
      <c r="I138" s="61">
        <v>1</v>
      </c>
      <c r="J138" s="61"/>
      <c r="K138" s="61">
        <v>1</v>
      </c>
      <c r="L138" s="61">
        <v>1</v>
      </c>
      <c r="M138" s="61">
        <v>1</v>
      </c>
      <c r="N138" s="61"/>
      <c r="O138" s="61"/>
      <c r="P138" s="61">
        <v>2.6</v>
      </c>
      <c r="Q138" s="61"/>
      <c r="R138" s="61">
        <v>2.6</v>
      </c>
      <c r="S138" s="61"/>
      <c r="T138" s="61">
        <v>2.6</v>
      </c>
      <c r="U138" s="61">
        <v>2.6</v>
      </c>
      <c r="V138" s="61"/>
      <c r="W138" s="61">
        <v>2.6</v>
      </c>
      <c r="X138" s="61">
        <v>2.6</v>
      </c>
      <c r="Y138" s="61"/>
      <c r="Z138" s="61">
        <v>2.6</v>
      </c>
      <c r="AA138" s="61">
        <v>2.6</v>
      </c>
      <c r="AB138" s="61">
        <v>2.6</v>
      </c>
      <c r="AC138" s="61"/>
    </row>
    <row r="139" spans="1:29" s="134" customFormat="1" ht="15.75" x14ac:dyDescent="0.25">
      <c r="A139" s="124" t="s">
        <v>37</v>
      </c>
      <c r="B139" s="135" t="s">
        <v>1012</v>
      </c>
      <c r="C139" s="61">
        <v>1</v>
      </c>
      <c r="D139" s="61"/>
      <c r="E139" s="61"/>
      <c r="F139" s="61"/>
      <c r="G139" s="61"/>
      <c r="H139" s="61"/>
      <c r="I139" s="61">
        <v>1</v>
      </c>
      <c r="J139" s="61">
        <v>2</v>
      </c>
      <c r="K139" s="61">
        <v>2</v>
      </c>
      <c r="L139" s="61">
        <v>1</v>
      </c>
      <c r="M139" s="61"/>
      <c r="N139" s="61"/>
      <c r="O139" s="61"/>
      <c r="P139" s="61">
        <v>2.6</v>
      </c>
      <c r="Q139" s="61"/>
      <c r="R139" s="61">
        <v>2.6</v>
      </c>
      <c r="S139" s="61"/>
      <c r="T139" s="61"/>
      <c r="U139" s="61"/>
      <c r="V139" s="61"/>
      <c r="W139" s="61"/>
      <c r="X139" s="61">
        <v>2.6</v>
      </c>
      <c r="Y139" s="61">
        <v>5.2</v>
      </c>
      <c r="Z139" s="61">
        <v>5.2</v>
      </c>
      <c r="AA139" s="61">
        <v>2.6</v>
      </c>
      <c r="AB139" s="61"/>
      <c r="AC139" s="61"/>
    </row>
    <row r="140" spans="1:29" s="134" customFormat="1" ht="15.75" x14ac:dyDescent="0.25">
      <c r="A140" s="79" t="s">
        <v>1013</v>
      </c>
      <c r="B140" s="79" t="s">
        <v>1014</v>
      </c>
      <c r="C140" s="79" t="s">
        <v>2</v>
      </c>
      <c r="D140" s="79" t="s">
        <v>3</v>
      </c>
      <c r="E140" s="79" t="s">
        <v>4</v>
      </c>
      <c r="F140" s="79" t="s">
        <v>5</v>
      </c>
      <c r="G140" s="79" t="s">
        <v>6</v>
      </c>
      <c r="H140" s="79" t="s">
        <v>7</v>
      </c>
      <c r="I140" s="79" t="s">
        <v>8</v>
      </c>
      <c r="J140" s="79" t="s">
        <v>9</v>
      </c>
      <c r="K140" s="79" t="s">
        <v>10</v>
      </c>
      <c r="L140" s="79" t="s">
        <v>11</v>
      </c>
      <c r="M140" s="79" t="s">
        <v>12</v>
      </c>
      <c r="N140" s="79" t="s">
        <v>13</v>
      </c>
      <c r="O140" s="79"/>
      <c r="P140" s="79" t="s">
        <v>14</v>
      </c>
      <c r="Q140" s="79"/>
      <c r="R140" s="79" t="s">
        <v>15</v>
      </c>
      <c r="S140" s="79" t="s">
        <v>16</v>
      </c>
      <c r="T140" s="79" t="s">
        <v>17</v>
      </c>
      <c r="U140" s="79" t="s">
        <v>18</v>
      </c>
      <c r="V140" s="79" t="s">
        <v>19</v>
      </c>
      <c r="W140" s="79" t="s">
        <v>20</v>
      </c>
      <c r="X140" s="79" t="s">
        <v>21</v>
      </c>
      <c r="Y140" s="79" t="s">
        <v>22</v>
      </c>
      <c r="Z140" s="79" t="s">
        <v>23</v>
      </c>
      <c r="AA140" s="79" t="s">
        <v>24</v>
      </c>
      <c r="AB140" s="79" t="s">
        <v>25</v>
      </c>
      <c r="AC140" s="79" t="s">
        <v>26</v>
      </c>
    </row>
    <row r="141" spans="1:29" s="134" customFormat="1" ht="31.5" x14ac:dyDescent="0.25">
      <c r="A141" s="124" t="s">
        <v>27</v>
      </c>
      <c r="B141" s="135" t="s">
        <v>1015</v>
      </c>
      <c r="C141" s="61">
        <v>2</v>
      </c>
      <c r="D141" s="61">
        <v>1</v>
      </c>
      <c r="E141" s="61">
        <v>1</v>
      </c>
      <c r="F141" s="61">
        <v>1</v>
      </c>
      <c r="G141" s="61"/>
      <c r="H141" s="61">
        <v>1</v>
      </c>
      <c r="I141" s="61">
        <v>1</v>
      </c>
      <c r="J141" s="61"/>
      <c r="K141" s="61">
        <v>1</v>
      </c>
      <c r="L141" s="61">
        <v>3</v>
      </c>
      <c r="M141" s="61">
        <v>1</v>
      </c>
      <c r="N141" s="61">
        <v>1</v>
      </c>
      <c r="O141" s="61"/>
      <c r="P141" s="61">
        <v>1.8</v>
      </c>
      <c r="Q141" s="61"/>
      <c r="R141" s="61">
        <v>3.6</v>
      </c>
      <c r="S141" s="61">
        <v>1.8</v>
      </c>
      <c r="T141" s="61">
        <v>1.8</v>
      </c>
      <c r="U141" s="61">
        <v>1.8</v>
      </c>
      <c r="V141" s="61"/>
      <c r="W141" s="61">
        <v>1.8</v>
      </c>
      <c r="X141" s="61">
        <v>1.8</v>
      </c>
      <c r="Y141" s="61"/>
      <c r="Z141" s="61">
        <v>1.8</v>
      </c>
      <c r="AA141" s="61">
        <v>5.4</v>
      </c>
      <c r="AB141" s="61">
        <v>1.8</v>
      </c>
      <c r="AC141" s="61">
        <v>1.8</v>
      </c>
    </row>
    <row r="142" spans="1:29" s="134" customFormat="1" ht="31.5" x14ac:dyDescent="0.25">
      <c r="A142" s="124" t="s">
        <v>31</v>
      </c>
      <c r="B142" s="135" t="s">
        <v>1016</v>
      </c>
      <c r="C142" s="61">
        <v>2</v>
      </c>
      <c r="D142" s="61">
        <v>1</v>
      </c>
      <c r="E142" s="61"/>
      <c r="F142" s="61">
        <v>1</v>
      </c>
      <c r="G142" s="61">
        <v>1</v>
      </c>
      <c r="H142" s="61">
        <v>1</v>
      </c>
      <c r="I142" s="61">
        <v>1</v>
      </c>
      <c r="J142" s="61"/>
      <c r="K142" s="61">
        <v>1</v>
      </c>
      <c r="L142" s="61">
        <v>3</v>
      </c>
      <c r="M142" s="61"/>
      <c r="N142" s="61">
        <v>1</v>
      </c>
      <c r="O142" s="61"/>
      <c r="P142" s="61">
        <v>1.6</v>
      </c>
      <c r="Q142" s="61"/>
      <c r="R142" s="61">
        <v>3.2</v>
      </c>
      <c r="S142" s="61">
        <v>1.6</v>
      </c>
      <c r="T142" s="61"/>
      <c r="U142" s="61">
        <v>1.6</v>
      </c>
      <c r="V142" s="61">
        <v>1.6</v>
      </c>
      <c r="W142" s="61">
        <v>1.6</v>
      </c>
      <c r="X142" s="61">
        <v>1.6</v>
      </c>
      <c r="Y142" s="61"/>
      <c r="Z142" s="61">
        <v>1.6</v>
      </c>
      <c r="AA142" s="61">
        <v>4.8000000000000007</v>
      </c>
      <c r="AB142" s="61"/>
      <c r="AC142" s="61">
        <v>1.6</v>
      </c>
    </row>
    <row r="143" spans="1:29" s="134" customFormat="1" ht="15.75" x14ac:dyDescent="0.25">
      <c r="A143" s="124" t="s">
        <v>33</v>
      </c>
      <c r="B143" s="135" t="s">
        <v>1017</v>
      </c>
      <c r="C143" s="61">
        <v>2</v>
      </c>
      <c r="D143" s="61"/>
      <c r="E143" s="61">
        <v>1</v>
      </c>
      <c r="F143" s="61">
        <v>1</v>
      </c>
      <c r="G143" s="61"/>
      <c r="H143" s="61"/>
      <c r="I143" s="61">
        <v>1</v>
      </c>
      <c r="J143" s="61">
        <v>1</v>
      </c>
      <c r="K143" s="61"/>
      <c r="L143" s="61">
        <v>3</v>
      </c>
      <c r="M143" s="61">
        <v>1</v>
      </c>
      <c r="N143" s="61"/>
      <c r="O143" s="61"/>
      <c r="P143" s="61">
        <v>1.8</v>
      </c>
      <c r="Q143" s="61"/>
      <c r="R143" s="61">
        <v>3.6</v>
      </c>
      <c r="S143" s="61"/>
      <c r="T143" s="61">
        <v>1.8</v>
      </c>
      <c r="U143" s="61">
        <v>1.8</v>
      </c>
      <c r="V143" s="61"/>
      <c r="W143" s="61"/>
      <c r="X143" s="61">
        <v>1.8</v>
      </c>
      <c r="Y143" s="61">
        <v>1.8</v>
      </c>
      <c r="Z143" s="61"/>
      <c r="AA143" s="61">
        <v>5.4</v>
      </c>
      <c r="AB143" s="61">
        <v>1.8</v>
      </c>
      <c r="AC143" s="61"/>
    </row>
    <row r="144" spans="1:29" s="134" customFormat="1" ht="15.75" x14ac:dyDescent="0.25">
      <c r="A144" s="124" t="s">
        <v>35</v>
      </c>
      <c r="B144" s="135" t="s">
        <v>1018</v>
      </c>
      <c r="C144" s="61">
        <v>2</v>
      </c>
      <c r="D144" s="61">
        <v>1</v>
      </c>
      <c r="E144" s="61">
        <v>2</v>
      </c>
      <c r="F144" s="61">
        <v>1</v>
      </c>
      <c r="G144" s="61"/>
      <c r="H144" s="61">
        <v>2</v>
      </c>
      <c r="I144" s="61">
        <v>2</v>
      </c>
      <c r="J144" s="61"/>
      <c r="K144" s="61"/>
      <c r="L144" s="61">
        <v>3</v>
      </c>
      <c r="M144" s="61">
        <v>1</v>
      </c>
      <c r="N144" s="61">
        <v>1</v>
      </c>
      <c r="O144" s="61"/>
      <c r="P144" s="61">
        <v>1.8</v>
      </c>
      <c r="Q144" s="61"/>
      <c r="R144" s="61">
        <v>3.6</v>
      </c>
      <c r="S144" s="61">
        <v>1.8</v>
      </c>
      <c r="T144" s="61">
        <v>3.6</v>
      </c>
      <c r="U144" s="61">
        <v>1.8</v>
      </c>
      <c r="V144" s="61"/>
      <c r="W144" s="61">
        <v>3.6</v>
      </c>
      <c r="X144" s="61">
        <v>3.6</v>
      </c>
      <c r="Y144" s="61"/>
      <c r="Z144" s="61"/>
      <c r="AA144" s="61">
        <v>5.4</v>
      </c>
      <c r="AB144" s="61">
        <v>1.8</v>
      </c>
      <c r="AC144" s="61">
        <v>1.8</v>
      </c>
    </row>
    <row r="145" spans="1:29" s="134" customFormat="1" ht="15.75" x14ac:dyDescent="0.25">
      <c r="A145" s="124" t="s">
        <v>37</v>
      </c>
      <c r="B145" s="135" t="s">
        <v>1019</v>
      </c>
      <c r="C145" s="61">
        <v>2</v>
      </c>
      <c r="D145" s="61">
        <v>1</v>
      </c>
      <c r="E145" s="61">
        <v>2</v>
      </c>
      <c r="F145" s="61">
        <v>1</v>
      </c>
      <c r="G145" s="61">
        <v>1</v>
      </c>
      <c r="H145" s="61">
        <v>2</v>
      </c>
      <c r="I145" s="61">
        <v>1</v>
      </c>
      <c r="J145" s="61">
        <v>2</v>
      </c>
      <c r="K145" s="61"/>
      <c r="L145" s="61">
        <v>2</v>
      </c>
      <c r="M145" s="61">
        <v>1</v>
      </c>
      <c r="N145" s="61"/>
      <c r="O145" s="61"/>
      <c r="P145" s="61">
        <v>1.8</v>
      </c>
      <c r="Q145" s="61"/>
      <c r="R145" s="61">
        <v>3.6</v>
      </c>
      <c r="S145" s="61">
        <v>1.8</v>
      </c>
      <c r="T145" s="61">
        <v>3.6</v>
      </c>
      <c r="U145" s="61">
        <v>1.8</v>
      </c>
      <c r="V145" s="61">
        <v>1.8</v>
      </c>
      <c r="W145" s="61">
        <v>3.6</v>
      </c>
      <c r="X145" s="61">
        <v>1.8</v>
      </c>
      <c r="Y145" s="61">
        <v>3.6</v>
      </c>
      <c r="Z145" s="61"/>
      <c r="AA145" s="61">
        <v>3.6</v>
      </c>
      <c r="AB145" s="61">
        <v>1.8</v>
      </c>
      <c r="AC145" s="61"/>
    </row>
    <row r="146" spans="1:29" s="134" customFormat="1" ht="15.75" x14ac:dyDescent="0.25">
      <c r="A146" s="79" t="s">
        <v>1020</v>
      </c>
      <c r="B146" s="79" t="s">
        <v>1021</v>
      </c>
      <c r="C146" s="79" t="s">
        <v>2</v>
      </c>
      <c r="D146" s="79" t="s">
        <v>3</v>
      </c>
      <c r="E146" s="79" t="s">
        <v>4</v>
      </c>
      <c r="F146" s="79" t="s">
        <v>5</v>
      </c>
      <c r="G146" s="79" t="s">
        <v>6</v>
      </c>
      <c r="H146" s="79" t="s">
        <v>7</v>
      </c>
      <c r="I146" s="79" t="s">
        <v>8</v>
      </c>
      <c r="J146" s="79" t="s">
        <v>9</v>
      </c>
      <c r="K146" s="79" t="s">
        <v>10</v>
      </c>
      <c r="L146" s="79" t="s">
        <v>11</v>
      </c>
      <c r="M146" s="79" t="s">
        <v>12</v>
      </c>
      <c r="N146" s="79" t="s">
        <v>13</v>
      </c>
      <c r="O146" s="79"/>
      <c r="P146" s="79" t="s">
        <v>14</v>
      </c>
      <c r="Q146" s="79"/>
      <c r="R146" s="79" t="s">
        <v>15</v>
      </c>
      <c r="S146" s="79" t="s">
        <v>16</v>
      </c>
      <c r="T146" s="79" t="s">
        <v>17</v>
      </c>
      <c r="U146" s="79" t="s">
        <v>18</v>
      </c>
      <c r="V146" s="79" t="s">
        <v>19</v>
      </c>
      <c r="W146" s="79" t="s">
        <v>20</v>
      </c>
      <c r="X146" s="79" t="s">
        <v>21</v>
      </c>
      <c r="Y146" s="79" t="s">
        <v>22</v>
      </c>
      <c r="Z146" s="79" t="s">
        <v>23</v>
      </c>
      <c r="AA146" s="79" t="s">
        <v>24</v>
      </c>
      <c r="AB146" s="79" t="s">
        <v>25</v>
      </c>
      <c r="AC146" s="79" t="s">
        <v>26</v>
      </c>
    </row>
    <row r="147" spans="1:29" s="134" customFormat="1" ht="31.5" x14ac:dyDescent="0.25">
      <c r="A147" s="124" t="s">
        <v>27</v>
      </c>
      <c r="B147" s="135" t="s">
        <v>909</v>
      </c>
      <c r="C147" s="61">
        <v>2</v>
      </c>
      <c r="D147" s="61">
        <v>1</v>
      </c>
      <c r="E147" s="61"/>
      <c r="F147" s="61"/>
      <c r="G147" s="61"/>
      <c r="H147" s="61">
        <v>2</v>
      </c>
      <c r="I147" s="61"/>
      <c r="J147" s="61"/>
      <c r="K147" s="61"/>
      <c r="L147" s="61">
        <v>2</v>
      </c>
      <c r="M147" s="61"/>
      <c r="N147" s="61"/>
      <c r="O147" s="61"/>
      <c r="P147" s="61">
        <v>1.8</v>
      </c>
      <c r="Q147" s="61"/>
      <c r="R147" s="61">
        <v>3.6</v>
      </c>
      <c r="S147" s="61">
        <v>1.8</v>
      </c>
      <c r="T147" s="61"/>
      <c r="U147" s="61"/>
      <c r="V147" s="61"/>
      <c r="W147" s="61">
        <v>3.6</v>
      </c>
      <c r="X147" s="61"/>
      <c r="Y147" s="61"/>
      <c r="Z147" s="61"/>
      <c r="AA147" s="61">
        <v>3.6</v>
      </c>
      <c r="AB147" s="61"/>
      <c r="AC147" s="61"/>
    </row>
    <row r="148" spans="1:29" s="134" customFormat="1" ht="31.5" x14ac:dyDescent="0.25">
      <c r="A148" s="124" t="s">
        <v>31</v>
      </c>
      <c r="B148" s="135" t="s">
        <v>910</v>
      </c>
      <c r="C148" s="61">
        <v>2</v>
      </c>
      <c r="D148" s="61">
        <v>1</v>
      </c>
      <c r="E148" s="61"/>
      <c r="F148" s="61"/>
      <c r="G148" s="61"/>
      <c r="H148" s="61">
        <v>2</v>
      </c>
      <c r="I148" s="61"/>
      <c r="J148" s="61"/>
      <c r="K148" s="61">
        <v>1</v>
      </c>
      <c r="L148" s="61">
        <v>2</v>
      </c>
      <c r="M148" s="61">
        <v>3</v>
      </c>
      <c r="N148" s="61">
        <v>2</v>
      </c>
      <c r="O148" s="61"/>
      <c r="P148" s="61">
        <v>1.8</v>
      </c>
      <c r="Q148" s="61"/>
      <c r="R148" s="61">
        <v>3.6</v>
      </c>
      <c r="S148" s="61">
        <v>1.8</v>
      </c>
      <c r="T148" s="61"/>
      <c r="U148" s="61"/>
      <c r="V148" s="61"/>
      <c r="W148" s="61">
        <v>3.6</v>
      </c>
      <c r="X148" s="61"/>
      <c r="Y148" s="61"/>
      <c r="Z148" s="61">
        <v>1.8</v>
      </c>
      <c r="AA148" s="61">
        <v>3.6</v>
      </c>
      <c r="AB148" s="61">
        <v>5.4</v>
      </c>
      <c r="AC148" s="61">
        <v>3.6</v>
      </c>
    </row>
    <row r="149" spans="1:29" s="134" customFormat="1" ht="31.5" x14ac:dyDescent="0.25">
      <c r="A149" s="124" t="s">
        <v>33</v>
      </c>
      <c r="B149" s="135" t="s">
        <v>911</v>
      </c>
      <c r="C149" s="61">
        <v>2</v>
      </c>
      <c r="D149" s="61">
        <v>1</v>
      </c>
      <c r="E149" s="61"/>
      <c r="F149" s="61"/>
      <c r="G149" s="61"/>
      <c r="H149" s="61">
        <v>2</v>
      </c>
      <c r="I149" s="61"/>
      <c r="J149" s="61"/>
      <c r="K149" s="61">
        <v>1</v>
      </c>
      <c r="L149" s="61">
        <v>2</v>
      </c>
      <c r="M149" s="61">
        <v>3</v>
      </c>
      <c r="N149" s="61">
        <v>2</v>
      </c>
      <c r="O149" s="61"/>
      <c r="P149" s="61">
        <v>1.8</v>
      </c>
      <c r="Q149" s="61"/>
      <c r="R149" s="61">
        <v>3.6</v>
      </c>
      <c r="S149" s="61">
        <v>1.8</v>
      </c>
      <c r="T149" s="61"/>
      <c r="U149" s="61"/>
      <c r="V149" s="61"/>
      <c r="W149" s="61">
        <v>3.6</v>
      </c>
      <c r="X149" s="61"/>
      <c r="Y149" s="61"/>
      <c r="Z149" s="61">
        <v>1.8</v>
      </c>
      <c r="AA149" s="61">
        <v>3.6</v>
      </c>
      <c r="AB149" s="61">
        <v>5.4</v>
      </c>
      <c r="AC149" s="61">
        <v>3.6</v>
      </c>
    </row>
    <row r="150" spans="1:29" s="134" customFormat="1" ht="31.5" x14ac:dyDescent="0.25">
      <c r="A150" s="124" t="s">
        <v>35</v>
      </c>
      <c r="B150" s="135" t="s">
        <v>912</v>
      </c>
      <c r="C150" s="61">
        <v>2</v>
      </c>
      <c r="D150" s="61">
        <v>1</v>
      </c>
      <c r="E150" s="61"/>
      <c r="F150" s="61"/>
      <c r="G150" s="61"/>
      <c r="H150" s="61">
        <v>2</v>
      </c>
      <c r="I150" s="61"/>
      <c r="J150" s="61"/>
      <c r="K150" s="61">
        <v>1</v>
      </c>
      <c r="L150" s="61">
        <v>2</v>
      </c>
      <c r="M150" s="61">
        <v>3</v>
      </c>
      <c r="N150" s="61">
        <v>2</v>
      </c>
      <c r="O150" s="61"/>
      <c r="P150" s="61">
        <v>1.8</v>
      </c>
      <c r="Q150" s="61"/>
      <c r="R150" s="61">
        <v>3.6</v>
      </c>
      <c r="S150" s="61">
        <v>1.8</v>
      </c>
      <c r="T150" s="61"/>
      <c r="U150" s="61"/>
      <c r="V150" s="61"/>
      <c r="W150" s="61">
        <v>3.6</v>
      </c>
      <c r="X150" s="61"/>
      <c r="Y150" s="61"/>
      <c r="Z150" s="61">
        <v>1.8</v>
      </c>
      <c r="AA150" s="61">
        <v>3.6</v>
      </c>
      <c r="AB150" s="61">
        <v>5.4</v>
      </c>
      <c r="AC150" s="61">
        <v>3.6</v>
      </c>
    </row>
    <row r="151" spans="1:29" s="134" customFormat="1" ht="38.25" customHeight="1" x14ac:dyDescent="0.25">
      <c r="A151" s="124" t="s">
        <v>37</v>
      </c>
      <c r="B151" s="135" t="s">
        <v>913</v>
      </c>
      <c r="C151" s="61">
        <v>2</v>
      </c>
      <c r="D151" s="61">
        <v>1</v>
      </c>
      <c r="E151" s="61"/>
      <c r="F151" s="61"/>
      <c r="G151" s="61"/>
      <c r="H151" s="61">
        <v>2</v>
      </c>
      <c r="I151" s="61"/>
      <c r="J151" s="61"/>
      <c r="K151" s="61">
        <v>1</v>
      </c>
      <c r="L151" s="61">
        <v>2</v>
      </c>
      <c r="M151" s="61">
        <v>3</v>
      </c>
      <c r="N151" s="61">
        <v>2</v>
      </c>
      <c r="O151" s="61"/>
      <c r="P151" s="61">
        <v>1.8</v>
      </c>
      <c r="Q151" s="61"/>
      <c r="R151" s="61">
        <v>3.6</v>
      </c>
      <c r="S151" s="61">
        <v>1.8</v>
      </c>
      <c r="T151" s="61"/>
      <c r="U151" s="61"/>
      <c r="V151" s="61"/>
      <c r="W151" s="61">
        <v>3.6</v>
      </c>
      <c r="X151" s="61"/>
      <c r="Y151" s="61"/>
      <c r="Z151" s="61">
        <v>1.8</v>
      </c>
      <c r="AA151" s="61">
        <v>3.6</v>
      </c>
      <c r="AB151" s="61">
        <v>5.4</v>
      </c>
      <c r="AC151" s="61">
        <v>3.6</v>
      </c>
    </row>
    <row r="152" spans="1:29" s="134" customFormat="1" ht="15.75" x14ac:dyDescent="0.25">
      <c r="A152" s="79" t="s">
        <v>1022</v>
      </c>
      <c r="B152" s="79" t="s">
        <v>1023</v>
      </c>
      <c r="C152" s="79" t="s">
        <v>2</v>
      </c>
      <c r="D152" s="79" t="s">
        <v>3</v>
      </c>
      <c r="E152" s="79" t="s">
        <v>4</v>
      </c>
      <c r="F152" s="79" t="s">
        <v>5</v>
      </c>
      <c r="G152" s="79" t="s">
        <v>6</v>
      </c>
      <c r="H152" s="79" t="s">
        <v>7</v>
      </c>
      <c r="I152" s="79" t="s">
        <v>8</v>
      </c>
      <c r="J152" s="79" t="s">
        <v>9</v>
      </c>
      <c r="K152" s="79" t="s">
        <v>10</v>
      </c>
      <c r="L152" s="79" t="s">
        <v>11</v>
      </c>
      <c r="M152" s="79" t="s">
        <v>12</v>
      </c>
      <c r="N152" s="79" t="s">
        <v>13</v>
      </c>
      <c r="O152" s="79"/>
      <c r="P152" s="79" t="s">
        <v>14</v>
      </c>
      <c r="Q152" s="79"/>
      <c r="R152" s="79" t="s">
        <v>15</v>
      </c>
      <c r="S152" s="79" t="s">
        <v>16</v>
      </c>
      <c r="T152" s="79" t="s">
        <v>17</v>
      </c>
      <c r="U152" s="79" t="s">
        <v>18</v>
      </c>
      <c r="V152" s="79" t="s">
        <v>19</v>
      </c>
      <c r="W152" s="79" t="s">
        <v>20</v>
      </c>
      <c r="X152" s="79" t="s">
        <v>21</v>
      </c>
      <c r="Y152" s="79" t="s">
        <v>22</v>
      </c>
      <c r="Z152" s="79" t="s">
        <v>23</v>
      </c>
      <c r="AA152" s="79" t="s">
        <v>24</v>
      </c>
      <c r="AB152" s="79" t="s">
        <v>25</v>
      </c>
      <c r="AC152" s="79" t="s">
        <v>26</v>
      </c>
    </row>
    <row r="153" spans="1:29" s="134" customFormat="1" ht="31.5" x14ac:dyDescent="0.25">
      <c r="A153" s="124" t="s">
        <v>27</v>
      </c>
      <c r="B153" s="135" t="s">
        <v>1024</v>
      </c>
      <c r="C153" s="61"/>
      <c r="D153" s="61"/>
      <c r="E153" s="61"/>
      <c r="F153" s="61"/>
      <c r="G153" s="61"/>
      <c r="H153" s="61"/>
      <c r="I153" s="61"/>
      <c r="J153" s="61">
        <v>1</v>
      </c>
      <c r="K153" s="61">
        <v>2</v>
      </c>
      <c r="L153" s="61">
        <v>1</v>
      </c>
      <c r="M153" s="61">
        <v>2</v>
      </c>
      <c r="N153" s="61">
        <v>2</v>
      </c>
      <c r="O153" s="61"/>
      <c r="P153" s="61">
        <v>2.4</v>
      </c>
      <c r="Q153" s="61"/>
      <c r="R153" s="61"/>
      <c r="S153" s="61"/>
      <c r="T153" s="61"/>
      <c r="U153" s="61"/>
      <c r="V153" s="61"/>
      <c r="W153" s="61"/>
      <c r="X153" s="61"/>
      <c r="Y153" s="61">
        <v>2.4000000000000004</v>
      </c>
      <c r="Z153" s="61">
        <v>4.8000000000000007</v>
      </c>
      <c r="AA153" s="61">
        <v>2.4000000000000004</v>
      </c>
      <c r="AB153" s="61">
        <v>4.8000000000000007</v>
      </c>
      <c r="AC153" s="61">
        <v>4.8000000000000007</v>
      </c>
    </row>
    <row r="154" spans="1:29" s="134" customFormat="1" ht="15.75" x14ac:dyDescent="0.25">
      <c r="A154" s="124" t="s">
        <v>31</v>
      </c>
      <c r="B154" s="135" t="s">
        <v>1025</v>
      </c>
      <c r="C154" s="61"/>
      <c r="D154" s="61"/>
      <c r="E154" s="61"/>
      <c r="F154" s="61"/>
      <c r="G154" s="61"/>
      <c r="H154" s="61"/>
      <c r="I154" s="61"/>
      <c r="J154" s="61">
        <v>1</v>
      </c>
      <c r="K154" s="61">
        <v>1</v>
      </c>
      <c r="L154" s="61">
        <v>2</v>
      </c>
      <c r="M154" s="61">
        <v>2</v>
      </c>
      <c r="N154" s="61">
        <v>2</v>
      </c>
      <c r="O154" s="61"/>
      <c r="P154" s="61">
        <v>2.4</v>
      </c>
      <c r="Q154" s="61"/>
      <c r="R154" s="61"/>
      <c r="S154" s="61"/>
      <c r="T154" s="61"/>
      <c r="U154" s="61"/>
      <c r="V154" s="61"/>
      <c r="W154" s="61"/>
      <c r="X154" s="61"/>
      <c r="Y154" s="61">
        <v>2.4000000000000004</v>
      </c>
      <c r="Z154" s="61">
        <v>2.4000000000000004</v>
      </c>
      <c r="AA154" s="61">
        <v>4.8000000000000007</v>
      </c>
      <c r="AB154" s="61">
        <v>4.8000000000000007</v>
      </c>
      <c r="AC154" s="61">
        <v>4.8000000000000007</v>
      </c>
    </row>
    <row r="155" spans="1:29" s="134" customFormat="1" ht="31.5" x14ac:dyDescent="0.25">
      <c r="A155" s="124" t="s">
        <v>33</v>
      </c>
      <c r="B155" s="135" t="s">
        <v>1026</v>
      </c>
      <c r="C155" s="61"/>
      <c r="D155" s="61"/>
      <c r="E155" s="61"/>
      <c r="F155" s="61"/>
      <c r="G155" s="61"/>
      <c r="H155" s="61"/>
      <c r="I155" s="61"/>
      <c r="J155" s="61">
        <v>1</v>
      </c>
      <c r="K155" s="61">
        <v>1</v>
      </c>
      <c r="L155" s="61">
        <v>2</v>
      </c>
      <c r="M155" s="61">
        <v>1</v>
      </c>
      <c r="N155" s="61">
        <v>1</v>
      </c>
      <c r="O155" s="61"/>
      <c r="P155" s="61">
        <v>2.6</v>
      </c>
      <c r="Q155" s="61"/>
      <c r="R155" s="61"/>
      <c r="S155" s="61"/>
      <c r="T155" s="61"/>
      <c r="U155" s="61"/>
      <c r="V155" s="61"/>
      <c r="W155" s="61"/>
      <c r="X155" s="61"/>
      <c r="Y155" s="61">
        <v>2.6</v>
      </c>
      <c r="Z155" s="61">
        <v>2.6</v>
      </c>
      <c r="AA155" s="61">
        <v>5.2</v>
      </c>
      <c r="AB155" s="61">
        <v>2.6</v>
      </c>
      <c r="AC155" s="61">
        <v>2.6</v>
      </c>
    </row>
    <row r="156" spans="1:29" s="134" customFormat="1" ht="24" customHeight="1" x14ac:dyDescent="0.25">
      <c r="A156" s="124" t="s">
        <v>35</v>
      </c>
      <c r="B156" s="135" t="s">
        <v>1027</v>
      </c>
      <c r="C156" s="61"/>
      <c r="D156" s="61"/>
      <c r="E156" s="61"/>
      <c r="F156" s="61"/>
      <c r="G156" s="61"/>
      <c r="H156" s="61"/>
      <c r="I156" s="61"/>
      <c r="J156" s="61">
        <v>1</v>
      </c>
      <c r="K156" s="61">
        <v>1</v>
      </c>
      <c r="L156" s="61">
        <v>2</v>
      </c>
      <c r="M156" s="61">
        <v>2</v>
      </c>
      <c r="N156" s="61">
        <v>1</v>
      </c>
      <c r="O156" s="61"/>
      <c r="P156" s="61">
        <v>2.6</v>
      </c>
      <c r="Q156" s="61"/>
      <c r="R156" s="61"/>
      <c r="S156" s="61"/>
      <c r="T156" s="61"/>
      <c r="U156" s="61"/>
      <c r="V156" s="61"/>
      <c r="W156" s="61"/>
      <c r="X156" s="61"/>
      <c r="Y156" s="61">
        <v>2.6</v>
      </c>
      <c r="Z156" s="61">
        <v>2.6</v>
      </c>
      <c r="AA156" s="61">
        <v>5.2</v>
      </c>
      <c r="AB156" s="61">
        <v>5.2</v>
      </c>
      <c r="AC156" s="61">
        <v>2.6</v>
      </c>
    </row>
    <row r="157" spans="1:29" s="134" customFormat="1" ht="31.5" x14ac:dyDescent="0.25">
      <c r="A157" s="124" t="s">
        <v>37</v>
      </c>
      <c r="B157" s="135" t="s">
        <v>1028</v>
      </c>
      <c r="C157" s="61"/>
      <c r="D157" s="61"/>
      <c r="E157" s="61"/>
      <c r="F157" s="61"/>
      <c r="G157" s="61"/>
      <c r="H157" s="61"/>
      <c r="I157" s="61"/>
      <c r="J157" s="61">
        <v>1</v>
      </c>
      <c r="K157" s="61">
        <v>2</v>
      </c>
      <c r="L157" s="61">
        <v>1</v>
      </c>
      <c r="M157" s="61">
        <v>1</v>
      </c>
      <c r="N157" s="61">
        <v>2</v>
      </c>
      <c r="O157" s="61"/>
      <c r="P157" s="61">
        <v>2.6</v>
      </c>
      <c r="Q157" s="61"/>
      <c r="R157" s="61"/>
      <c r="S157" s="61"/>
      <c r="T157" s="61"/>
      <c r="U157" s="61"/>
      <c r="V157" s="61"/>
      <c r="W157" s="61"/>
      <c r="X157" s="61"/>
      <c r="Y157" s="61">
        <v>2.6</v>
      </c>
      <c r="Z157" s="61">
        <v>5.2</v>
      </c>
      <c r="AA157" s="61">
        <v>2.6</v>
      </c>
      <c r="AB157" s="61">
        <v>2.6</v>
      </c>
      <c r="AC157" s="61">
        <v>5.2</v>
      </c>
    </row>
    <row r="158" spans="1:29" s="134" customFormat="1" ht="15.75" x14ac:dyDescent="0.25">
      <c r="A158" s="79" t="s">
        <v>1029</v>
      </c>
      <c r="B158" s="79" t="s">
        <v>1030</v>
      </c>
      <c r="C158" s="79" t="s">
        <v>2</v>
      </c>
      <c r="D158" s="79" t="s">
        <v>3</v>
      </c>
      <c r="E158" s="79" t="s">
        <v>4</v>
      </c>
      <c r="F158" s="79" t="s">
        <v>5</v>
      </c>
      <c r="G158" s="79" t="s">
        <v>6</v>
      </c>
      <c r="H158" s="79" t="s">
        <v>7</v>
      </c>
      <c r="I158" s="79" t="s">
        <v>8</v>
      </c>
      <c r="J158" s="79" t="s">
        <v>9</v>
      </c>
      <c r="K158" s="79" t="s">
        <v>10</v>
      </c>
      <c r="L158" s="79" t="s">
        <v>11</v>
      </c>
      <c r="M158" s="79" t="s">
        <v>12</v>
      </c>
      <c r="N158" s="79" t="s">
        <v>13</v>
      </c>
      <c r="O158" s="79"/>
      <c r="P158" s="79" t="s">
        <v>14</v>
      </c>
      <c r="Q158" s="79"/>
      <c r="R158" s="79" t="s">
        <v>15</v>
      </c>
      <c r="S158" s="79" t="s">
        <v>16</v>
      </c>
      <c r="T158" s="79" t="s">
        <v>17</v>
      </c>
      <c r="U158" s="79" t="s">
        <v>18</v>
      </c>
      <c r="V158" s="79" t="s">
        <v>19</v>
      </c>
      <c r="W158" s="79" t="s">
        <v>20</v>
      </c>
      <c r="X158" s="79" t="s">
        <v>21</v>
      </c>
      <c r="Y158" s="79" t="s">
        <v>22</v>
      </c>
      <c r="Z158" s="79" t="s">
        <v>23</v>
      </c>
      <c r="AA158" s="79" t="s">
        <v>24</v>
      </c>
      <c r="AB158" s="79" t="s">
        <v>25</v>
      </c>
      <c r="AC158" s="79" t="s">
        <v>26</v>
      </c>
    </row>
    <row r="159" spans="1:29" s="134" customFormat="1" ht="15.75" x14ac:dyDescent="0.25">
      <c r="A159" s="124" t="s">
        <v>27</v>
      </c>
      <c r="B159" s="135" t="s">
        <v>1031</v>
      </c>
      <c r="C159" s="61"/>
      <c r="D159" s="61"/>
      <c r="E159" s="61"/>
      <c r="F159" s="61"/>
      <c r="G159" s="61"/>
      <c r="H159" s="61"/>
      <c r="I159" s="61"/>
      <c r="J159" s="61"/>
      <c r="K159" s="61"/>
      <c r="L159" s="61">
        <v>3</v>
      </c>
      <c r="M159" s="61">
        <v>1</v>
      </c>
      <c r="N159" s="61"/>
      <c r="O159" s="61"/>
      <c r="P159" s="61">
        <v>1.8</v>
      </c>
      <c r="Q159" s="61"/>
      <c r="R159" s="61"/>
      <c r="S159" s="61"/>
      <c r="T159" s="61"/>
      <c r="U159" s="61"/>
      <c r="V159" s="61"/>
      <c r="W159" s="61"/>
      <c r="X159" s="61"/>
      <c r="Y159" s="61"/>
      <c r="Z159" s="61"/>
      <c r="AA159" s="61">
        <v>5.4</v>
      </c>
      <c r="AB159" s="61">
        <v>1.8</v>
      </c>
      <c r="AC159" s="61"/>
    </row>
    <row r="160" spans="1:29" s="134" customFormat="1" ht="31.5" x14ac:dyDescent="0.25">
      <c r="A160" s="124" t="s">
        <v>31</v>
      </c>
      <c r="B160" s="135" t="s">
        <v>1032</v>
      </c>
      <c r="C160" s="61"/>
      <c r="D160" s="61"/>
      <c r="E160" s="61"/>
      <c r="F160" s="61"/>
      <c r="G160" s="61"/>
      <c r="H160" s="61"/>
      <c r="I160" s="61"/>
      <c r="J160" s="61"/>
      <c r="K160" s="61"/>
      <c r="L160" s="61">
        <v>3</v>
      </c>
      <c r="M160" s="61">
        <v>1</v>
      </c>
      <c r="N160" s="61"/>
      <c r="O160" s="61"/>
      <c r="P160" s="61">
        <v>1.8</v>
      </c>
      <c r="Q160" s="61"/>
      <c r="R160" s="61"/>
      <c r="S160" s="61"/>
      <c r="T160" s="61"/>
      <c r="U160" s="61"/>
      <c r="V160" s="61"/>
      <c r="W160" s="61"/>
      <c r="X160" s="61"/>
      <c r="Y160" s="61"/>
      <c r="Z160" s="61"/>
      <c r="AA160" s="61">
        <v>5.4</v>
      </c>
      <c r="AB160" s="61">
        <v>1.8</v>
      </c>
      <c r="AC160" s="61"/>
    </row>
    <row r="161" spans="1:29" s="134" customFormat="1" ht="15.75" x14ac:dyDescent="0.25">
      <c r="A161" s="124" t="s">
        <v>33</v>
      </c>
      <c r="B161" s="135" t="s">
        <v>1033</v>
      </c>
      <c r="C161" s="61"/>
      <c r="D161" s="61"/>
      <c r="E161" s="61"/>
      <c r="F161" s="61"/>
      <c r="G161" s="61"/>
      <c r="H161" s="61"/>
      <c r="I161" s="61"/>
      <c r="J161" s="61"/>
      <c r="K161" s="61"/>
      <c r="L161" s="61">
        <v>3</v>
      </c>
      <c r="M161" s="61">
        <v>3</v>
      </c>
      <c r="N161" s="61"/>
      <c r="O161" s="61"/>
      <c r="P161" s="61">
        <v>1.4</v>
      </c>
      <c r="Q161" s="61"/>
      <c r="R161" s="61"/>
      <c r="S161" s="61"/>
      <c r="T161" s="61"/>
      <c r="U161" s="61"/>
      <c r="V161" s="61"/>
      <c r="W161" s="61"/>
      <c r="X161" s="61"/>
      <c r="Y161" s="61"/>
      <c r="Z161" s="61"/>
      <c r="AA161" s="61">
        <v>4.1999999999999993</v>
      </c>
      <c r="AB161" s="61">
        <v>4.1999999999999993</v>
      </c>
      <c r="AC161" s="61"/>
    </row>
    <row r="162" spans="1:29" s="134" customFormat="1" ht="31.5" x14ac:dyDescent="0.25">
      <c r="A162" s="124" t="s">
        <v>35</v>
      </c>
      <c r="B162" s="135" t="s">
        <v>1034</v>
      </c>
      <c r="C162" s="61"/>
      <c r="D162" s="61"/>
      <c r="E162" s="61"/>
      <c r="F162" s="61"/>
      <c r="G162" s="61"/>
      <c r="H162" s="61"/>
      <c r="I162" s="61"/>
      <c r="J162" s="61"/>
      <c r="K162" s="61"/>
      <c r="L162" s="61">
        <v>3</v>
      </c>
      <c r="M162" s="61"/>
      <c r="N162" s="61"/>
      <c r="O162" s="61"/>
      <c r="P162" s="61">
        <v>1.8</v>
      </c>
      <c r="Q162" s="61"/>
      <c r="R162" s="61"/>
      <c r="S162" s="61"/>
      <c r="T162" s="61"/>
      <c r="U162" s="61"/>
      <c r="V162" s="61"/>
      <c r="W162" s="61"/>
      <c r="X162" s="61"/>
      <c r="Y162" s="61"/>
      <c r="Z162" s="61"/>
      <c r="AA162" s="61">
        <v>5.4</v>
      </c>
      <c r="AB162" s="61"/>
      <c r="AC162" s="61"/>
    </row>
    <row r="163" spans="1:29" s="134" customFormat="1" ht="15.75" x14ac:dyDescent="0.25">
      <c r="A163" s="124" t="s">
        <v>37</v>
      </c>
      <c r="B163" s="135" t="s">
        <v>1035</v>
      </c>
      <c r="C163" s="61"/>
      <c r="D163" s="61"/>
      <c r="E163" s="61"/>
      <c r="F163" s="61"/>
      <c r="G163" s="61"/>
      <c r="H163" s="61"/>
      <c r="I163" s="61"/>
      <c r="J163" s="61"/>
      <c r="K163" s="61"/>
      <c r="L163" s="61">
        <v>3</v>
      </c>
      <c r="M163" s="61"/>
      <c r="N163" s="61"/>
      <c r="O163" s="61"/>
      <c r="P163" s="61">
        <v>1.8</v>
      </c>
      <c r="Q163" s="61"/>
      <c r="R163" s="61"/>
      <c r="S163" s="61"/>
      <c r="T163" s="61"/>
      <c r="U163" s="61"/>
      <c r="V163" s="61"/>
      <c r="W163" s="61"/>
      <c r="X163" s="61"/>
      <c r="Y163" s="61"/>
      <c r="Z163" s="61"/>
      <c r="AA163" s="61">
        <v>5.4</v>
      </c>
      <c r="AB163" s="61"/>
      <c r="AC163" s="61"/>
    </row>
    <row r="164" spans="1:29" s="134" customFormat="1" ht="15.75" x14ac:dyDescent="0.25">
      <c r="A164" s="79" t="s">
        <v>1036</v>
      </c>
      <c r="B164" s="79" t="s">
        <v>1037</v>
      </c>
      <c r="C164" s="79" t="s">
        <v>2</v>
      </c>
      <c r="D164" s="79" t="s">
        <v>3</v>
      </c>
      <c r="E164" s="79" t="s">
        <v>4</v>
      </c>
      <c r="F164" s="79" t="s">
        <v>5</v>
      </c>
      <c r="G164" s="79" t="s">
        <v>6</v>
      </c>
      <c r="H164" s="79" t="s">
        <v>7</v>
      </c>
      <c r="I164" s="79" t="s">
        <v>8</v>
      </c>
      <c r="J164" s="79" t="s">
        <v>9</v>
      </c>
      <c r="K164" s="79" t="s">
        <v>10</v>
      </c>
      <c r="L164" s="79" t="s">
        <v>11</v>
      </c>
      <c r="M164" s="79" t="s">
        <v>12</v>
      </c>
      <c r="N164" s="79" t="s">
        <v>13</v>
      </c>
      <c r="O164" s="79"/>
      <c r="P164" s="79" t="s">
        <v>14</v>
      </c>
      <c r="Q164" s="79"/>
      <c r="R164" s="79" t="s">
        <v>15</v>
      </c>
      <c r="S164" s="79" t="s">
        <v>16</v>
      </c>
      <c r="T164" s="79" t="s">
        <v>17</v>
      </c>
      <c r="U164" s="79" t="s">
        <v>18</v>
      </c>
      <c r="V164" s="79" t="s">
        <v>19</v>
      </c>
      <c r="W164" s="79" t="s">
        <v>20</v>
      </c>
      <c r="X164" s="79" t="s">
        <v>21</v>
      </c>
      <c r="Y164" s="79" t="s">
        <v>22</v>
      </c>
      <c r="Z164" s="79" t="s">
        <v>23</v>
      </c>
      <c r="AA164" s="79" t="s">
        <v>24</v>
      </c>
      <c r="AB164" s="79" t="s">
        <v>25</v>
      </c>
      <c r="AC164" s="79" t="s">
        <v>26</v>
      </c>
    </row>
    <row r="165" spans="1:29" s="134" customFormat="1" ht="31.5" x14ac:dyDescent="0.25">
      <c r="A165" s="124" t="s">
        <v>27</v>
      </c>
      <c r="B165" s="135" t="s">
        <v>1038</v>
      </c>
      <c r="C165" s="61">
        <v>2</v>
      </c>
      <c r="D165" s="61"/>
      <c r="E165" s="61"/>
      <c r="F165" s="61">
        <v>2</v>
      </c>
      <c r="G165" s="61"/>
      <c r="H165" s="61"/>
      <c r="I165" s="61"/>
      <c r="J165" s="61"/>
      <c r="K165" s="61">
        <v>1</v>
      </c>
      <c r="L165" s="61">
        <v>2</v>
      </c>
      <c r="M165" s="61">
        <v>2</v>
      </c>
      <c r="N165" s="61"/>
      <c r="O165" s="61"/>
      <c r="P165" s="61">
        <v>1</v>
      </c>
      <c r="Q165" s="61"/>
      <c r="R165" s="61">
        <v>2</v>
      </c>
      <c r="S165" s="61"/>
      <c r="T165" s="61"/>
      <c r="U165" s="61">
        <v>2</v>
      </c>
      <c r="V165" s="61"/>
      <c r="W165" s="61"/>
      <c r="X165" s="61"/>
      <c r="Y165" s="61"/>
      <c r="Z165" s="61">
        <v>1</v>
      </c>
      <c r="AA165" s="61">
        <v>2</v>
      </c>
      <c r="AB165" s="61">
        <v>2</v>
      </c>
      <c r="AC165" s="61"/>
    </row>
    <row r="166" spans="1:29" s="134" customFormat="1" ht="31.5" x14ac:dyDescent="0.25">
      <c r="A166" s="124" t="s">
        <v>31</v>
      </c>
      <c r="B166" s="135" t="s">
        <v>1039</v>
      </c>
      <c r="C166" s="61">
        <v>2</v>
      </c>
      <c r="D166" s="61"/>
      <c r="E166" s="61"/>
      <c r="F166" s="61">
        <v>2</v>
      </c>
      <c r="G166" s="61"/>
      <c r="H166" s="61"/>
      <c r="I166" s="61">
        <v>3</v>
      </c>
      <c r="J166" s="61"/>
      <c r="K166" s="61">
        <v>2</v>
      </c>
      <c r="L166" s="61">
        <v>2</v>
      </c>
      <c r="M166" s="61">
        <v>2</v>
      </c>
      <c r="N166" s="61"/>
      <c r="O166" s="61"/>
      <c r="P166" s="61">
        <v>1</v>
      </c>
      <c r="Q166" s="61"/>
      <c r="R166" s="61">
        <v>2</v>
      </c>
      <c r="S166" s="61"/>
      <c r="T166" s="61"/>
      <c r="U166" s="61">
        <v>2</v>
      </c>
      <c r="V166" s="61"/>
      <c r="W166" s="61"/>
      <c r="X166" s="61">
        <v>3</v>
      </c>
      <c r="Y166" s="61"/>
      <c r="Z166" s="61">
        <v>2</v>
      </c>
      <c r="AA166" s="61">
        <v>2</v>
      </c>
      <c r="AB166" s="61">
        <v>2</v>
      </c>
      <c r="AC166" s="61"/>
    </row>
    <row r="167" spans="1:29" s="134" customFormat="1" ht="31.5" x14ac:dyDescent="0.25">
      <c r="A167" s="124" t="s">
        <v>33</v>
      </c>
      <c r="B167" s="135" t="s">
        <v>1040</v>
      </c>
      <c r="C167" s="61">
        <v>2</v>
      </c>
      <c r="D167" s="61"/>
      <c r="E167" s="61"/>
      <c r="F167" s="61">
        <v>2</v>
      </c>
      <c r="G167" s="61"/>
      <c r="H167" s="61"/>
      <c r="I167" s="61"/>
      <c r="J167" s="61"/>
      <c r="K167" s="61">
        <v>2</v>
      </c>
      <c r="L167" s="61">
        <v>2</v>
      </c>
      <c r="M167" s="61">
        <v>2</v>
      </c>
      <c r="N167" s="61"/>
      <c r="O167" s="61"/>
      <c r="P167" s="61">
        <v>1</v>
      </c>
      <c r="Q167" s="61"/>
      <c r="R167" s="61">
        <v>2</v>
      </c>
      <c r="S167" s="61"/>
      <c r="T167" s="61"/>
      <c r="U167" s="61">
        <v>2</v>
      </c>
      <c r="V167" s="61"/>
      <c r="W167" s="61"/>
      <c r="X167" s="61"/>
      <c r="Y167" s="61"/>
      <c r="Z167" s="61">
        <v>2</v>
      </c>
      <c r="AA167" s="61">
        <v>2</v>
      </c>
      <c r="AB167" s="61">
        <v>2</v>
      </c>
      <c r="AC167" s="61"/>
    </row>
    <row r="168" spans="1:29" s="134" customFormat="1" ht="31.5" x14ac:dyDescent="0.25">
      <c r="A168" s="124" t="s">
        <v>35</v>
      </c>
      <c r="B168" s="135" t="s">
        <v>1041</v>
      </c>
      <c r="C168" s="61">
        <v>2</v>
      </c>
      <c r="D168" s="61">
        <v>3</v>
      </c>
      <c r="E168" s="61"/>
      <c r="F168" s="61">
        <v>2</v>
      </c>
      <c r="G168" s="61"/>
      <c r="H168" s="61"/>
      <c r="I168" s="61"/>
      <c r="J168" s="61"/>
      <c r="K168" s="61">
        <v>2</v>
      </c>
      <c r="L168" s="61">
        <v>2</v>
      </c>
      <c r="M168" s="61">
        <v>2</v>
      </c>
      <c r="N168" s="61"/>
      <c r="O168" s="61"/>
      <c r="P168" s="61">
        <v>1</v>
      </c>
      <c r="Q168" s="61"/>
      <c r="R168" s="61">
        <v>2</v>
      </c>
      <c r="S168" s="61">
        <v>3</v>
      </c>
      <c r="T168" s="61"/>
      <c r="U168" s="61">
        <v>2</v>
      </c>
      <c r="V168" s="61"/>
      <c r="W168" s="61"/>
      <c r="X168" s="61"/>
      <c r="Y168" s="61"/>
      <c r="Z168" s="61">
        <v>2</v>
      </c>
      <c r="AA168" s="61">
        <v>2</v>
      </c>
      <c r="AB168" s="61">
        <v>2</v>
      </c>
      <c r="AC168" s="61"/>
    </row>
    <row r="169" spans="1:29" s="134" customFormat="1" ht="31.5" x14ac:dyDescent="0.25">
      <c r="A169" s="124" t="s">
        <v>37</v>
      </c>
      <c r="B169" s="135" t="s">
        <v>1042</v>
      </c>
      <c r="C169" s="61">
        <v>2</v>
      </c>
      <c r="D169" s="61">
        <v>2</v>
      </c>
      <c r="E169" s="61"/>
      <c r="F169" s="61">
        <v>2</v>
      </c>
      <c r="G169" s="61"/>
      <c r="H169" s="61">
        <v>3</v>
      </c>
      <c r="I169" s="61">
        <v>3</v>
      </c>
      <c r="J169" s="61"/>
      <c r="K169" s="61">
        <v>2</v>
      </c>
      <c r="L169" s="61">
        <v>2</v>
      </c>
      <c r="M169" s="61">
        <v>2</v>
      </c>
      <c r="N169" s="61"/>
      <c r="O169" s="61"/>
      <c r="P169" s="61">
        <v>1</v>
      </c>
      <c r="Q169" s="61"/>
      <c r="R169" s="61">
        <v>2</v>
      </c>
      <c r="S169" s="61">
        <v>2</v>
      </c>
      <c r="T169" s="61"/>
      <c r="U169" s="61">
        <v>2</v>
      </c>
      <c r="V169" s="61"/>
      <c r="W169" s="61">
        <v>3</v>
      </c>
      <c r="X169" s="61">
        <v>3</v>
      </c>
      <c r="Y169" s="61"/>
      <c r="Z169" s="61">
        <v>2</v>
      </c>
      <c r="AA169" s="61">
        <v>2</v>
      </c>
      <c r="AB169" s="61">
        <v>2</v>
      </c>
      <c r="AC169" s="61"/>
    </row>
    <row r="170" spans="1:29" s="134" customFormat="1" ht="15.75" x14ac:dyDescent="0.25">
      <c r="A170" s="79" t="s">
        <v>1043</v>
      </c>
      <c r="B170" s="79" t="s">
        <v>1044</v>
      </c>
      <c r="C170" s="79" t="s">
        <v>2</v>
      </c>
      <c r="D170" s="79" t="s">
        <v>3</v>
      </c>
      <c r="E170" s="79" t="s">
        <v>4</v>
      </c>
      <c r="F170" s="79" t="s">
        <v>5</v>
      </c>
      <c r="G170" s="79" t="s">
        <v>6</v>
      </c>
      <c r="H170" s="79" t="s">
        <v>7</v>
      </c>
      <c r="I170" s="79" t="s">
        <v>8</v>
      </c>
      <c r="J170" s="79" t="s">
        <v>9</v>
      </c>
      <c r="K170" s="79" t="s">
        <v>10</v>
      </c>
      <c r="L170" s="79" t="s">
        <v>11</v>
      </c>
      <c r="M170" s="79" t="s">
        <v>12</v>
      </c>
      <c r="N170" s="79" t="s">
        <v>13</v>
      </c>
      <c r="O170" s="79"/>
      <c r="P170" s="79" t="s">
        <v>14</v>
      </c>
      <c r="Q170" s="79"/>
      <c r="R170" s="79" t="s">
        <v>15</v>
      </c>
      <c r="S170" s="79" t="s">
        <v>16</v>
      </c>
      <c r="T170" s="79" t="s">
        <v>17</v>
      </c>
      <c r="U170" s="79" t="s">
        <v>18</v>
      </c>
      <c r="V170" s="79" t="s">
        <v>19</v>
      </c>
      <c r="W170" s="79" t="s">
        <v>20</v>
      </c>
      <c r="X170" s="79" t="s">
        <v>21</v>
      </c>
      <c r="Y170" s="79" t="s">
        <v>22</v>
      </c>
      <c r="Z170" s="79" t="s">
        <v>23</v>
      </c>
      <c r="AA170" s="79" t="s">
        <v>24</v>
      </c>
      <c r="AB170" s="79" t="s">
        <v>25</v>
      </c>
      <c r="AC170" s="79" t="s">
        <v>26</v>
      </c>
    </row>
    <row r="171" spans="1:29" s="134" customFormat="1" ht="31.5" x14ac:dyDescent="0.25">
      <c r="A171" s="124" t="s">
        <v>27</v>
      </c>
      <c r="B171" s="135" t="s">
        <v>1045</v>
      </c>
      <c r="C171" s="61">
        <v>1</v>
      </c>
      <c r="D171" s="61"/>
      <c r="E171" s="61"/>
      <c r="F171" s="61"/>
      <c r="G171" s="61">
        <v>2</v>
      </c>
      <c r="H171" s="61">
        <v>1</v>
      </c>
      <c r="I171" s="61">
        <v>1</v>
      </c>
      <c r="J171" s="61"/>
      <c r="K171" s="61">
        <v>2</v>
      </c>
      <c r="L171" s="61">
        <v>2</v>
      </c>
      <c r="M171" s="61">
        <v>1</v>
      </c>
      <c r="N171" s="61"/>
      <c r="O171" s="61"/>
      <c r="P171" s="61">
        <v>1.6</v>
      </c>
      <c r="Q171" s="61"/>
      <c r="R171" s="61">
        <v>1.6</v>
      </c>
      <c r="S171" s="61"/>
      <c r="T171" s="61"/>
      <c r="U171" s="61"/>
      <c r="V171" s="61">
        <v>3.2</v>
      </c>
      <c r="W171" s="61">
        <v>1.6</v>
      </c>
      <c r="X171" s="61">
        <v>1.6</v>
      </c>
      <c r="Y171" s="61"/>
      <c r="Z171" s="61">
        <v>3.2</v>
      </c>
      <c r="AA171" s="61">
        <v>3.2</v>
      </c>
      <c r="AB171" s="61">
        <v>1.6</v>
      </c>
      <c r="AC171" s="61"/>
    </row>
    <row r="172" spans="1:29" s="134" customFormat="1" ht="31.5" x14ac:dyDescent="0.25">
      <c r="A172" s="124" t="s">
        <v>31</v>
      </c>
      <c r="B172" s="135" t="s">
        <v>1046</v>
      </c>
      <c r="C172" s="61"/>
      <c r="D172" s="61"/>
      <c r="E172" s="61">
        <v>2</v>
      </c>
      <c r="F172" s="61"/>
      <c r="G172" s="61"/>
      <c r="H172" s="61"/>
      <c r="I172" s="61">
        <v>2</v>
      </c>
      <c r="J172" s="61"/>
      <c r="K172" s="61">
        <v>1</v>
      </c>
      <c r="L172" s="61"/>
      <c r="M172" s="61"/>
      <c r="N172" s="61">
        <v>1</v>
      </c>
      <c r="O172" s="61"/>
      <c r="P172" s="61">
        <v>1.8</v>
      </c>
      <c r="Q172" s="61"/>
      <c r="R172" s="61"/>
      <c r="S172" s="61"/>
      <c r="T172" s="61">
        <v>3.6</v>
      </c>
      <c r="U172" s="61"/>
      <c r="V172" s="61"/>
      <c r="W172" s="61"/>
      <c r="X172" s="61">
        <v>3.6</v>
      </c>
      <c r="Y172" s="61"/>
      <c r="Z172" s="61">
        <v>1.8</v>
      </c>
      <c r="AA172" s="61"/>
      <c r="AB172" s="61"/>
      <c r="AC172" s="61">
        <v>1.8</v>
      </c>
    </row>
    <row r="173" spans="1:29" s="134" customFormat="1" ht="31.5" x14ac:dyDescent="0.25">
      <c r="A173" s="124" t="s">
        <v>33</v>
      </c>
      <c r="B173" s="135" t="s">
        <v>1047</v>
      </c>
      <c r="C173" s="61"/>
      <c r="D173" s="61">
        <v>1</v>
      </c>
      <c r="E173" s="61"/>
      <c r="F173" s="61">
        <v>2</v>
      </c>
      <c r="G173" s="61"/>
      <c r="H173" s="61"/>
      <c r="I173" s="61">
        <v>1</v>
      </c>
      <c r="J173" s="61"/>
      <c r="K173" s="61">
        <v>2</v>
      </c>
      <c r="L173" s="61">
        <v>3</v>
      </c>
      <c r="M173" s="61"/>
      <c r="N173" s="61">
        <v>1</v>
      </c>
      <c r="O173" s="61"/>
      <c r="P173" s="61">
        <v>1.4</v>
      </c>
      <c r="Q173" s="61"/>
      <c r="R173" s="61"/>
      <c r="S173" s="61">
        <v>1.4</v>
      </c>
      <c r="T173" s="61"/>
      <c r="U173" s="61">
        <v>2.8</v>
      </c>
      <c r="V173" s="61"/>
      <c r="W173" s="61"/>
      <c r="X173" s="61">
        <v>1.4</v>
      </c>
      <c r="Y173" s="61"/>
      <c r="Z173" s="61">
        <v>2.8</v>
      </c>
      <c r="AA173" s="61">
        <v>4.1999999999999993</v>
      </c>
      <c r="AB173" s="61"/>
      <c r="AC173" s="61">
        <v>1.4</v>
      </c>
    </row>
    <row r="174" spans="1:29" s="134" customFormat="1" ht="31.5" x14ac:dyDescent="0.25">
      <c r="A174" s="124" t="s">
        <v>35</v>
      </c>
      <c r="B174" s="135" t="s">
        <v>1048</v>
      </c>
      <c r="C174" s="61"/>
      <c r="D174" s="61">
        <v>1</v>
      </c>
      <c r="E174" s="61"/>
      <c r="F174" s="61">
        <v>1</v>
      </c>
      <c r="G174" s="61">
        <v>1</v>
      </c>
      <c r="H174" s="61"/>
      <c r="I174" s="61"/>
      <c r="J174" s="61"/>
      <c r="K174" s="61">
        <v>2</v>
      </c>
      <c r="L174" s="61">
        <v>2</v>
      </c>
      <c r="M174" s="61">
        <v>2</v>
      </c>
      <c r="N174" s="61"/>
      <c r="O174" s="61"/>
      <c r="P174" s="61">
        <v>1.8</v>
      </c>
      <c r="Q174" s="61"/>
      <c r="R174" s="61"/>
      <c r="S174" s="61">
        <v>1.8</v>
      </c>
      <c r="T174" s="61"/>
      <c r="U174" s="61">
        <v>1.8</v>
      </c>
      <c r="V174" s="61">
        <v>1.8</v>
      </c>
      <c r="W174" s="61"/>
      <c r="X174" s="61"/>
      <c r="Y174" s="61"/>
      <c r="Z174" s="61">
        <v>3.6</v>
      </c>
      <c r="AA174" s="61">
        <v>3.6</v>
      </c>
      <c r="AB174" s="61">
        <v>3.6</v>
      </c>
      <c r="AC174" s="61"/>
    </row>
    <row r="175" spans="1:29" s="134" customFormat="1" ht="31.5" x14ac:dyDescent="0.25">
      <c r="A175" s="124" t="s">
        <v>37</v>
      </c>
      <c r="B175" s="135" t="s">
        <v>1049</v>
      </c>
      <c r="C175" s="61">
        <v>1</v>
      </c>
      <c r="D175" s="61"/>
      <c r="E175" s="61"/>
      <c r="F175" s="61"/>
      <c r="G175" s="61">
        <v>2</v>
      </c>
      <c r="H175" s="61"/>
      <c r="I175" s="61">
        <v>1</v>
      </c>
      <c r="J175" s="61">
        <v>1</v>
      </c>
      <c r="K175" s="61">
        <v>2</v>
      </c>
      <c r="L175" s="61">
        <v>2</v>
      </c>
      <c r="M175" s="61"/>
      <c r="N175" s="61">
        <v>2</v>
      </c>
      <c r="O175" s="61"/>
      <c r="P175" s="61">
        <v>1.8</v>
      </c>
      <c r="Q175" s="61"/>
      <c r="R175" s="61">
        <v>1.8</v>
      </c>
      <c r="S175" s="61"/>
      <c r="T175" s="61"/>
      <c r="U175" s="61"/>
      <c r="V175" s="61">
        <v>3.6</v>
      </c>
      <c r="W175" s="61"/>
      <c r="X175" s="61">
        <v>1.8</v>
      </c>
      <c r="Y175" s="61">
        <v>1.8</v>
      </c>
      <c r="Z175" s="61">
        <v>3.6</v>
      </c>
      <c r="AA175" s="61">
        <v>3.6</v>
      </c>
      <c r="AB175" s="61"/>
      <c r="AC175" s="61">
        <v>3.6</v>
      </c>
    </row>
    <row r="176" spans="1:29" s="134" customFormat="1" ht="15.75" x14ac:dyDescent="0.25">
      <c r="A176" s="124"/>
      <c r="B176" s="135"/>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row>
    <row r="177" spans="1:29" s="134" customFormat="1" ht="15.75" x14ac:dyDescent="0.25">
      <c r="A177" s="79" t="s">
        <v>2559</v>
      </c>
      <c r="B177" s="79" t="s">
        <v>1050</v>
      </c>
      <c r="C177" s="79" t="s">
        <v>2</v>
      </c>
      <c r="D177" s="79" t="s">
        <v>3</v>
      </c>
      <c r="E177" s="79" t="s">
        <v>4</v>
      </c>
      <c r="F177" s="79" t="s">
        <v>5</v>
      </c>
      <c r="G177" s="79" t="s">
        <v>6</v>
      </c>
      <c r="H177" s="79" t="s">
        <v>7</v>
      </c>
      <c r="I177" s="79" t="s">
        <v>8</v>
      </c>
      <c r="J177" s="79" t="s">
        <v>9</v>
      </c>
      <c r="K177" s="79" t="s">
        <v>10</v>
      </c>
      <c r="L177" s="79" t="s">
        <v>11</v>
      </c>
      <c r="M177" s="79" t="s">
        <v>12</v>
      </c>
      <c r="N177" s="79" t="s">
        <v>13</v>
      </c>
      <c r="O177" s="79"/>
      <c r="P177" s="79" t="s">
        <v>14</v>
      </c>
      <c r="Q177" s="79"/>
      <c r="R177" s="79" t="s">
        <v>15</v>
      </c>
      <c r="S177" s="79" t="s">
        <v>16</v>
      </c>
      <c r="T177" s="79" t="s">
        <v>17</v>
      </c>
      <c r="U177" s="79" t="s">
        <v>18</v>
      </c>
      <c r="V177" s="79" t="s">
        <v>19</v>
      </c>
      <c r="W177" s="79" t="s">
        <v>20</v>
      </c>
      <c r="X177" s="79" t="s">
        <v>21</v>
      </c>
      <c r="Y177" s="79" t="s">
        <v>22</v>
      </c>
      <c r="Z177" s="79" t="s">
        <v>23</v>
      </c>
      <c r="AA177" s="79" t="s">
        <v>24</v>
      </c>
      <c r="AB177" s="79" t="s">
        <v>25</v>
      </c>
      <c r="AC177" s="79" t="s">
        <v>26</v>
      </c>
    </row>
    <row r="178" spans="1:29" s="134" customFormat="1" ht="15.75" x14ac:dyDescent="0.25">
      <c r="A178" s="124" t="s">
        <v>27</v>
      </c>
      <c r="B178" s="135" t="s">
        <v>1051</v>
      </c>
      <c r="C178" s="61">
        <v>2</v>
      </c>
      <c r="D178" s="61">
        <v>2</v>
      </c>
      <c r="E178" s="61">
        <v>1</v>
      </c>
      <c r="F178" s="61">
        <v>1</v>
      </c>
      <c r="G178" s="61"/>
      <c r="H178" s="61">
        <v>1</v>
      </c>
      <c r="I178" s="61"/>
      <c r="J178" s="61">
        <v>2</v>
      </c>
      <c r="K178" s="61">
        <v>1</v>
      </c>
      <c r="L178" s="61">
        <v>1</v>
      </c>
      <c r="M178" s="61"/>
      <c r="N178" s="61"/>
      <c r="O178" s="61"/>
      <c r="P178" s="61">
        <v>1.8</v>
      </c>
      <c r="Q178" s="61"/>
      <c r="R178" s="61">
        <v>3.6</v>
      </c>
      <c r="S178" s="61">
        <v>3.6</v>
      </c>
      <c r="T178" s="61">
        <v>1.8</v>
      </c>
      <c r="U178" s="61">
        <v>1.8</v>
      </c>
      <c r="V178" s="61"/>
      <c r="W178" s="61">
        <v>1.8</v>
      </c>
      <c r="X178" s="61"/>
      <c r="Y178" s="61">
        <v>3.6</v>
      </c>
      <c r="Z178" s="61">
        <v>1.8</v>
      </c>
      <c r="AA178" s="61">
        <v>1.8</v>
      </c>
      <c r="AB178" s="61"/>
      <c r="AC178" s="61"/>
    </row>
    <row r="179" spans="1:29" s="134" customFormat="1" ht="15.75" x14ac:dyDescent="0.25">
      <c r="A179" s="124" t="s">
        <v>31</v>
      </c>
      <c r="B179" s="135" t="s">
        <v>1052</v>
      </c>
      <c r="C179" s="61">
        <v>2</v>
      </c>
      <c r="D179" s="61">
        <v>2</v>
      </c>
      <c r="E179" s="61"/>
      <c r="F179" s="61">
        <v>1</v>
      </c>
      <c r="G179" s="61">
        <v>1</v>
      </c>
      <c r="H179" s="61">
        <v>1</v>
      </c>
      <c r="I179" s="61">
        <v>1</v>
      </c>
      <c r="J179" s="61"/>
      <c r="K179" s="61"/>
      <c r="L179" s="61"/>
      <c r="M179" s="61"/>
      <c r="N179" s="61">
        <v>1</v>
      </c>
      <c r="O179" s="61"/>
      <c r="P179" s="61">
        <v>1.6</v>
      </c>
      <c r="Q179" s="61"/>
      <c r="R179" s="61">
        <v>3.2</v>
      </c>
      <c r="S179" s="61">
        <v>3.2</v>
      </c>
      <c r="T179" s="61"/>
      <c r="U179" s="61">
        <v>1.6</v>
      </c>
      <c r="V179" s="61">
        <v>1.6</v>
      </c>
      <c r="W179" s="61">
        <v>1.6</v>
      </c>
      <c r="X179" s="61">
        <v>1.6</v>
      </c>
      <c r="Y179" s="61"/>
      <c r="Z179" s="61"/>
      <c r="AA179" s="61"/>
      <c r="AB179" s="61"/>
      <c r="AC179" s="61">
        <v>1.6</v>
      </c>
    </row>
    <row r="180" spans="1:29" s="134" customFormat="1" ht="15.75" x14ac:dyDescent="0.25">
      <c r="A180" s="124" t="s">
        <v>33</v>
      </c>
      <c r="B180" s="135" t="s">
        <v>1053</v>
      </c>
      <c r="C180" s="61"/>
      <c r="D180" s="61"/>
      <c r="E180" s="61">
        <v>1</v>
      </c>
      <c r="F180" s="61"/>
      <c r="G180" s="61"/>
      <c r="H180" s="61"/>
      <c r="I180" s="61">
        <v>1</v>
      </c>
      <c r="J180" s="61">
        <v>1</v>
      </c>
      <c r="K180" s="61"/>
      <c r="L180" s="61">
        <v>3</v>
      </c>
      <c r="M180" s="61"/>
      <c r="N180" s="61"/>
      <c r="O180" s="61"/>
      <c r="P180" s="61">
        <v>1.8</v>
      </c>
      <c r="Q180" s="61"/>
      <c r="R180" s="61"/>
      <c r="S180" s="61"/>
      <c r="T180" s="61">
        <v>1.8</v>
      </c>
      <c r="U180" s="61"/>
      <c r="V180" s="61"/>
      <c r="W180" s="61"/>
      <c r="X180" s="61">
        <v>1.8</v>
      </c>
      <c r="Y180" s="61">
        <v>1.8</v>
      </c>
      <c r="Z180" s="61"/>
      <c r="AA180" s="61">
        <v>5.4</v>
      </c>
      <c r="AB180" s="61"/>
      <c r="AC180" s="61"/>
    </row>
    <row r="181" spans="1:29" s="134" customFormat="1" ht="15.75" x14ac:dyDescent="0.25">
      <c r="A181" s="124" t="s">
        <v>35</v>
      </c>
      <c r="B181" s="135" t="s">
        <v>1054</v>
      </c>
      <c r="C181" s="61">
        <v>1</v>
      </c>
      <c r="D181" s="61">
        <v>1</v>
      </c>
      <c r="E181" s="61"/>
      <c r="F181" s="61">
        <v>1</v>
      </c>
      <c r="G181" s="61"/>
      <c r="H181" s="61">
        <v>1</v>
      </c>
      <c r="I181" s="61">
        <v>1</v>
      </c>
      <c r="J181" s="61"/>
      <c r="K181" s="61"/>
      <c r="L181" s="61"/>
      <c r="M181" s="61">
        <v>1</v>
      </c>
      <c r="N181" s="61">
        <v>1</v>
      </c>
      <c r="O181" s="61"/>
      <c r="P181" s="61">
        <v>2</v>
      </c>
      <c r="Q181" s="61"/>
      <c r="R181" s="61">
        <v>2</v>
      </c>
      <c r="S181" s="61">
        <v>2</v>
      </c>
      <c r="T181" s="61"/>
      <c r="U181" s="61">
        <v>2</v>
      </c>
      <c r="V181" s="61"/>
      <c r="W181" s="61">
        <v>2</v>
      </c>
      <c r="X181" s="61">
        <v>2</v>
      </c>
      <c r="Y181" s="61"/>
      <c r="Z181" s="61"/>
      <c r="AA181" s="61"/>
      <c r="AB181" s="61">
        <v>2</v>
      </c>
      <c r="AC181" s="61">
        <v>2</v>
      </c>
    </row>
    <row r="182" spans="1:29" s="134" customFormat="1" ht="15.75" x14ac:dyDescent="0.25">
      <c r="A182" s="124" t="s">
        <v>37</v>
      </c>
      <c r="B182" s="135" t="s">
        <v>1055</v>
      </c>
      <c r="C182" s="61"/>
      <c r="D182" s="61">
        <v>1</v>
      </c>
      <c r="E182" s="61">
        <v>2</v>
      </c>
      <c r="F182" s="61">
        <v>1</v>
      </c>
      <c r="G182" s="61">
        <v>1</v>
      </c>
      <c r="H182" s="61">
        <v>2</v>
      </c>
      <c r="I182" s="61">
        <v>3</v>
      </c>
      <c r="J182" s="61">
        <v>2</v>
      </c>
      <c r="K182" s="61"/>
      <c r="L182" s="61">
        <v>2</v>
      </c>
      <c r="M182" s="61">
        <v>1</v>
      </c>
      <c r="N182" s="61"/>
      <c r="O182" s="61"/>
      <c r="P182" s="61">
        <v>1.8</v>
      </c>
      <c r="Q182" s="61"/>
      <c r="R182" s="61"/>
      <c r="S182" s="61">
        <v>1.8</v>
      </c>
      <c r="T182" s="61">
        <v>3.6</v>
      </c>
      <c r="U182" s="61">
        <v>1.8</v>
      </c>
      <c r="V182" s="61">
        <v>1.8</v>
      </c>
      <c r="W182" s="61">
        <v>3.6</v>
      </c>
      <c r="X182" s="61">
        <v>5.4</v>
      </c>
      <c r="Y182" s="61">
        <v>3.6</v>
      </c>
      <c r="Z182" s="61"/>
      <c r="AA182" s="61">
        <v>3.6</v>
      </c>
      <c r="AB182" s="61">
        <v>1.8</v>
      </c>
      <c r="AC182" s="61"/>
    </row>
    <row r="183" spans="1:29" s="134" customFormat="1" ht="38.25" customHeight="1" x14ac:dyDescent="0.25">
      <c r="A183" s="79" t="s">
        <v>1056</v>
      </c>
      <c r="B183" s="79" t="s">
        <v>1057</v>
      </c>
      <c r="C183" s="79" t="s">
        <v>2</v>
      </c>
      <c r="D183" s="79" t="s">
        <v>3</v>
      </c>
      <c r="E183" s="79" t="s">
        <v>4</v>
      </c>
      <c r="F183" s="79" t="s">
        <v>5</v>
      </c>
      <c r="G183" s="79" t="s">
        <v>6</v>
      </c>
      <c r="H183" s="79" t="s">
        <v>7</v>
      </c>
      <c r="I183" s="79" t="s">
        <v>8</v>
      </c>
      <c r="J183" s="79" t="s">
        <v>9</v>
      </c>
      <c r="K183" s="79" t="s">
        <v>10</v>
      </c>
      <c r="L183" s="79" t="s">
        <v>11</v>
      </c>
      <c r="M183" s="79" t="s">
        <v>12</v>
      </c>
      <c r="N183" s="79" t="s">
        <v>13</v>
      </c>
      <c r="O183" s="79"/>
      <c r="P183" s="79" t="s">
        <v>14</v>
      </c>
      <c r="Q183" s="79"/>
      <c r="R183" s="79" t="s">
        <v>15</v>
      </c>
      <c r="S183" s="79" t="s">
        <v>16</v>
      </c>
      <c r="T183" s="79" t="s">
        <v>17</v>
      </c>
      <c r="U183" s="79" t="s">
        <v>18</v>
      </c>
      <c r="V183" s="79" t="s">
        <v>19</v>
      </c>
      <c r="W183" s="79" t="s">
        <v>20</v>
      </c>
      <c r="X183" s="79" t="s">
        <v>21</v>
      </c>
      <c r="Y183" s="79" t="s">
        <v>22</v>
      </c>
      <c r="Z183" s="79" t="s">
        <v>23</v>
      </c>
      <c r="AA183" s="79" t="s">
        <v>24</v>
      </c>
      <c r="AB183" s="79" t="s">
        <v>25</v>
      </c>
      <c r="AC183" s="79" t="s">
        <v>26</v>
      </c>
    </row>
    <row r="184" spans="1:29" s="134" customFormat="1" ht="31.5" x14ac:dyDescent="0.25">
      <c r="A184" s="124" t="s">
        <v>27</v>
      </c>
      <c r="B184" s="135" t="s">
        <v>1058</v>
      </c>
      <c r="C184" s="61">
        <v>2</v>
      </c>
      <c r="D184" s="61">
        <v>2</v>
      </c>
      <c r="E184" s="61">
        <v>1</v>
      </c>
      <c r="F184" s="61">
        <v>1</v>
      </c>
      <c r="G184" s="61">
        <v>1</v>
      </c>
      <c r="H184" s="61">
        <v>1</v>
      </c>
      <c r="I184" s="61">
        <v>1</v>
      </c>
      <c r="J184" s="61">
        <v>2</v>
      </c>
      <c r="K184" s="61">
        <v>1</v>
      </c>
      <c r="L184" s="61">
        <v>2</v>
      </c>
      <c r="M184" s="61">
        <v>2</v>
      </c>
      <c r="N184" s="61"/>
      <c r="O184" s="61"/>
      <c r="P184" s="61">
        <v>1.8</v>
      </c>
      <c r="Q184" s="61"/>
      <c r="R184" s="61">
        <v>3.6</v>
      </c>
      <c r="S184" s="61">
        <v>1.8</v>
      </c>
      <c r="T184" s="61">
        <v>1.8</v>
      </c>
      <c r="U184" s="61">
        <v>1.8</v>
      </c>
      <c r="V184" s="61"/>
      <c r="W184" s="61">
        <v>1.8</v>
      </c>
      <c r="X184" s="61">
        <v>1.8</v>
      </c>
      <c r="Y184" s="61"/>
      <c r="Z184" s="61">
        <v>1.8</v>
      </c>
      <c r="AA184" s="61">
        <v>5.4</v>
      </c>
      <c r="AB184" s="61">
        <v>1.8</v>
      </c>
      <c r="AC184" s="61">
        <v>1.8</v>
      </c>
    </row>
    <row r="185" spans="1:29" s="134" customFormat="1" ht="31.5" x14ac:dyDescent="0.25">
      <c r="A185" s="124" t="s">
        <v>31</v>
      </c>
      <c r="B185" s="135" t="s">
        <v>1059</v>
      </c>
      <c r="C185" s="61">
        <v>1</v>
      </c>
      <c r="D185" s="61">
        <v>2</v>
      </c>
      <c r="E185" s="61"/>
      <c r="F185" s="61">
        <v>1</v>
      </c>
      <c r="G185" s="61">
        <v>1</v>
      </c>
      <c r="H185" s="61">
        <v>1</v>
      </c>
      <c r="I185" s="61">
        <v>1</v>
      </c>
      <c r="J185" s="61"/>
      <c r="K185" s="61"/>
      <c r="L185" s="61"/>
      <c r="M185" s="61"/>
      <c r="N185" s="61">
        <v>1</v>
      </c>
      <c r="O185" s="61"/>
      <c r="P185" s="61">
        <v>1.6</v>
      </c>
      <c r="Q185" s="61"/>
      <c r="R185" s="61">
        <v>3.2</v>
      </c>
      <c r="S185" s="61">
        <v>1.6</v>
      </c>
      <c r="T185" s="61"/>
      <c r="U185" s="61">
        <v>1.6</v>
      </c>
      <c r="V185" s="61">
        <v>1.6</v>
      </c>
      <c r="W185" s="61">
        <v>1.6</v>
      </c>
      <c r="X185" s="61">
        <v>1.6</v>
      </c>
      <c r="Y185" s="61"/>
      <c r="Z185" s="61">
        <v>1.6</v>
      </c>
      <c r="AA185" s="61">
        <v>4.8000000000000007</v>
      </c>
      <c r="AB185" s="61"/>
      <c r="AC185" s="61">
        <v>1.6</v>
      </c>
    </row>
    <row r="186" spans="1:29" s="134" customFormat="1" ht="15.75" x14ac:dyDescent="0.25">
      <c r="A186" s="124" t="s">
        <v>33</v>
      </c>
      <c r="B186" s="135" t="s">
        <v>1060</v>
      </c>
      <c r="C186" s="61"/>
      <c r="D186" s="61"/>
      <c r="E186" s="61">
        <v>1</v>
      </c>
      <c r="F186" s="61"/>
      <c r="G186" s="61"/>
      <c r="H186" s="61"/>
      <c r="I186" s="61">
        <v>1</v>
      </c>
      <c r="J186" s="61">
        <v>1</v>
      </c>
      <c r="K186" s="61"/>
      <c r="L186" s="61">
        <v>3</v>
      </c>
      <c r="M186" s="61"/>
      <c r="N186" s="61"/>
      <c r="O186" s="61"/>
      <c r="P186" s="61">
        <v>1.8</v>
      </c>
      <c r="Q186" s="61"/>
      <c r="R186" s="61">
        <v>3.6</v>
      </c>
      <c r="S186" s="61"/>
      <c r="T186" s="61">
        <v>1.8</v>
      </c>
      <c r="U186" s="61">
        <v>1.8</v>
      </c>
      <c r="V186" s="61"/>
      <c r="W186" s="61"/>
      <c r="X186" s="61">
        <v>1.8</v>
      </c>
      <c r="Y186" s="61">
        <v>1.8</v>
      </c>
      <c r="Z186" s="61"/>
      <c r="AA186" s="61">
        <v>5.4</v>
      </c>
      <c r="AB186" s="61">
        <v>1.8</v>
      </c>
      <c r="AC186" s="61"/>
    </row>
    <row r="187" spans="1:29" s="134" customFormat="1" ht="23.25" customHeight="1" x14ac:dyDescent="0.25">
      <c r="A187" s="124" t="s">
        <v>35</v>
      </c>
      <c r="B187" s="135" t="s">
        <v>1061</v>
      </c>
      <c r="C187" s="61">
        <v>1</v>
      </c>
      <c r="D187" s="61">
        <v>1</v>
      </c>
      <c r="E187" s="61"/>
      <c r="F187" s="61">
        <v>1</v>
      </c>
      <c r="G187" s="61">
        <v>2</v>
      </c>
      <c r="H187" s="61">
        <v>2</v>
      </c>
      <c r="I187" s="61">
        <v>1</v>
      </c>
      <c r="J187" s="61"/>
      <c r="K187" s="61"/>
      <c r="L187" s="61"/>
      <c r="M187" s="61">
        <v>1</v>
      </c>
      <c r="N187" s="61">
        <v>1</v>
      </c>
      <c r="O187" s="61"/>
      <c r="P187" s="61">
        <v>1.8</v>
      </c>
      <c r="Q187" s="61"/>
      <c r="R187" s="61">
        <v>3.6</v>
      </c>
      <c r="S187" s="61">
        <v>1.8</v>
      </c>
      <c r="T187" s="61">
        <v>3.6</v>
      </c>
      <c r="U187" s="61">
        <v>1.8</v>
      </c>
      <c r="V187" s="61"/>
      <c r="W187" s="61">
        <v>3.6</v>
      </c>
      <c r="X187" s="61">
        <v>3.6</v>
      </c>
      <c r="Y187" s="61"/>
      <c r="Z187" s="61"/>
      <c r="AA187" s="61">
        <v>5.4</v>
      </c>
      <c r="AB187" s="61">
        <v>1.8</v>
      </c>
      <c r="AC187" s="61">
        <v>1.8</v>
      </c>
    </row>
    <row r="188" spans="1:29" s="134" customFormat="1" ht="31.5" x14ac:dyDescent="0.25">
      <c r="A188" s="124" t="s">
        <v>37</v>
      </c>
      <c r="B188" s="135" t="s">
        <v>1062</v>
      </c>
      <c r="C188" s="61"/>
      <c r="D188" s="61">
        <v>1</v>
      </c>
      <c r="E188" s="61">
        <v>2</v>
      </c>
      <c r="F188" s="61"/>
      <c r="G188" s="61">
        <v>1</v>
      </c>
      <c r="H188" s="61">
        <v>2</v>
      </c>
      <c r="I188" s="61">
        <v>3</v>
      </c>
      <c r="J188" s="61">
        <v>2</v>
      </c>
      <c r="K188" s="61"/>
      <c r="L188" s="61">
        <v>2</v>
      </c>
      <c r="M188" s="61">
        <v>1</v>
      </c>
      <c r="N188" s="61"/>
      <c r="O188" s="61"/>
      <c r="P188" s="61">
        <v>1.8</v>
      </c>
      <c r="Q188" s="61"/>
      <c r="R188" s="61">
        <v>3.6</v>
      </c>
      <c r="S188" s="61">
        <v>1.8</v>
      </c>
      <c r="T188" s="61">
        <v>3.6</v>
      </c>
      <c r="U188" s="61">
        <v>1.8</v>
      </c>
      <c r="V188" s="61">
        <v>1.8</v>
      </c>
      <c r="W188" s="61">
        <v>3.6</v>
      </c>
      <c r="X188" s="61">
        <v>1.8</v>
      </c>
      <c r="Y188" s="61">
        <v>3.6</v>
      </c>
      <c r="Z188" s="61"/>
      <c r="AA188" s="61">
        <v>3.6</v>
      </c>
      <c r="AB188" s="61">
        <v>1.8</v>
      </c>
      <c r="AC188" s="61"/>
    </row>
    <row r="189" spans="1:29" s="134" customFormat="1" ht="15.75" x14ac:dyDescent="0.25">
      <c r="A189" s="79" t="s">
        <v>1063</v>
      </c>
      <c r="B189" s="79" t="s">
        <v>1064</v>
      </c>
      <c r="C189" s="79" t="s">
        <v>2</v>
      </c>
      <c r="D189" s="79" t="s">
        <v>3</v>
      </c>
      <c r="E189" s="79" t="s">
        <v>4</v>
      </c>
      <c r="F189" s="79" t="s">
        <v>5</v>
      </c>
      <c r="G189" s="79" t="s">
        <v>6</v>
      </c>
      <c r="H189" s="79" t="s">
        <v>7</v>
      </c>
      <c r="I189" s="79" t="s">
        <v>8</v>
      </c>
      <c r="J189" s="79" t="s">
        <v>9</v>
      </c>
      <c r="K189" s="79" t="s">
        <v>10</v>
      </c>
      <c r="L189" s="79" t="s">
        <v>11</v>
      </c>
      <c r="M189" s="79" t="s">
        <v>12</v>
      </c>
      <c r="N189" s="79" t="s">
        <v>13</v>
      </c>
      <c r="O189" s="79"/>
      <c r="P189" s="79" t="s">
        <v>14</v>
      </c>
      <c r="Q189" s="79"/>
      <c r="R189" s="79" t="s">
        <v>15</v>
      </c>
      <c r="S189" s="79" t="s">
        <v>16</v>
      </c>
      <c r="T189" s="79" t="s">
        <v>17</v>
      </c>
      <c r="U189" s="79" t="s">
        <v>18</v>
      </c>
      <c r="V189" s="79" t="s">
        <v>19</v>
      </c>
      <c r="W189" s="79" t="s">
        <v>20</v>
      </c>
      <c r="X189" s="79" t="s">
        <v>21</v>
      </c>
      <c r="Y189" s="79" t="s">
        <v>22</v>
      </c>
      <c r="Z189" s="79" t="s">
        <v>23</v>
      </c>
      <c r="AA189" s="79" t="s">
        <v>24</v>
      </c>
      <c r="AB189" s="79" t="s">
        <v>25</v>
      </c>
      <c r="AC189" s="79" t="s">
        <v>26</v>
      </c>
    </row>
    <row r="190" spans="1:29" s="134" customFormat="1" ht="15.75" x14ac:dyDescent="0.25">
      <c r="A190" s="124" t="s">
        <v>27</v>
      </c>
      <c r="B190" s="135" t="s">
        <v>1065</v>
      </c>
      <c r="C190" s="61"/>
      <c r="D190" s="61"/>
      <c r="E190" s="61"/>
      <c r="F190" s="61"/>
      <c r="G190" s="61"/>
      <c r="H190" s="61"/>
      <c r="I190" s="61">
        <v>2</v>
      </c>
      <c r="J190" s="61"/>
      <c r="K190" s="61">
        <v>2</v>
      </c>
      <c r="L190" s="61">
        <v>2</v>
      </c>
      <c r="M190" s="61">
        <v>1</v>
      </c>
      <c r="N190" s="61"/>
      <c r="O190" s="61"/>
      <c r="P190" s="61">
        <v>2.4</v>
      </c>
      <c r="Q190" s="61"/>
      <c r="R190" s="61"/>
      <c r="S190" s="61"/>
      <c r="T190" s="61"/>
      <c r="U190" s="61"/>
      <c r="V190" s="61"/>
      <c r="W190" s="61"/>
      <c r="X190" s="61">
        <v>4.8</v>
      </c>
      <c r="Y190" s="61"/>
      <c r="Z190" s="61">
        <v>4.8</v>
      </c>
      <c r="AA190" s="61">
        <v>4.8</v>
      </c>
      <c r="AB190" s="61">
        <v>2.4</v>
      </c>
      <c r="AC190" s="61"/>
    </row>
    <row r="191" spans="1:29" s="134" customFormat="1" ht="15.75" x14ac:dyDescent="0.25">
      <c r="A191" s="124" t="s">
        <v>31</v>
      </c>
      <c r="B191" s="135" t="s">
        <v>1066</v>
      </c>
      <c r="C191" s="61"/>
      <c r="D191" s="61"/>
      <c r="E191" s="61"/>
      <c r="F191" s="61"/>
      <c r="G191" s="61"/>
      <c r="H191" s="61"/>
      <c r="I191" s="61"/>
      <c r="J191" s="61">
        <v>2</v>
      </c>
      <c r="K191" s="61">
        <v>1</v>
      </c>
      <c r="L191" s="61">
        <v>1</v>
      </c>
      <c r="M191" s="61">
        <v>2</v>
      </c>
      <c r="N191" s="61">
        <v>1</v>
      </c>
      <c r="O191" s="61"/>
      <c r="P191" s="61">
        <v>2.6</v>
      </c>
      <c r="Q191" s="61"/>
      <c r="R191" s="61"/>
      <c r="S191" s="61"/>
      <c r="T191" s="61"/>
      <c r="U191" s="61"/>
      <c r="V191" s="61"/>
      <c r="W191" s="61"/>
      <c r="X191" s="61"/>
      <c r="Y191" s="61">
        <v>5.2</v>
      </c>
      <c r="Z191" s="61">
        <v>2.6</v>
      </c>
      <c r="AA191" s="61">
        <v>2.6</v>
      </c>
      <c r="AB191" s="61">
        <v>5.2</v>
      </c>
      <c r="AC191" s="61">
        <v>2.6</v>
      </c>
    </row>
    <row r="192" spans="1:29" s="134" customFormat="1" ht="31.5" x14ac:dyDescent="0.25">
      <c r="A192" s="124" t="s">
        <v>33</v>
      </c>
      <c r="B192" s="135" t="s">
        <v>1067</v>
      </c>
      <c r="C192" s="61"/>
      <c r="D192" s="61"/>
      <c r="E192" s="61"/>
      <c r="F192" s="61">
        <v>1</v>
      </c>
      <c r="G192" s="61"/>
      <c r="H192" s="61"/>
      <c r="I192" s="61">
        <v>1</v>
      </c>
      <c r="J192" s="61"/>
      <c r="K192" s="61">
        <v>2</v>
      </c>
      <c r="L192" s="61">
        <v>3</v>
      </c>
      <c r="M192" s="61"/>
      <c r="N192" s="61">
        <v>1</v>
      </c>
      <c r="O192" s="61"/>
      <c r="P192" s="61">
        <v>2.4</v>
      </c>
      <c r="Q192" s="61"/>
      <c r="R192" s="61"/>
      <c r="S192" s="61"/>
      <c r="T192" s="61"/>
      <c r="U192" s="61">
        <v>2.4</v>
      </c>
      <c r="V192" s="61"/>
      <c r="W192" s="61"/>
      <c r="X192" s="61">
        <v>2.4</v>
      </c>
      <c r="Y192" s="61"/>
      <c r="Z192" s="61">
        <v>4.8</v>
      </c>
      <c r="AA192" s="61">
        <v>7.1999999999999993</v>
      </c>
      <c r="AB192" s="61"/>
      <c r="AC192" s="61">
        <v>2.4</v>
      </c>
    </row>
    <row r="193" spans="1:29" s="134" customFormat="1" ht="15.75" x14ac:dyDescent="0.25">
      <c r="A193" s="124" t="s">
        <v>35</v>
      </c>
      <c r="B193" s="135" t="s">
        <v>1068</v>
      </c>
      <c r="C193" s="61"/>
      <c r="D193" s="61">
        <v>1</v>
      </c>
      <c r="E193" s="61"/>
      <c r="F193" s="61">
        <v>1</v>
      </c>
      <c r="G193" s="61">
        <v>1</v>
      </c>
      <c r="H193" s="61"/>
      <c r="I193" s="61"/>
      <c r="J193" s="61"/>
      <c r="K193" s="61">
        <v>2</v>
      </c>
      <c r="L193" s="61">
        <v>2</v>
      </c>
      <c r="M193" s="61">
        <v>2</v>
      </c>
      <c r="N193" s="61"/>
      <c r="O193" s="61"/>
      <c r="P193" s="61">
        <v>2.6</v>
      </c>
      <c r="Q193" s="61"/>
      <c r="R193" s="61"/>
      <c r="S193" s="61">
        <v>2.6</v>
      </c>
      <c r="T193" s="61"/>
      <c r="U193" s="61">
        <v>2.6</v>
      </c>
      <c r="V193" s="61">
        <v>2.6</v>
      </c>
      <c r="W193" s="61"/>
      <c r="X193" s="61"/>
      <c r="Y193" s="61"/>
      <c r="Z193" s="61">
        <v>5.2</v>
      </c>
      <c r="AA193" s="61">
        <v>5.2</v>
      </c>
      <c r="AB193" s="61">
        <v>5.2</v>
      </c>
      <c r="AC193" s="61"/>
    </row>
    <row r="194" spans="1:29" s="134" customFormat="1" ht="15.75" x14ac:dyDescent="0.25">
      <c r="A194" s="124" t="s">
        <v>37</v>
      </c>
      <c r="B194" s="135" t="s">
        <v>1069</v>
      </c>
      <c r="C194" s="61"/>
      <c r="D194" s="61"/>
      <c r="E194" s="61">
        <v>2</v>
      </c>
      <c r="F194" s="61"/>
      <c r="G194" s="61"/>
      <c r="H194" s="61"/>
      <c r="I194" s="61">
        <v>1</v>
      </c>
      <c r="J194" s="61">
        <v>1</v>
      </c>
      <c r="K194" s="61">
        <v>2</v>
      </c>
      <c r="L194" s="61">
        <v>2</v>
      </c>
      <c r="M194" s="61"/>
      <c r="N194" s="61">
        <v>2</v>
      </c>
      <c r="O194" s="61"/>
      <c r="P194" s="61">
        <v>2.6</v>
      </c>
      <c r="Q194" s="61"/>
      <c r="R194" s="61"/>
      <c r="S194" s="61"/>
      <c r="T194" s="61">
        <v>5.2</v>
      </c>
      <c r="U194" s="61"/>
      <c r="V194" s="61"/>
      <c r="W194" s="61"/>
      <c r="X194" s="61">
        <v>2.6</v>
      </c>
      <c r="Y194" s="61">
        <v>2.6</v>
      </c>
      <c r="Z194" s="61">
        <v>5.2</v>
      </c>
      <c r="AA194" s="61">
        <v>5.2</v>
      </c>
      <c r="AB194" s="61"/>
      <c r="AC194" s="61">
        <v>5.2</v>
      </c>
    </row>
    <row r="195" spans="1:29" s="134" customFormat="1" ht="27" customHeight="1" x14ac:dyDescent="0.25">
      <c r="A195" s="79" t="s">
        <v>1070</v>
      </c>
      <c r="B195" s="79" t="s">
        <v>1071</v>
      </c>
      <c r="C195" s="79" t="s">
        <v>2</v>
      </c>
      <c r="D195" s="79" t="s">
        <v>3</v>
      </c>
      <c r="E195" s="79" t="s">
        <v>4</v>
      </c>
      <c r="F195" s="79" t="s">
        <v>5</v>
      </c>
      <c r="G195" s="79" t="s">
        <v>6</v>
      </c>
      <c r="H195" s="79" t="s">
        <v>7</v>
      </c>
      <c r="I195" s="79" t="s">
        <v>8</v>
      </c>
      <c r="J195" s="79" t="s">
        <v>9</v>
      </c>
      <c r="K195" s="79" t="s">
        <v>10</v>
      </c>
      <c r="L195" s="79" t="s">
        <v>11</v>
      </c>
      <c r="M195" s="79" t="s">
        <v>12</v>
      </c>
      <c r="N195" s="79" t="s">
        <v>13</v>
      </c>
      <c r="O195" s="79"/>
      <c r="P195" s="79" t="s">
        <v>14</v>
      </c>
      <c r="Q195" s="79"/>
      <c r="R195" s="79" t="s">
        <v>15</v>
      </c>
      <c r="S195" s="79" t="s">
        <v>16</v>
      </c>
      <c r="T195" s="79" t="s">
        <v>17</v>
      </c>
      <c r="U195" s="79" t="s">
        <v>18</v>
      </c>
      <c r="V195" s="79" t="s">
        <v>19</v>
      </c>
      <c r="W195" s="79" t="s">
        <v>20</v>
      </c>
      <c r="X195" s="79" t="s">
        <v>21</v>
      </c>
      <c r="Y195" s="79" t="s">
        <v>22</v>
      </c>
      <c r="Z195" s="79" t="s">
        <v>23</v>
      </c>
      <c r="AA195" s="79" t="s">
        <v>24</v>
      </c>
      <c r="AB195" s="79" t="s">
        <v>25</v>
      </c>
      <c r="AC195" s="79" t="s">
        <v>26</v>
      </c>
    </row>
    <row r="196" spans="1:29" s="134" customFormat="1" ht="31.5" x14ac:dyDescent="0.25">
      <c r="A196" s="124" t="s">
        <v>27</v>
      </c>
      <c r="B196" s="135" t="s">
        <v>1072</v>
      </c>
      <c r="C196" s="61"/>
      <c r="D196" s="61"/>
      <c r="E196" s="61"/>
      <c r="F196" s="61"/>
      <c r="G196" s="61"/>
      <c r="H196" s="61">
        <v>1</v>
      </c>
      <c r="I196" s="61">
        <v>1</v>
      </c>
      <c r="J196" s="61"/>
      <c r="K196" s="61">
        <v>2</v>
      </c>
      <c r="L196" s="61">
        <v>2</v>
      </c>
      <c r="M196" s="61">
        <v>1</v>
      </c>
      <c r="N196" s="61"/>
      <c r="O196" s="61"/>
      <c r="P196" s="61">
        <v>1.8</v>
      </c>
      <c r="Q196" s="61"/>
      <c r="R196" s="61"/>
      <c r="S196" s="61"/>
      <c r="T196" s="61"/>
      <c r="U196" s="61"/>
      <c r="V196" s="61"/>
      <c r="W196" s="61">
        <v>1.8</v>
      </c>
      <c r="X196" s="61">
        <v>1.8</v>
      </c>
      <c r="Y196" s="61"/>
      <c r="Z196" s="61">
        <v>3.6</v>
      </c>
      <c r="AA196" s="61">
        <v>3.6</v>
      </c>
      <c r="AB196" s="61">
        <v>1.8</v>
      </c>
      <c r="AC196" s="61"/>
    </row>
    <row r="197" spans="1:29" s="134" customFormat="1" ht="31.5" x14ac:dyDescent="0.25">
      <c r="A197" s="124" t="s">
        <v>31</v>
      </c>
      <c r="B197" s="135" t="s">
        <v>1073</v>
      </c>
      <c r="C197" s="61"/>
      <c r="D197" s="61"/>
      <c r="E197" s="61">
        <v>2</v>
      </c>
      <c r="F197" s="61"/>
      <c r="G197" s="61"/>
      <c r="H197" s="61"/>
      <c r="I197" s="61">
        <v>2</v>
      </c>
      <c r="J197" s="61"/>
      <c r="K197" s="61">
        <v>1</v>
      </c>
      <c r="L197" s="61"/>
      <c r="M197" s="61"/>
      <c r="N197" s="61">
        <v>1</v>
      </c>
      <c r="O197" s="61"/>
      <c r="P197" s="61">
        <v>1.6</v>
      </c>
      <c r="Q197" s="61"/>
      <c r="R197" s="61"/>
      <c r="S197" s="61"/>
      <c r="T197" s="61">
        <v>3.2</v>
      </c>
      <c r="U197" s="61"/>
      <c r="V197" s="61"/>
      <c r="W197" s="61"/>
      <c r="X197" s="61">
        <v>3.2</v>
      </c>
      <c r="Y197" s="61"/>
      <c r="Z197" s="61">
        <v>1.6</v>
      </c>
      <c r="AA197" s="61"/>
      <c r="AB197" s="61"/>
      <c r="AC197" s="61">
        <v>1.6</v>
      </c>
    </row>
    <row r="198" spans="1:29" s="134" customFormat="1" ht="15.75" x14ac:dyDescent="0.25">
      <c r="A198" s="124" t="s">
        <v>33</v>
      </c>
      <c r="B198" s="135" t="s">
        <v>1074</v>
      </c>
      <c r="C198" s="61"/>
      <c r="D198" s="61"/>
      <c r="E198" s="61"/>
      <c r="F198" s="61">
        <v>2</v>
      </c>
      <c r="G198" s="61"/>
      <c r="H198" s="61"/>
      <c r="I198" s="61">
        <v>1</v>
      </c>
      <c r="J198" s="61"/>
      <c r="K198" s="61">
        <v>2</v>
      </c>
      <c r="L198" s="61">
        <v>1</v>
      </c>
      <c r="M198" s="61"/>
      <c r="N198" s="61">
        <v>1</v>
      </c>
      <c r="O198" s="61"/>
      <c r="P198" s="61">
        <v>1.8</v>
      </c>
      <c r="Q198" s="61"/>
      <c r="R198" s="61"/>
      <c r="S198" s="61"/>
      <c r="T198" s="61"/>
      <c r="U198" s="61">
        <v>3.6</v>
      </c>
      <c r="V198" s="61"/>
      <c r="W198" s="61"/>
      <c r="X198" s="61">
        <v>1.8</v>
      </c>
      <c r="Y198" s="61"/>
      <c r="Z198" s="61">
        <v>3.6</v>
      </c>
      <c r="AA198" s="61">
        <v>1.8</v>
      </c>
      <c r="AB198" s="61"/>
      <c r="AC198" s="61">
        <v>1.8</v>
      </c>
    </row>
    <row r="199" spans="1:29" s="134" customFormat="1" ht="31.5" x14ac:dyDescent="0.25">
      <c r="A199" s="124" t="s">
        <v>35</v>
      </c>
      <c r="B199" s="135" t="s">
        <v>1075</v>
      </c>
      <c r="C199" s="61"/>
      <c r="D199" s="61">
        <v>1</v>
      </c>
      <c r="E199" s="61"/>
      <c r="F199" s="61">
        <v>1</v>
      </c>
      <c r="G199" s="61">
        <v>1</v>
      </c>
      <c r="H199" s="61"/>
      <c r="I199" s="61"/>
      <c r="J199" s="61"/>
      <c r="K199" s="61">
        <v>2</v>
      </c>
      <c r="L199" s="61">
        <v>2</v>
      </c>
      <c r="M199" s="61">
        <v>2</v>
      </c>
      <c r="N199" s="61"/>
      <c r="O199" s="61"/>
      <c r="P199" s="61">
        <v>1.8</v>
      </c>
      <c r="Q199" s="61"/>
      <c r="R199" s="61"/>
      <c r="S199" s="61">
        <v>1.8</v>
      </c>
      <c r="T199" s="61"/>
      <c r="U199" s="61">
        <v>1.8</v>
      </c>
      <c r="V199" s="61">
        <v>1.8</v>
      </c>
      <c r="W199" s="61"/>
      <c r="X199" s="61"/>
      <c r="Y199" s="61"/>
      <c r="Z199" s="61">
        <v>3.6</v>
      </c>
      <c r="AA199" s="61">
        <v>3.6</v>
      </c>
      <c r="AB199" s="61">
        <v>3.6</v>
      </c>
      <c r="AC199" s="61"/>
    </row>
    <row r="200" spans="1:29" s="134" customFormat="1" ht="31.5" x14ac:dyDescent="0.25">
      <c r="A200" s="124" t="s">
        <v>37</v>
      </c>
      <c r="B200" s="135" t="s">
        <v>1076</v>
      </c>
      <c r="C200" s="61"/>
      <c r="D200" s="61"/>
      <c r="E200" s="61"/>
      <c r="F200" s="61"/>
      <c r="G200" s="61"/>
      <c r="H200" s="61"/>
      <c r="I200" s="61">
        <v>1</v>
      </c>
      <c r="J200" s="61">
        <v>1</v>
      </c>
      <c r="K200" s="61">
        <v>2</v>
      </c>
      <c r="L200" s="61">
        <v>2</v>
      </c>
      <c r="M200" s="61"/>
      <c r="N200" s="61">
        <v>2</v>
      </c>
      <c r="O200" s="61"/>
      <c r="P200" s="61">
        <v>1.8</v>
      </c>
      <c r="Q200" s="61"/>
      <c r="R200" s="61"/>
      <c r="S200" s="61"/>
      <c r="T200" s="61"/>
      <c r="U200" s="61"/>
      <c r="V200" s="61"/>
      <c r="W200" s="61"/>
      <c r="X200" s="61">
        <v>1.8</v>
      </c>
      <c r="Y200" s="61">
        <v>1.8</v>
      </c>
      <c r="Z200" s="61">
        <v>3.6</v>
      </c>
      <c r="AA200" s="61">
        <v>3.6</v>
      </c>
      <c r="AB200" s="61"/>
      <c r="AC200" s="61">
        <v>3.6</v>
      </c>
    </row>
    <row r="201" spans="1:29" s="134" customFormat="1" ht="15.75" x14ac:dyDescent="0.25">
      <c r="A201" s="79" t="s">
        <v>1077</v>
      </c>
      <c r="B201" s="79" t="s">
        <v>1078</v>
      </c>
      <c r="C201" s="79" t="s">
        <v>2</v>
      </c>
      <c r="D201" s="79" t="s">
        <v>3</v>
      </c>
      <c r="E201" s="79" t="s">
        <v>4</v>
      </c>
      <c r="F201" s="79" t="s">
        <v>5</v>
      </c>
      <c r="G201" s="79" t="s">
        <v>6</v>
      </c>
      <c r="H201" s="79" t="s">
        <v>7</v>
      </c>
      <c r="I201" s="79" t="s">
        <v>8</v>
      </c>
      <c r="J201" s="79" t="s">
        <v>9</v>
      </c>
      <c r="K201" s="79" t="s">
        <v>10</v>
      </c>
      <c r="L201" s="79" t="s">
        <v>11</v>
      </c>
      <c r="M201" s="79" t="s">
        <v>12</v>
      </c>
      <c r="N201" s="79" t="s">
        <v>13</v>
      </c>
      <c r="O201" s="79"/>
      <c r="P201" s="79" t="s">
        <v>14</v>
      </c>
      <c r="Q201" s="79"/>
      <c r="R201" s="79" t="s">
        <v>15</v>
      </c>
      <c r="S201" s="79" t="s">
        <v>16</v>
      </c>
      <c r="T201" s="79" t="s">
        <v>17</v>
      </c>
      <c r="U201" s="79" t="s">
        <v>18</v>
      </c>
      <c r="V201" s="79" t="s">
        <v>19</v>
      </c>
      <c r="W201" s="79" t="s">
        <v>20</v>
      </c>
      <c r="X201" s="79" t="s">
        <v>21</v>
      </c>
      <c r="Y201" s="79" t="s">
        <v>22</v>
      </c>
      <c r="Z201" s="79" t="s">
        <v>23</v>
      </c>
      <c r="AA201" s="79" t="s">
        <v>24</v>
      </c>
      <c r="AB201" s="79" t="s">
        <v>25</v>
      </c>
      <c r="AC201" s="79" t="s">
        <v>26</v>
      </c>
    </row>
    <row r="202" spans="1:29" s="134" customFormat="1" ht="31.5" x14ac:dyDescent="0.25">
      <c r="A202" s="124" t="s">
        <v>27</v>
      </c>
      <c r="B202" s="135" t="s">
        <v>1079</v>
      </c>
      <c r="C202" s="61">
        <v>2</v>
      </c>
      <c r="D202" s="61"/>
      <c r="E202" s="61">
        <v>3</v>
      </c>
      <c r="F202" s="61"/>
      <c r="G202" s="61"/>
      <c r="H202" s="61">
        <v>2</v>
      </c>
      <c r="I202" s="61">
        <v>2</v>
      </c>
      <c r="J202" s="61">
        <v>2</v>
      </c>
      <c r="K202" s="61">
        <v>1</v>
      </c>
      <c r="L202" s="61">
        <v>2</v>
      </c>
      <c r="M202" s="61"/>
      <c r="N202" s="61">
        <v>1</v>
      </c>
      <c r="O202" s="61"/>
      <c r="P202" s="61">
        <v>1.6</v>
      </c>
      <c r="Q202" s="61"/>
      <c r="R202" s="61">
        <v>3.2</v>
      </c>
      <c r="S202" s="61"/>
      <c r="T202" s="61">
        <v>4.8000000000000007</v>
      </c>
      <c r="U202" s="61"/>
      <c r="V202" s="61"/>
      <c r="W202" s="61">
        <v>3.2</v>
      </c>
      <c r="X202" s="61">
        <v>3.2</v>
      </c>
      <c r="Y202" s="61">
        <v>3.2</v>
      </c>
      <c r="Z202" s="61">
        <v>1.6</v>
      </c>
      <c r="AA202" s="61">
        <v>3.2</v>
      </c>
      <c r="AB202" s="61"/>
      <c r="AC202" s="61">
        <v>1.6</v>
      </c>
    </row>
    <row r="203" spans="1:29" s="134" customFormat="1" ht="31.5" x14ac:dyDescent="0.25">
      <c r="A203" s="124" t="s">
        <v>31</v>
      </c>
      <c r="B203" s="135" t="s">
        <v>1080</v>
      </c>
      <c r="C203" s="61">
        <v>2</v>
      </c>
      <c r="D203" s="61"/>
      <c r="E203" s="61">
        <v>2</v>
      </c>
      <c r="F203" s="61"/>
      <c r="G203" s="61"/>
      <c r="H203" s="61">
        <v>1</v>
      </c>
      <c r="I203" s="61">
        <v>2</v>
      </c>
      <c r="J203" s="61">
        <v>1</v>
      </c>
      <c r="K203" s="61">
        <v>1</v>
      </c>
      <c r="L203" s="61">
        <v>2</v>
      </c>
      <c r="M203" s="61"/>
      <c r="N203" s="61">
        <v>1</v>
      </c>
      <c r="O203" s="61"/>
      <c r="P203" s="61">
        <v>1.6</v>
      </c>
      <c r="Q203" s="61"/>
      <c r="R203" s="61">
        <v>3.2</v>
      </c>
      <c r="S203" s="61"/>
      <c r="T203" s="61">
        <v>3.2</v>
      </c>
      <c r="U203" s="61"/>
      <c r="V203" s="61"/>
      <c r="W203" s="61">
        <v>1.6</v>
      </c>
      <c r="X203" s="61">
        <v>3.2</v>
      </c>
      <c r="Y203" s="61">
        <v>1.6</v>
      </c>
      <c r="Z203" s="61">
        <v>1.6</v>
      </c>
      <c r="AA203" s="61">
        <v>3.2</v>
      </c>
      <c r="AB203" s="61"/>
      <c r="AC203" s="61">
        <v>1.6</v>
      </c>
    </row>
    <row r="204" spans="1:29" s="134" customFormat="1" ht="47.25" x14ac:dyDescent="0.25">
      <c r="A204" s="124" t="s">
        <v>33</v>
      </c>
      <c r="B204" s="135" t="s">
        <v>1081</v>
      </c>
      <c r="C204" s="61">
        <v>2</v>
      </c>
      <c r="D204" s="61"/>
      <c r="E204" s="61">
        <v>2</v>
      </c>
      <c r="F204" s="61"/>
      <c r="G204" s="61"/>
      <c r="H204" s="61">
        <v>1</v>
      </c>
      <c r="I204" s="61">
        <v>1</v>
      </c>
      <c r="J204" s="61">
        <v>1</v>
      </c>
      <c r="K204" s="61">
        <v>1</v>
      </c>
      <c r="L204" s="61">
        <v>2</v>
      </c>
      <c r="M204" s="61"/>
      <c r="N204" s="61">
        <v>1</v>
      </c>
      <c r="O204" s="61"/>
      <c r="P204" s="61">
        <v>1.8</v>
      </c>
      <c r="Q204" s="61"/>
      <c r="R204" s="61">
        <v>3.6</v>
      </c>
      <c r="S204" s="61"/>
      <c r="T204" s="61">
        <v>3.6</v>
      </c>
      <c r="U204" s="61"/>
      <c r="V204" s="61"/>
      <c r="W204" s="61">
        <v>1.8</v>
      </c>
      <c r="X204" s="61">
        <v>1.8</v>
      </c>
      <c r="Y204" s="61">
        <v>1.8</v>
      </c>
      <c r="Z204" s="61">
        <v>1.8</v>
      </c>
      <c r="AA204" s="61">
        <v>3.6</v>
      </c>
      <c r="AB204" s="61"/>
      <c r="AC204" s="61">
        <v>1.8</v>
      </c>
    </row>
    <row r="205" spans="1:29" s="134" customFormat="1" ht="31.5" x14ac:dyDescent="0.25">
      <c r="A205" s="124" t="s">
        <v>35</v>
      </c>
      <c r="B205" s="135" t="s">
        <v>1082</v>
      </c>
      <c r="C205" s="61">
        <v>2</v>
      </c>
      <c r="D205" s="61"/>
      <c r="E205" s="61">
        <v>2</v>
      </c>
      <c r="F205" s="61"/>
      <c r="G205" s="61"/>
      <c r="H205" s="61">
        <v>1</v>
      </c>
      <c r="I205" s="61">
        <v>1</v>
      </c>
      <c r="J205" s="61">
        <v>1</v>
      </c>
      <c r="K205" s="61">
        <v>1</v>
      </c>
      <c r="L205" s="61">
        <v>2</v>
      </c>
      <c r="M205" s="61"/>
      <c r="N205" s="61">
        <v>1</v>
      </c>
      <c r="O205" s="61"/>
      <c r="P205" s="61">
        <v>1.4</v>
      </c>
      <c r="Q205" s="61"/>
      <c r="R205" s="61">
        <v>2.8</v>
      </c>
      <c r="S205" s="61"/>
      <c r="T205" s="61">
        <v>2.8</v>
      </c>
      <c r="U205" s="61"/>
      <c r="V205" s="61"/>
      <c r="W205" s="61">
        <v>1.4</v>
      </c>
      <c r="X205" s="61">
        <v>1.4</v>
      </c>
      <c r="Y205" s="61">
        <v>1.4</v>
      </c>
      <c r="Z205" s="61">
        <v>1.4</v>
      </c>
      <c r="AA205" s="61">
        <v>2.8</v>
      </c>
      <c r="AB205" s="61"/>
      <c r="AC205" s="61">
        <v>1.4</v>
      </c>
    </row>
    <row r="206" spans="1:29" s="134" customFormat="1" ht="31.5" x14ac:dyDescent="0.25">
      <c r="A206" s="124" t="s">
        <v>37</v>
      </c>
      <c r="B206" s="135" t="s">
        <v>1083</v>
      </c>
      <c r="C206" s="61">
        <v>2</v>
      </c>
      <c r="D206" s="61"/>
      <c r="E206" s="61">
        <v>2</v>
      </c>
      <c r="F206" s="61"/>
      <c r="G206" s="61"/>
      <c r="H206" s="61">
        <v>2</v>
      </c>
      <c r="I206" s="61">
        <v>1</v>
      </c>
      <c r="J206" s="61">
        <v>1</v>
      </c>
      <c r="K206" s="61">
        <v>1</v>
      </c>
      <c r="L206" s="61">
        <v>2</v>
      </c>
      <c r="M206" s="61"/>
      <c r="N206" s="61">
        <v>1</v>
      </c>
      <c r="O206" s="61"/>
      <c r="P206" s="61">
        <v>1.4</v>
      </c>
      <c r="Q206" s="61"/>
      <c r="R206" s="61">
        <v>2.8</v>
      </c>
      <c r="S206" s="61"/>
      <c r="T206" s="61">
        <v>2.8</v>
      </c>
      <c r="U206" s="61"/>
      <c r="V206" s="61"/>
      <c r="W206" s="61">
        <v>2.8</v>
      </c>
      <c r="X206" s="61">
        <v>1.4</v>
      </c>
      <c r="Y206" s="61">
        <v>1.4</v>
      </c>
      <c r="Z206" s="61">
        <v>1.4</v>
      </c>
      <c r="AA206" s="61">
        <v>2.8</v>
      </c>
      <c r="AB206" s="61"/>
      <c r="AC206" s="61">
        <v>1.4</v>
      </c>
    </row>
    <row r="207" spans="1:29" s="134" customFormat="1" ht="15.75" x14ac:dyDescent="0.25">
      <c r="A207" s="79" t="s">
        <v>1084</v>
      </c>
      <c r="B207" s="79" t="s">
        <v>1085</v>
      </c>
      <c r="C207" s="79" t="s">
        <v>2</v>
      </c>
      <c r="D207" s="79" t="s">
        <v>3</v>
      </c>
      <c r="E207" s="79" t="s">
        <v>4</v>
      </c>
      <c r="F207" s="79" t="s">
        <v>5</v>
      </c>
      <c r="G207" s="79" t="s">
        <v>6</v>
      </c>
      <c r="H207" s="79" t="s">
        <v>7</v>
      </c>
      <c r="I207" s="79" t="s">
        <v>8</v>
      </c>
      <c r="J207" s="79" t="s">
        <v>9</v>
      </c>
      <c r="K207" s="79" t="s">
        <v>10</v>
      </c>
      <c r="L207" s="79" t="s">
        <v>11</v>
      </c>
      <c r="M207" s="79" t="s">
        <v>12</v>
      </c>
      <c r="N207" s="79" t="s">
        <v>13</v>
      </c>
      <c r="O207" s="79"/>
      <c r="P207" s="79" t="s">
        <v>14</v>
      </c>
      <c r="Q207" s="79"/>
      <c r="R207" s="79" t="s">
        <v>15</v>
      </c>
      <c r="S207" s="79" t="s">
        <v>16</v>
      </c>
      <c r="T207" s="79" t="s">
        <v>17</v>
      </c>
      <c r="U207" s="79" t="s">
        <v>18</v>
      </c>
      <c r="V207" s="79" t="s">
        <v>19</v>
      </c>
      <c r="W207" s="79" t="s">
        <v>20</v>
      </c>
      <c r="X207" s="79" t="s">
        <v>21</v>
      </c>
      <c r="Y207" s="79" t="s">
        <v>22</v>
      </c>
      <c r="Z207" s="79" t="s">
        <v>23</v>
      </c>
      <c r="AA207" s="79" t="s">
        <v>24</v>
      </c>
      <c r="AB207" s="79" t="s">
        <v>25</v>
      </c>
      <c r="AC207" s="79" t="s">
        <v>26</v>
      </c>
    </row>
    <row r="208" spans="1:29" s="134" customFormat="1" ht="31.5" x14ac:dyDescent="0.25">
      <c r="A208" s="124" t="s">
        <v>27</v>
      </c>
      <c r="B208" s="135" t="s">
        <v>1086</v>
      </c>
      <c r="C208" s="61"/>
      <c r="D208" s="61"/>
      <c r="E208" s="61"/>
      <c r="F208" s="61"/>
      <c r="G208" s="61"/>
      <c r="H208" s="61"/>
      <c r="I208" s="61"/>
      <c r="J208" s="61">
        <v>2</v>
      </c>
      <c r="K208" s="61"/>
      <c r="L208" s="61">
        <v>1</v>
      </c>
      <c r="M208" s="61"/>
      <c r="N208" s="61">
        <v>1</v>
      </c>
      <c r="O208" s="61"/>
      <c r="P208" s="61">
        <v>2.4</v>
      </c>
      <c r="Q208" s="61"/>
      <c r="R208" s="61"/>
      <c r="S208" s="61"/>
      <c r="T208" s="61"/>
      <c r="U208" s="61"/>
      <c r="V208" s="61"/>
      <c r="W208" s="61"/>
      <c r="X208" s="61"/>
      <c r="Y208" s="61">
        <v>4.8</v>
      </c>
      <c r="Z208" s="61"/>
      <c r="AA208" s="61">
        <v>2.4</v>
      </c>
      <c r="AB208" s="61"/>
      <c r="AC208" s="61">
        <v>2.4</v>
      </c>
    </row>
    <row r="209" spans="1:29" s="134" customFormat="1" ht="15.75" x14ac:dyDescent="0.25">
      <c r="A209" s="124" t="s">
        <v>31</v>
      </c>
      <c r="B209" s="135" t="s">
        <v>1087</v>
      </c>
      <c r="C209" s="61"/>
      <c r="D209" s="61"/>
      <c r="E209" s="61"/>
      <c r="F209" s="61"/>
      <c r="G209" s="61"/>
      <c r="H209" s="61"/>
      <c r="I209" s="61"/>
      <c r="J209" s="61">
        <v>1</v>
      </c>
      <c r="K209" s="61">
        <v>2</v>
      </c>
      <c r="L209" s="61">
        <v>1</v>
      </c>
      <c r="M209" s="61"/>
      <c r="N209" s="61">
        <v>1</v>
      </c>
      <c r="O209" s="61"/>
      <c r="P209" s="61">
        <v>2.6</v>
      </c>
      <c r="Q209" s="61"/>
      <c r="R209" s="61"/>
      <c r="S209" s="61"/>
      <c r="T209" s="61"/>
      <c r="U209" s="61"/>
      <c r="V209" s="61"/>
      <c r="W209" s="61"/>
      <c r="X209" s="61"/>
      <c r="Y209" s="61">
        <v>2.6</v>
      </c>
      <c r="Z209" s="61">
        <v>5.2</v>
      </c>
      <c r="AA209" s="61">
        <v>2.6</v>
      </c>
      <c r="AB209" s="61"/>
      <c r="AC209" s="61">
        <v>2.6</v>
      </c>
    </row>
    <row r="210" spans="1:29" s="134" customFormat="1" ht="31.5" x14ac:dyDescent="0.25">
      <c r="A210" s="124" t="s">
        <v>33</v>
      </c>
      <c r="B210" s="135" t="s">
        <v>1088</v>
      </c>
      <c r="C210" s="61"/>
      <c r="D210" s="61"/>
      <c r="E210" s="61"/>
      <c r="F210" s="61"/>
      <c r="G210" s="61"/>
      <c r="H210" s="61"/>
      <c r="I210" s="61"/>
      <c r="J210" s="61">
        <v>1</v>
      </c>
      <c r="K210" s="61">
        <v>2</v>
      </c>
      <c r="L210" s="61">
        <v>2</v>
      </c>
      <c r="M210" s="61">
        <v>1</v>
      </c>
      <c r="N210" s="61">
        <v>1</v>
      </c>
      <c r="O210" s="61"/>
      <c r="P210" s="61">
        <v>2.6</v>
      </c>
      <c r="Q210" s="61"/>
      <c r="R210" s="61"/>
      <c r="S210" s="61"/>
      <c r="T210" s="61"/>
      <c r="U210" s="61"/>
      <c r="V210" s="61"/>
      <c r="W210" s="61"/>
      <c r="X210" s="61"/>
      <c r="Y210" s="61">
        <v>2.6</v>
      </c>
      <c r="Z210" s="61">
        <v>5.2</v>
      </c>
      <c r="AA210" s="61">
        <v>5.2</v>
      </c>
      <c r="AB210" s="61">
        <v>2.6</v>
      </c>
      <c r="AC210" s="61">
        <v>2.6</v>
      </c>
    </row>
    <row r="211" spans="1:29" s="134" customFormat="1" ht="31.5" x14ac:dyDescent="0.25">
      <c r="A211" s="124" t="s">
        <v>35</v>
      </c>
      <c r="B211" s="135" t="s">
        <v>1089</v>
      </c>
      <c r="C211" s="61"/>
      <c r="D211" s="61"/>
      <c r="E211" s="61"/>
      <c r="F211" s="61"/>
      <c r="G211" s="61"/>
      <c r="H211" s="61"/>
      <c r="I211" s="61"/>
      <c r="J211" s="61">
        <v>1</v>
      </c>
      <c r="K211" s="61"/>
      <c r="L211" s="61">
        <v>1</v>
      </c>
      <c r="M211" s="61"/>
      <c r="N211" s="61">
        <v>2</v>
      </c>
      <c r="O211" s="61"/>
      <c r="P211" s="61">
        <v>2.6</v>
      </c>
      <c r="Q211" s="61"/>
      <c r="R211" s="61"/>
      <c r="S211" s="61"/>
      <c r="T211" s="61"/>
      <c r="U211" s="61"/>
      <c r="V211" s="61"/>
      <c r="W211" s="61"/>
      <c r="X211" s="61"/>
      <c r="Y211" s="61">
        <v>2.6</v>
      </c>
      <c r="Z211" s="61"/>
      <c r="AA211" s="61">
        <v>2.6</v>
      </c>
      <c r="AB211" s="61"/>
      <c r="AC211" s="61">
        <v>5.2</v>
      </c>
    </row>
    <row r="212" spans="1:29" s="134" customFormat="1" ht="31.5" x14ac:dyDescent="0.25">
      <c r="A212" s="124" t="s">
        <v>37</v>
      </c>
      <c r="B212" s="135" t="s">
        <v>1090</v>
      </c>
      <c r="C212" s="61"/>
      <c r="D212" s="61"/>
      <c r="E212" s="61"/>
      <c r="F212" s="61"/>
      <c r="G212" s="61"/>
      <c r="H212" s="61"/>
      <c r="I212" s="61"/>
      <c r="J212" s="61">
        <v>1</v>
      </c>
      <c r="K212" s="61"/>
      <c r="L212" s="61">
        <v>1</v>
      </c>
      <c r="M212" s="61"/>
      <c r="N212" s="61">
        <v>2</v>
      </c>
      <c r="O212" s="61"/>
      <c r="P212" s="61">
        <v>2.4</v>
      </c>
      <c r="Q212" s="61"/>
      <c r="R212" s="61"/>
      <c r="S212" s="61"/>
      <c r="T212" s="61"/>
      <c r="U212" s="61"/>
      <c r="V212" s="61"/>
      <c r="W212" s="61"/>
      <c r="X212" s="61"/>
      <c r="Y212" s="61">
        <v>2.4</v>
      </c>
      <c r="Z212" s="61"/>
      <c r="AA212" s="61">
        <v>2.4</v>
      </c>
      <c r="AB212" s="61"/>
      <c r="AC212" s="61">
        <v>4.8</v>
      </c>
    </row>
    <row r="213" spans="1:29" s="134" customFormat="1" ht="15.75" x14ac:dyDescent="0.25">
      <c r="A213" s="79" t="s">
        <v>1091</v>
      </c>
      <c r="B213" s="79" t="s">
        <v>1092</v>
      </c>
      <c r="C213" s="79" t="s">
        <v>2</v>
      </c>
      <c r="D213" s="79" t="s">
        <v>3</v>
      </c>
      <c r="E213" s="79" t="s">
        <v>4</v>
      </c>
      <c r="F213" s="79" t="s">
        <v>5</v>
      </c>
      <c r="G213" s="79" t="s">
        <v>6</v>
      </c>
      <c r="H213" s="79" t="s">
        <v>7</v>
      </c>
      <c r="I213" s="79" t="s">
        <v>8</v>
      </c>
      <c r="J213" s="79" t="s">
        <v>9</v>
      </c>
      <c r="K213" s="79" t="s">
        <v>10</v>
      </c>
      <c r="L213" s="79" t="s">
        <v>11</v>
      </c>
      <c r="M213" s="79" t="s">
        <v>12</v>
      </c>
      <c r="N213" s="79" t="s">
        <v>13</v>
      </c>
      <c r="O213" s="79"/>
      <c r="P213" s="79" t="s">
        <v>14</v>
      </c>
      <c r="Q213" s="79"/>
      <c r="R213" s="79" t="s">
        <v>15</v>
      </c>
      <c r="S213" s="79" t="s">
        <v>16</v>
      </c>
      <c r="T213" s="79" t="s">
        <v>17</v>
      </c>
      <c r="U213" s="79" t="s">
        <v>18</v>
      </c>
      <c r="V213" s="79" t="s">
        <v>19</v>
      </c>
      <c r="W213" s="79" t="s">
        <v>20</v>
      </c>
      <c r="X213" s="79" t="s">
        <v>21</v>
      </c>
      <c r="Y213" s="79" t="s">
        <v>22</v>
      </c>
      <c r="Z213" s="79" t="s">
        <v>23</v>
      </c>
      <c r="AA213" s="79" t="s">
        <v>24</v>
      </c>
      <c r="AB213" s="79" t="s">
        <v>25</v>
      </c>
      <c r="AC213" s="79" t="s">
        <v>26</v>
      </c>
    </row>
    <row r="214" spans="1:29" s="134" customFormat="1" ht="15.75" x14ac:dyDescent="0.25">
      <c r="A214" s="124" t="s">
        <v>27</v>
      </c>
      <c r="B214" s="135" t="s">
        <v>1093</v>
      </c>
      <c r="C214" s="61"/>
      <c r="D214" s="61"/>
      <c r="E214" s="61"/>
      <c r="F214" s="61"/>
      <c r="G214" s="61"/>
      <c r="H214" s="61"/>
      <c r="I214" s="61">
        <v>1</v>
      </c>
      <c r="J214" s="61">
        <v>1</v>
      </c>
      <c r="K214" s="61">
        <v>1</v>
      </c>
      <c r="L214" s="61">
        <v>1</v>
      </c>
      <c r="M214" s="61">
        <v>2</v>
      </c>
      <c r="N214" s="61">
        <v>1</v>
      </c>
      <c r="O214" s="61"/>
      <c r="P214" s="61">
        <v>1.8</v>
      </c>
      <c r="Q214" s="61"/>
      <c r="R214" s="61"/>
      <c r="S214" s="61"/>
      <c r="T214" s="61"/>
      <c r="U214" s="61"/>
      <c r="V214" s="61"/>
      <c r="W214" s="61"/>
      <c r="X214" s="61">
        <v>1.8</v>
      </c>
      <c r="Y214" s="61">
        <v>1.8</v>
      </c>
      <c r="Z214" s="61">
        <v>1.8</v>
      </c>
      <c r="AA214" s="61">
        <v>1.8</v>
      </c>
      <c r="AB214" s="61">
        <v>3.6</v>
      </c>
      <c r="AC214" s="61">
        <v>1.8</v>
      </c>
    </row>
    <row r="215" spans="1:29" s="134" customFormat="1" ht="15.75" x14ac:dyDescent="0.25">
      <c r="A215" s="124" t="s">
        <v>31</v>
      </c>
      <c r="B215" s="135" t="s">
        <v>1094</v>
      </c>
      <c r="C215" s="61"/>
      <c r="D215" s="61"/>
      <c r="E215" s="61"/>
      <c r="F215" s="61"/>
      <c r="G215" s="61"/>
      <c r="H215" s="61">
        <v>1</v>
      </c>
      <c r="I215" s="61">
        <v>1</v>
      </c>
      <c r="J215" s="61">
        <v>1</v>
      </c>
      <c r="K215" s="61">
        <v>1</v>
      </c>
      <c r="L215" s="61">
        <v>1</v>
      </c>
      <c r="M215" s="61">
        <v>1</v>
      </c>
      <c r="N215" s="61"/>
      <c r="O215" s="61"/>
      <c r="P215" s="61">
        <v>1.8</v>
      </c>
      <c r="Q215" s="61"/>
      <c r="R215" s="61"/>
      <c r="S215" s="61"/>
      <c r="T215" s="61"/>
      <c r="U215" s="61"/>
      <c r="V215" s="61"/>
      <c r="W215" s="61">
        <v>1.8</v>
      </c>
      <c r="X215" s="61">
        <v>1.8</v>
      </c>
      <c r="Y215" s="61">
        <v>1.8</v>
      </c>
      <c r="Z215" s="61">
        <v>1.8</v>
      </c>
      <c r="AA215" s="61">
        <v>1.8</v>
      </c>
      <c r="AB215" s="61">
        <v>1.8</v>
      </c>
      <c r="AC215" s="61"/>
    </row>
    <row r="216" spans="1:29" s="134" customFormat="1" ht="15.75" x14ac:dyDescent="0.25">
      <c r="A216" s="124" t="s">
        <v>33</v>
      </c>
      <c r="B216" s="135" t="s">
        <v>1095</v>
      </c>
      <c r="C216" s="61"/>
      <c r="D216" s="61">
        <v>1</v>
      </c>
      <c r="E216" s="61">
        <v>1</v>
      </c>
      <c r="F216" s="61"/>
      <c r="G216" s="61"/>
      <c r="H216" s="61">
        <v>2</v>
      </c>
      <c r="I216" s="61">
        <v>1</v>
      </c>
      <c r="J216" s="61">
        <v>1</v>
      </c>
      <c r="K216" s="61">
        <v>1</v>
      </c>
      <c r="L216" s="61">
        <v>1</v>
      </c>
      <c r="M216" s="61">
        <v>1</v>
      </c>
      <c r="N216" s="61">
        <v>1</v>
      </c>
      <c r="O216" s="61"/>
      <c r="P216" s="61">
        <v>1.8</v>
      </c>
      <c r="Q216" s="61"/>
      <c r="R216" s="61"/>
      <c r="S216" s="61">
        <v>1.8</v>
      </c>
      <c r="T216" s="61">
        <v>1.8</v>
      </c>
      <c r="U216" s="61"/>
      <c r="V216" s="61"/>
      <c r="W216" s="61">
        <v>3.6</v>
      </c>
      <c r="X216" s="61">
        <v>1.8</v>
      </c>
      <c r="Y216" s="61">
        <v>1.8</v>
      </c>
      <c r="Z216" s="61">
        <v>1.8</v>
      </c>
      <c r="AA216" s="61">
        <v>1.8</v>
      </c>
      <c r="AB216" s="61">
        <v>1.8</v>
      </c>
      <c r="AC216" s="61">
        <v>1.8</v>
      </c>
    </row>
    <row r="217" spans="1:29" s="134" customFormat="1" ht="15.75" x14ac:dyDescent="0.25">
      <c r="A217" s="124" t="s">
        <v>35</v>
      </c>
      <c r="B217" s="135" t="s">
        <v>1096</v>
      </c>
      <c r="C217" s="61">
        <v>1</v>
      </c>
      <c r="D217" s="61"/>
      <c r="E217" s="61">
        <v>1</v>
      </c>
      <c r="F217" s="61">
        <v>1</v>
      </c>
      <c r="G217" s="61"/>
      <c r="H217" s="61">
        <v>1</v>
      </c>
      <c r="I217" s="61">
        <v>1</v>
      </c>
      <c r="J217" s="61"/>
      <c r="K217" s="61">
        <v>1</v>
      </c>
      <c r="L217" s="61">
        <v>1</v>
      </c>
      <c r="M217" s="61">
        <v>1</v>
      </c>
      <c r="N217" s="61"/>
      <c r="O217" s="61"/>
      <c r="P217" s="61">
        <v>1.8</v>
      </c>
      <c r="Q217" s="61"/>
      <c r="R217" s="61">
        <v>1.8</v>
      </c>
      <c r="S217" s="61"/>
      <c r="T217" s="61">
        <v>1.8</v>
      </c>
      <c r="U217" s="61">
        <v>1.8</v>
      </c>
      <c r="V217" s="61"/>
      <c r="W217" s="61">
        <v>1.8</v>
      </c>
      <c r="X217" s="61">
        <v>1.8</v>
      </c>
      <c r="Y217" s="61"/>
      <c r="Z217" s="61">
        <v>1.8</v>
      </c>
      <c r="AA217" s="61">
        <v>1.8</v>
      </c>
      <c r="AB217" s="61">
        <v>1.8</v>
      </c>
      <c r="AC217" s="61"/>
    </row>
    <row r="218" spans="1:29" s="134" customFormat="1" ht="15.75" x14ac:dyDescent="0.25">
      <c r="A218" s="124" t="s">
        <v>37</v>
      </c>
      <c r="B218" s="135" t="s">
        <v>1097</v>
      </c>
      <c r="C218" s="61">
        <v>1</v>
      </c>
      <c r="D218" s="61"/>
      <c r="E218" s="61"/>
      <c r="F218" s="61"/>
      <c r="G218" s="61"/>
      <c r="H218" s="61"/>
      <c r="I218" s="61">
        <v>1</v>
      </c>
      <c r="J218" s="61">
        <v>2</v>
      </c>
      <c r="K218" s="61">
        <v>2</v>
      </c>
      <c r="L218" s="61">
        <v>1</v>
      </c>
      <c r="M218" s="61"/>
      <c r="N218" s="61"/>
      <c r="O218" s="61"/>
      <c r="P218" s="61">
        <v>1.8</v>
      </c>
      <c r="Q218" s="61"/>
      <c r="R218" s="61">
        <v>1.8</v>
      </c>
      <c r="S218" s="61"/>
      <c r="T218" s="61"/>
      <c r="U218" s="61"/>
      <c r="V218" s="61"/>
      <c r="W218" s="61"/>
      <c r="X218" s="61">
        <v>1.8</v>
      </c>
      <c r="Y218" s="61">
        <v>3.6</v>
      </c>
      <c r="Z218" s="61">
        <v>3.6</v>
      </c>
      <c r="AA218" s="61">
        <v>1.8</v>
      </c>
      <c r="AB218" s="61"/>
      <c r="AC218" s="61"/>
    </row>
    <row r="219" spans="1:29" s="134" customFormat="1" ht="15.75" x14ac:dyDescent="0.25">
      <c r="A219" s="79" t="s">
        <v>1098</v>
      </c>
      <c r="B219" s="79" t="s">
        <v>1099</v>
      </c>
      <c r="C219" s="79" t="s">
        <v>2</v>
      </c>
      <c r="D219" s="79" t="s">
        <v>3</v>
      </c>
      <c r="E219" s="79" t="s">
        <v>4</v>
      </c>
      <c r="F219" s="79" t="s">
        <v>5</v>
      </c>
      <c r="G219" s="79" t="s">
        <v>6</v>
      </c>
      <c r="H219" s="79" t="s">
        <v>7</v>
      </c>
      <c r="I219" s="79" t="s">
        <v>8</v>
      </c>
      <c r="J219" s="79" t="s">
        <v>9</v>
      </c>
      <c r="K219" s="79" t="s">
        <v>10</v>
      </c>
      <c r="L219" s="79" t="s">
        <v>11</v>
      </c>
      <c r="M219" s="79" t="s">
        <v>12</v>
      </c>
      <c r="N219" s="79" t="s">
        <v>13</v>
      </c>
      <c r="O219" s="79"/>
      <c r="P219" s="79" t="s">
        <v>14</v>
      </c>
      <c r="Q219" s="79"/>
      <c r="R219" s="79" t="s">
        <v>15</v>
      </c>
      <c r="S219" s="79" t="s">
        <v>16</v>
      </c>
      <c r="T219" s="79" t="s">
        <v>17</v>
      </c>
      <c r="U219" s="79" t="s">
        <v>18</v>
      </c>
      <c r="V219" s="79" t="s">
        <v>19</v>
      </c>
      <c r="W219" s="79" t="s">
        <v>20</v>
      </c>
      <c r="X219" s="79" t="s">
        <v>21</v>
      </c>
      <c r="Y219" s="79" t="s">
        <v>22</v>
      </c>
      <c r="Z219" s="79" t="s">
        <v>23</v>
      </c>
      <c r="AA219" s="79" t="s">
        <v>24</v>
      </c>
      <c r="AB219" s="79" t="s">
        <v>25</v>
      </c>
      <c r="AC219" s="79" t="s">
        <v>26</v>
      </c>
    </row>
    <row r="220" spans="1:29" s="134" customFormat="1" ht="15.75" x14ac:dyDescent="0.25">
      <c r="A220" s="124" t="s">
        <v>27</v>
      </c>
      <c r="B220" s="135" t="s">
        <v>1100</v>
      </c>
      <c r="C220" s="61"/>
      <c r="D220" s="61">
        <v>1</v>
      </c>
      <c r="E220" s="61"/>
      <c r="F220" s="61">
        <v>1</v>
      </c>
      <c r="G220" s="61"/>
      <c r="H220" s="61">
        <v>1</v>
      </c>
      <c r="I220" s="61">
        <v>1</v>
      </c>
      <c r="J220" s="61">
        <v>2</v>
      </c>
      <c r="K220" s="61">
        <v>1</v>
      </c>
      <c r="L220" s="61">
        <v>2</v>
      </c>
      <c r="M220" s="61">
        <v>1</v>
      </c>
      <c r="N220" s="61"/>
      <c r="O220" s="61"/>
      <c r="P220" s="61">
        <v>1.8</v>
      </c>
      <c r="Q220" s="61"/>
      <c r="R220" s="61"/>
      <c r="S220" s="61">
        <v>1.8</v>
      </c>
      <c r="T220" s="61"/>
      <c r="U220" s="61">
        <v>1.8</v>
      </c>
      <c r="V220" s="61"/>
      <c r="W220" s="61">
        <v>1.8</v>
      </c>
      <c r="X220" s="61">
        <v>1.8</v>
      </c>
      <c r="Y220" s="61">
        <v>3.6</v>
      </c>
      <c r="Z220" s="61">
        <v>1.8</v>
      </c>
      <c r="AA220" s="61">
        <v>3.6</v>
      </c>
      <c r="AB220" s="61">
        <v>1.8</v>
      </c>
      <c r="AC220" s="61"/>
    </row>
    <row r="221" spans="1:29" s="134" customFormat="1" ht="15.75" x14ac:dyDescent="0.25">
      <c r="A221" s="124" t="s">
        <v>31</v>
      </c>
      <c r="B221" s="135" t="s">
        <v>1101</v>
      </c>
      <c r="C221" s="61"/>
      <c r="D221" s="61">
        <v>2</v>
      </c>
      <c r="E221" s="61">
        <v>2</v>
      </c>
      <c r="F221" s="61">
        <v>1</v>
      </c>
      <c r="G221" s="61">
        <v>1</v>
      </c>
      <c r="H221" s="61"/>
      <c r="I221" s="61"/>
      <c r="J221" s="61">
        <v>1</v>
      </c>
      <c r="K221" s="61"/>
      <c r="L221" s="61">
        <v>1</v>
      </c>
      <c r="M221" s="61">
        <v>1</v>
      </c>
      <c r="N221" s="61"/>
      <c r="O221" s="61"/>
      <c r="P221" s="61">
        <v>1.8</v>
      </c>
      <c r="Q221" s="61"/>
      <c r="R221" s="61"/>
      <c r="S221" s="61">
        <v>3.6</v>
      </c>
      <c r="T221" s="61">
        <v>3.6</v>
      </c>
      <c r="U221" s="61">
        <v>1.8</v>
      </c>
      <c r="V221" s="61">
        <v>1.8</v>
      </c>
      <c r="W221" s="61"/>
      <c r="X221" s="61"/>
      <c r="Y221" s="61">
        <v>1.8</v>
      </c>
      <c r="Z221" s="61"/>
      <c r="AA221" s="61">
        <v>1.8</v>
      </c>
      <c r="AB221" s="61">
        <v>1.8</v>
      </c>
      <c r="AC221" s="61"/>
    </row>
    <row r="222" spans="1:29" s="134" customFormat="1" ht="15.75" x14ac:dyDescent="0.25">
      <c r="A222" s="124" t="s">
        <v>33</v>
      </c>
      <c r="B222" s="135" t="s">
        <v>1102</v>
      </c>
      <c r="C222" s="61"/>
      <c r="D222" s="61">
        <v>1</v>
      </c>
      <c r="E222" s="61">
        <v>1</v>
      </c>
      <c r="F222" s="61">
        <v>2</v>
      </c>
      <c r="G222" s="61">
        <v>1</v>
      </c>
      <c r="H222" s="61">
        <v>1</v>
      </c>
      <c r="I222" s="61">
        <v>1</v>
      </c>
      <c r="J222" s="61">
        <v>1</v>
      </c>
      <c r="K222" s="61"/>
      <c r="L222" s="61"/>
      <c r="M222" s="61">
        <v>2</v>
      </c>
      <c r="N222" s="61"/>
      <c r="O222" s="61"/>
      <c r="P222" s="61">
        <v>1.8</v>
      </c>
      <c r="Q222" s="61"/>
      <c r="R222" s="61"/>
      <c r="S222" s="61">
        <v>1.8</v>
      </c>
      <c r="T222" s="61">
        <v>1.8</v>
      </c>
      <c r="U222" s="61">
        <v>3.6</v>
      </c>
      <c r="V222" s="61">
        <v>1.8</v>
      </c>
      <c r="W222" s="61">
        <v>1.8</v>
      </c>
      <c r="X222" s="61">
        <v>1.8</v>
      </c>
      <c r="Y222" s="61">
        <v>1.8</v>
      </c>
      <c r="Z222" s="61"/>
      <c r="AA222" s="61"/>
      <c r="AB222" s="61">
        <v>3.6</v>
      </c>
      <c r="AC222" s="61"/>
    </row>
    <row r="223" spans="1:29" s="134" customFormat="1" ht="15.75" x14ac:dyDescent="0.25">
      <c r="A223" s="124" t="s">
        <v>35</v>
      </c>
      <c r="B223" s="135" t="s">
        <v>1103</v>
      </c>
      <c r="C223" s="61"/>
      <c r="D223" s="61">
        <v>2</v>
      </c>
      <c r="E223" s="61">
        <v>1</v>
      </c>
      <c r="F223" s="61">
        <v>2</v>
      </c>
      <c r="G223" s="61"/>
      <c r="H223" s="61">
        <v>1</v>
      </c>
      <c r="I223" s="61"/>
      <c r="J223" s="61">
        <v>1</v>
      </c>
      <c r="K223" s="61">
        <v>1</v>
      </c>
      <c r="L223" s="61">
        <v>1</v>
      </c>
      <c r="M223" s="61">
        <v>2</v>
      </c>
      <c r="N223" s="61"/>
      <c r="O223" s="61"/>
      <c r="P223" s="61">
        <v>1.8</v>
      </c>
      <c r="Q223" s="61"/>
      <c r="R223" s="61"/>
      <c r="S223" s="61">
        <v>3.6</v>
      </c>
      <c r="T223" s="61">
        <v>1.8</v>
      </c>
      <c r="U223" s="61">
        <v>3.6</v>
      </c>
      <c r="V223" s="61">
        <v>1.8</v>
      </c>
      <c r="W223" s="61">
        <v>1.8</v>
      </c>
      <c r="X223" s="61"/>
      <c r="Y223" s="61">
        <v>1.8</v>
      </c>
      <c r="Z223" s="61">
        <v>1.8</v>
      </c>
      <c r="AA223" s="61">
        <v>1.8</v>
      </c>
      <c r="AB223" s="61">
        <v>3.6</v>
      </c>
      <c r="AC223" s="61"/>
    </row>
    <row r="224" spans="1:29" s="134" customFormat="1" ht="15.75" x14ac:dyDescent="0.25">
      <c r="A224" s="124" t="s">
        <v>37</v>
      </c>
      <c r="B224" s="135" t="s">
        <v>1104</v>
      </c>
      <c r="C224" s="61"/>
      <c r="D224" s="61">
        <v>2</v>
      </c>
      <c r="E224" s="61">
        <v>1</v>
      </c>
      <c r="F224" s="61">
        <v>1</v>
      </c>
      <c r="G224" s="61">
        <v>1</v>
      </c>
      <c r="H224" s="61">
        <v>1</v>
      </c>
      <c r="I224" s="61"/>
      <c r="J224" s="61">
        <v>1</v>
      </c>
      <c r="K224" s="61">
        <v>2</v>
      </c>
      <c r="L224" s="61">
        <v>1</v>
      </c>
      <c r="M224" s="61"/>
      <c r="N224" s="61"/>
      <c r="O224" s="61"/>
      <c r="P224" s="61">
        <v>1.8</v>
      </c>
      <c r="Q224" s="61"/>
      <c r="R224" s="61"/>
      <c r="S224" s="61">
        <v>3.6</v>
      </c>
      <c r="T224" s="61">
        <v>1.8</v>
      </c>
      <c r="U224" s="61">
        <v>1.8</v>
      </c>
      <c r="V224" s="61">
        <v>1.8</v>
      </c>
      <c r="W224" s="61">
        <v>1.8</v>
      </c>
      <c r="X224" s="61"/>
      <c r="Y224" s="61">
        <v>1.8</v>
      </c>
      <c r="Z224" s="61">
        <v>3.6</v>
      </c>
      <c r="AA224" s="61">
        <v>1.8</v>
      </c>
      <c r="AB224" s="61"/>
      <c r="AC224" s="61"/>
    </row>
    <row r="225" spans="1:29" s="134" customFormat="1" ht="15.75" x14ac:dyDescent="0.25">
      <c r="A225" s="79" t="s">
        <v>1105</v>
      </c>
      <c r="B225" s="79" t="s">
        <v>1106</v>
      </c>
      <c r="C225" s="79" t="s">
        <v>2</v>
      </c>
      <c r="D225" s="79" t="s">
        <v>3</v>
      </c>
      <c r="E225" s="79" t="s">
        <v>4</v>
      </c>
      <c r="F225" s="79" t="s">
        <v>5</v>
      </c>
      <c r="G225" s="79" t="s">
        <v>6</v>
      </c>
      <c r="H225" s="79" t="s">
        <v>7</v>
      </c>
      <c r="I225" s="79" t="s">
        <v>8</v>
      </c>
      <c r="J225" s="79" t="s">
        <v>9</v>
      </c>
      <c r="K225" s="79" t="s">
        <v>10</v>
      </c>
      <c r="L225" s="79" t="s">
        <v>11</v>
      </c>
      <c r="M225" s="79" t="s">
        <v>12</v>
      </c>
      <c r="N225" s="79" t="s">
        <v>13</v>
      </c>
      <c r="O225" s="79"/>
      <c r="P225" s="79" t="s">
        <v>14</v>
      </c>
      <c r="Q225" s="79"/>
      <c r="R225" s="79" t="s">
        <v>15</v>
      </c>
      <c r="S225" s="79" t="s">
        <v>16</v>
      </c>
      <c r="T225" s="79" t="s">
        <v>17</v>
      </c>
      <c r="U225" s="79" t="s">
        <v>18</v>
      </c>
      <c r="V225" s="79" t="s">
        <v>19</v>
      </c>
      <c r="W225" s="79" t="s">
        <v>20</v>
      </c>
      <c r="X225" s="79" t="s">
        <v>21</v>
      </c>
      <c r="Y225" s="79" t="s">
        <v>22</v>
      </c>
      <c r="Z225" s="79" t="s">
        <v>23</v>
      </c>
      <c r="AA225" s="79" t="s">
        <v>24</v>
      </c>
      <c r="AB225" s="79" t="s">
        <v>25</v>
      </c>
      <c r="AC225" s="79" t="s">
        <v>26</v>
      </c>
    </row>
    <row r="226" spans="1:29" s="134" customFormat="1" ht="31.5" x14ac:dyDescent="0.25">
      <c r="A226" s="124" t="s">
        <v>27</v>
      </c>
      <c r="B226" s="135" t="s">
        <v>1107</v>
      </c>
      <c r="C226" s="61">
        <v>2</v>
      </c>
      <c r="D226" s="61">
        <v>1</v>
      </c>
      <c r="E226" s="61"/>
      <c r="F226" s="61"/>
      <c r="G226" s="61"/>
      <c r="H226" s="61">
        <v>2</v>
      </c>
      <c r="I226" s="61"/>
      <c r="J226" s="61"/>
      <c r="K226" s="61"/>
      <c r="L226" s="61">
        <v>2</v>
      </c>
      <c r="M226" s="61"/>
      <c r="N226" s="61"/>
      <c r="O226" s="61"/>
      <c r="P226" s="61">
        <v>2.6</v>
      </c>
      <c r="Q226" s="61"/>
      <c r="R226" s="61">
        <v>5.2</v>
      </c>
      <c r="S226" s="61">
        <v>2.6</v>
      </c>
      <c r="T226" s="61"/>
      <c r="U226" s="61"/>
      <c r="V226" s="61"/>
      <c r="W226" s="61">
        <v>5.2</v>
      </c>
      <c r="X226" s="61"/>
      <c r="Y226" s="61"/>
      <c r="Z226" s="61"/>
      <c r="AA226" s="61">
        <v>5.2</v>
      </c>
      <c r="AB226" s="61"/>
      <c r="AC226" s="61"/>
    </row>
    <row r="227" spans="1:29" s="134" customFormat="1" ht="31.5" x14ac:dyDescent="0.25">
      <c r="A227" s="124" t="s">
        <v>31</v>
      </c>
      <c r="B227" s="135" t="s">
        <v>1108</v>
      </c>
      <c r="C227" s="61">
        <v>2</v>
      </c>
      <c r="D227" s="61">
        <v>1</v>
      </c>
      <c r="E227" s="61"/>
      <c r="F227" s="61"/>
      <c r="G227" s="61"/>
      <c r="H227" s="61">
        <v>2</v>
      </c>
      <c r="I227" s="61"/>
      <c r="J227" s="61"/>
      <c r="K227" s="61">
        <v>1</v>
      </c>
      <c r="L227" s="61">
        <v>2</v>
      </c>
      <c r="M227" s="61">
        <v>3</v>
      </c>
      <c r="N227" s="61">
        <v>2</v>
      </c>
      <c r="O227" s="61"/>
      <c r="P227" s="61">
        <v>2.6</v>
      </c>
      <c r="Q227" s="61"/>
      <c r="R227" s="61">
        <v>5.2</v>
      </c>
      <c r="S227" s="61">
        <v>2.6</v>
      </c>
      <c r="T227" s="61"/>
      <c r="U227" s="61"/>
      <c r="V227" s="61"/>
      <c r="W227" s="61">
        <v>5.2</v>
      </c>
      <c r="X227" s="61"/>
      <c r="Y227" s="61"/>
      <c r="Z227" s="61">
        <v>2.6</v>
      </c>
      <c r="AA227" s="61">
        <v>5.2</v>
      </c>
      <c r="AB227" s="61">
        <v>7.8000000000000007</v>
      </c>
      <c r="AC227" s="61">
        <v>5.2</v>
      </c>
    </row>
    <row r="228" spans="1:29" s="134" customFormat="1" ht="31.5" x14ac:dyDescent="0.25">
      <c r="A228" s="124" t="s">
        <v>33</v>
      </c>
      <c r="B228" s="135" t="s">
        <v>1109</v>
      </c>
      <c r="C228" s="61">
        <v>2</v>
      </c>
      <c r="D228" s="61">
        <v>1</v>
      </c>
      <c r="E228" s="61"/>
      <c r="F228" s="61"/>
      <c r="G228" s="61"/>
      <c r="H228" s="61">
        <v>2</v>
      </c>
      <c r="I228" s="61"/>
      <c r="J228" s="61"/>
      <c r="K228" s="61">
        <v>1</v>
      </c>
      <c r="L228" s="61">
        <v>2</v>
      </c>
      <c r="M228" s="61">
        <v>3</v>
      </c>
      <c r="N228" s="61">
        <v>2</v>
      </c>
      <c r="O228" s="61"/>
      <c r="P228" s="61">
        <v>2.6</v>
      </c>
      <c r="Q228" s="61"/>
      <c r="R228" s="61">
        <v>5.2</v>
      </c>
      <c r="S228" s="61">
        <v>2.6</v>
      </c>
      <c r="T228" s="61"/>
      <c r="U228" s="61"/>
      <c r="V228" s="61"/>
      <c r="W228" s="61">
        <v>5.2</v>
      </c>
      <c r="X228" s="61"/>
      <c r="Y228" s="61"/>
      <c r="Z228" s="61">
        <v>2.6</v>
      </c>
      <c r="AA228" s="61">
        <v>5.2</v>
      </c>
      <c r="AB228" s="61">
        <v>7.8000000000000007</v>
      </c>
      <c r="AC228" s="61">
        <v>5.2</v>
      </c>
    </row>
    <row r="229" spans="1:29" s="134" customFormat="1" ht="31.5" x14ac:dyDescent="0.25">
      <c r="A229" s="124" t="s">
        <v>35</v>
      </c>
      <c r="B229" s="135" t="s">
        <v>1110</v>
      </c>
      <c r="C229" s="61">
        <v>2</v>
      </c>
      <c r="D229" s="61">
        <v>1</v>
      </c>
      <c r="E229" s="61"/>
      <c r="F229" s="61"/>
      <c r="G229" s="61"/>
      <c r="H229" s="61">
        <v>2</v>
      </c>
      <c r="I229" s="61"/>
      <c r="J229" s="61"/>
      <c r="K229" s="61"/>
      <c r="L229" s="61">
        <v>2</v>
      </c>
      <c r="M229" s="61"/>
      <c r="N229" s="61"/>
      <c r="O229" s="61"/>
      <c r="P229" s="61">
        <v>2.6</v>
      </c>
      <c r="Q229" s="61"/>
      <c r="R229" s="61">
        <v>5.2</v>
      </c>
      <c r="S229" s="61">
        <v>2.6</v>
      </c>
      <c r="T229" s="61"/>
      <c r="U229" s="61"/>
      <c r="V229" s="61"/>
      <c r="W229" s="61">
        <v>5.2</v>
      </c>
      <c r="X229" s="61"/>
      <c r="Y229" s="61"/>
      <c r="Z229" s="61"/>
      <c r="AA229" s="61">
        <v>5.2</v>
      </c>
      <c r="AB229" s="61"/>
      <c r="AC229" s="61"/>
    </row>
    <row r="230" spans="1:29" s="134" customFormat="1" ht="31.5" x14ac:dyDescent="0.25">
      <c r="A230" s="124" t="s">
        <v>37</v>
      </c>
      <c r="B230" s="135" t="s">
        <v>1111</v>
      </c>
      <c r="C230" s="61">
        <v>2</v>
      </c>
      <c r="D230" s="61">
        <v>1</v>
      </c>
      <c r="E230" s="61"/>
      <c r="F230" s="61"/>
      <c r="G230" s="61"/>
      <c r="H230" s="61">
        <v>2</v>
      </c>
      <c r="I230" s="61"/>
      <c r="J230" s="61"/>
      <c r="K230" s="61">
        <v>1</v>
      </c>
      <c r="L230" s="61">
        <v>2</v>
      </c>
      <c r="M230" s="61">
        <v>3</v>
      </c>
      <c r="N230" s="61">
        <v>2</v>
      </c>
      <c r="O230" s="61"/>
      <c r="P230" s="61">
        <v>2.6</v>
      </c>
      <c r="Q230" s="61"/>
      <c r="R230" s="61">
        <v>5.2</v>
      </c>
      <c r="S230" s="61">
        <v>2.6</v>
      </c>
      <c r="T230" s="61"/>
      <c r="U230" s="61"/>
      <c r="V230" s="61"/>
      <c r="W230" s="61">
        <v>5.2</v>
      </c>
      <c r="X230" s="61"/>
      <c r="Y230" s="61"/>
      <c r="Z230" s="61">
        <v>2.6</v>
      </c>
      <c r="AA230" s="61">
        <v>5.2</v>
      </c>
      <c r="AB230" s="61">
        <v>7.8000000000000007</v>
      </c>
      <c r="AC230" s="61">
        <v>5.2</v>
      </c>
    </row>
    <row r="231" spans="1:29" s="134" customFormat="1" ht="15.75" x14ac:dyDescent="0.25">
      <c r="A231" s="79" t="s">
        <v>1112</v>
      </c>
      <c r="B231" s="79" t="s">
        <v>1113</v>
      </c>
      <c r="C231" s="79" t="s">
        <v>2</v>
      </c>
      <c r="D231" s="79" t="s">
        <v>3</v>
      </c>
      <c r="E231" s="79" t="s">
        <v>4</v>
      </c>
      <c r="F231" s="79" t="s">
        <v>5</v>
      </c>
      <c r="G231" s="79" t="s">
        <v>6</v>
      </c>
      <c r="H231" s="79" t="s">
        <v>7</v>
      </c>
      <c r="I231" s="79" t="s">
        <v>8</v>
      </c>
      <c r="J231" s="79" t="s">
        <v>9</v>
      </c>
      <c r="K231" s="79" t="s">
        <v>10</v>
      </c>
      <c r="L231" s="79" t="s">
        <v>11</v>
      </c>
      <c r="M231" s="79" t="s">
        <v>12</v>
      </c>
      <c r="N231" s="79" t="s">
        <v>13</v>
      </c>
      <c r="O231" s="79"/>
      <c r="P231" s="79" t="s">
        <v>14</v>
      </c>
      <c r="Q231" s="79"/>
      <c r="R231" s="79" t="s">
        <v>15</v>
      </c>
      <c r="S231" s="79" t="s">
        <v>16</v>
      </c>
      <c r="T231" s="79" t="s">
        <v>17</v>
      </c>
      <c r="U231" s="79" t="s">
        <v>18</v>
      </c>
      <c r="V231" s="79" t="s">
        <v>19</v>
      </c>
      <c r="W231" s="79" t="s">
        <v>20</v>
      </c>
      <c r="X231" s="79" t="s">
        <v>21</v>
      </c>
      <c r="Y231" s="79" t="s">
        <v>22</v>
      </c>
      <c r="Z231" s="79" t="s">
        <v>23</v>
      </c>
      <c r="AA231" s="79" t="s">
        <v>24</v>
      </c>
      <c r="AB231" s="79" t="s">
        <v>25</v>
      </c>
      <c r="AC231" s="79" t="s">
        <v>26</v>
      </c>
    </row>
    <row r="232" spans="1:29" s="134" customFormat="1" ht="15.75" x14ac:dyDescent="0.25">
      <c r="A232" s="124" t="s">
        <v>27</v>
      </c>
      <c r="B232" s="135" t="s">
        <v>1114</v>
      </c>
      <c r="C232" s="61">
        <v>2</v>
      </c>
      <c r="D232" s="61"/>
      <c r="E232" s="61">
        <v>1</v>
      </c>
      <c r="F232" s="61">
        <v>1</v>
      </c>
      <c r="G232" s="61"/>
      <c r="H232" s="61">
        <v>1</v>
      </c>
      <c r="I232" s="61">
        <v>1</v>
      </c>
      <c r="J232" s="61">
        <v>1</v>
      </c>
      <c r="K232" s="61"/>
      <c r="L232" s="61">
        <v>2</v>
      </c>
      <c r="M232" s="61"/>
      <c r="N232" s="61"/>
      <c r="O232" s="61"/>
      <c r="P232" s="61">
        <v>1.8</v>
      </c>
      <c r="Q232" s="61"/>
      <c r="R232" s="61">
        <v>3.6</v>
      </c>
      <c r="S232" s="61"/>
      <c r="T232" s="61">
        <v>1.8</v>
      </c>
      <c r="U232" s="61">
        <v>1.8</v>
      </c>
      <c r="V232" s="61"/>
      <c r="W232" s="61">
        <v>1.8</v>
      </c>
      <c r="X232" s="61">
        <v>1.8</v>
      </c>
      <c r="Y232" s="61">
        <v>1.8</v>
      </c>
      <c r="Z232" s="61"/>
      <c r="AA232" s="61">
        <v>3.6</v>
      </c>
      <c r="AB232" s="61"/>
      <c r="AC232" s="61"/>
    </row>
    <row r="233" spans="1:29" s="134" customFormat="1" ht="15.75" x14ac:dyDescent="0.25">
      <c r="A233" s="124" t="s">
        <v>31</v>
      </c>
      <c r="B233" s="135" t="s">
        <v>1115</v>
      </c>
      <c r="C233" s="61">
        <v>2</v>
      </c>
      <c r="D233" s="61"/>
      <c r="E233" s="61"/>
      <c r="F233" s="61">
        <v>1</v>
      </c>
      <c r="G233" s="61"/>
      <c r="H233" s="61">
        <v>1</v>
      </c>
      <c r="I233" s="61">
        <v>1</v>
      </c>
      <c r="J233" s="61">
        <v>1</v>
      </c>
      <c r="K233" s="61"/>
      <c r="L233" s="61">
        <v>3</v>
      </c>
      <c r="M233" s="61"/>
      <c r="N233" s="61">
        <v>1</v>
      </c>
      <c r="O233" s="61"/>
      <c r="P233" s="61">
        <v>1.8</v>
      </c>
      <c r="Q233" s="61"/>
      <c r="R233" s="61">
        <v>3.6</v>
      </c>
      <c r="S233" s="61"/>
      <c r="T233" s="61"/>
      <c r="U233" s="61">
        <v>1.8</v>
      </c>
      <c r="V233" s="61"/>
      <c r="W233" s="61">
        <v>1.8</v>
      </c>
      <c r="X233" s="61">
        <v>1.8</v>
      </c>
      <c r="Y233" s="61">
        <v>1.8</v>
      </c>
      <c r="Z233" s="61"/>
      <c r="AA233" s="61">
        <v>5.4</v>
      </c>
      <c r="AB233" s="61"/>
      <c r="AC233" s="61">
        <v>1.8</v>
      </c>
    </row>
    <row r="234" spans="1:29" s="134" customFormat="1" ht="15.75" x14ac:dyDescent="0.25">
      <c r="A234" s="124" t="s">
        <v>33</v>
      </c>
      <c r="B234" s="135" t="s">
        <v>1116</v>
      </c>
      <c r="C234" s="61">
        <v>2</v>
      </c>
      <c r="D234" s="61"/>
      <c r="E234" s="61">
        <v>1</v>
      </c>
      <c r="F234" s="61"/>
      <c r="G234" s="61"/>
      <c r="H234" s="61">
        <v>1</v>
      </c>
      <c r="I234" s="61">
        <v>1</v>
      </c>
      <c r="J234" s="61">
        <v>1</v>
      </c>
      <c r="K234" s="61"/>
      <c r="L234" s="61">
        <v>3</v>
      </c>
      <c r="M234" s="61"/>
      <c r="N234" s="61"/>
      <c r="O234" s="61"/>
      <c r="P234" s="61">
        <v>1.8</v>
      </c>
      <c r="Q234" s="61"/>
      <c r="R234" s="61">
        <v>3.6</v>
      </c>
      <c r="S234" s="61"/>
      <c r="T234" s="61">
        <v>1.8</v>
      </c>
      <c r="U234" s="61"/>
      <c r="V234" s="61"/>
      <c r="W234" s="61">
        <v>1.8</v>
      </c>
      <c r="X234" s="61">
        <v>1.8</v>
      </c>
      <c r="Y234" s="61">
        <v>1.8</v>
      </c>
      <c r="Z234" s="61"/>
      <c r="AA234" s="61">
        <v>5.4</v>
      </c>
      <c r="AB234" s="61"/>
      <c r="AC234" s="61"/>
    </row>
    <row r="235" spans="1:29" s="134" customFormat="1" ht="15.75" x14ac:dyDescent="0.25">
      <c r="A235" s="124" t="s">
        <v>35</v>
      </c>
      <c r="B235" s="135" t="s">
        <v>1117</v>
      </c>
      <c r="C235" s="61">
        <v>1</v>
      </c>
      <c r="D235" s="61">
        <v>1</v>
      </c>
      <c r="E235" s="61"/>
      <c r="F235" s="61">
        <v>1</v>
      </c>
      <c r="G235" s="61"/>
      <c r="H235" s="61">
        <v>1</v>
      </c>
      <c r="I235" s="61">
        <v>1</v>
      </c>
      <c r="J235" s="61"/>
      <c r="K235" s="61"/>
      <c r="L235" s="61"/>
      <c r="M235" s="61">
        <v>1</v>
      </c>
      <c r="N235" s="61">
        <v>1</v>
      </c>
      <c r="O235" s="61"/>
      <c r="P235" s="61">
        <v>1.8</v>
      </c>
      <c r="Q235" s="61"/>
      <c r="R235" s="61">
        <v>1.8</v>
      </c>
      <c r="S235" s="61">
        <v>1.8</v>
      </c>
      <c r="T235" s="61"/>
      <c r="U235" s="61">
        <v>1.8</v>
      </c>
      <c r="V235" s="61"/>
      <c r="W235" s="61">
        <v>1.8</v>
      </c>
      <c r="X235" s="61">
        <v>1.8</v>
      </c>
      <c r="Y235" s="61"/>
      <c r="Z235" s="61"/>
      <c r="AA235" s="61"/>
      <c r="AB235" s="61">
        <v>1.8</v>
      </c>
      <c r="AC235" s="61">
        <v>1.8</v>
      </c>
    </row>
    <row r="236" spans="1:29" s="134" customFormat="1" ht="15.75" x14ac:dyDescent="0.25">
      <c r="A236" s="124" t="s">
        <v>37</v>
      </c>
      <c r="B236" s="135" t="s">
        <v>1118</v>
      </c>
      <c r="C236" s="61"/>
      <c r="D236" s="61"/>
      <c r="E236" s="61">
        <v>1</v>
      </c>
      <c r="F236" s="61">
        <v>1</v>
      </c>
      <c r="G236" s="61"/>
      <c r="H236" s="61">
        <v>1</v>
      </c>
      <c r="I236" s="61">
        <v>3</v>
      </c>
      <c r="J236" s="61">
        <v>2</v>
      </c>
      <c r="K236" s="61"/>
      <c r="L236" s="61">
        <v>2</v>
      </c>
      <c r="M236" s="61">
        <v>1</v>
      </c>
      <c r="N236" s="61"/>
      <c r="O236" s="61"/>
      <c r="P236" s="61">
        <v>1.8</v>
      </c>
      <c r="Q236" s="61"/>
      <c r="R236" s="61"/>
      <c r="S236" s="61"/>
      <c r="T236" s="61">
        <v>1.8</v>
      </c>
      <c r="U236" s="61">
        <v>1.8</v>
      </c>
      <c r="V236" s="61"/>
      <c r="W236" s="61">
        <v>1.8</v>
      </c>
      <c r="X236" s="61">
        <v>5.4</v>
      </c>
      <c r="Y236" s="61">
        <v>3.6</v>
      </c>
      <c r="Z236" s="61"/>
      <c r="AA236" s="61">
        <v>3.6</v>
      </c>
      <c r="AB236" s="61">
        <v>1.8</v>
      </c>
      <c r="AC236" s="61"/>
    </row>
    <row r="237" spans="1:29" s="134" customFormat="1" ht="15.75" x14ac:dyDescent="0.25">
      <c r="A237" s="79" t="s">
        <v>1119</v>
      </c>
      <c r="B237" s="79" t="s">
        <v>1120</v>
      </c>
      <c r="C237" s="79" t="s">
        <v>2</v>
      </c>
      <c r="D237" s="79" t="s">
        <v>3</v>
      </c>
      <c r="E237" s="79" t="s">
        <v>4</v>
      </c>
      <c r="F237" s="79" t="s">
        <v>5</v>
      </c>
      <c r="G237" s="79" t="s">
        <v>6</v>
      </c>
      <c r="H237" s="79" t="s">
        <v>7</v>
      </c>
      <c r="I237" s="79" t="s">
        <v>8</v>
      </c>
      <c r="J237" s="79" t="s">
        <v>9</v>
      </c>
      <c r="K237" s="79" t="s">
        <v>10</v>
      </c>
      <c r="L237" s="79" t="s">
        <v>11</v>
      </c>
      <c r="M237" s="79" t="s">
        <v>12</v>
      </c>
      <c r="N237" s="79" t="s">
        <v>13</v>
      </c>
      <c r="O237" s="79"/>
      <c r="P237" s="79" t="s">
        <v>14</v>
      </c>
      <c r="Q237" s="79"/>
      <c r="R237" s="79" t="s">
        <v>15</v>
      </c>
      <c r="S237" s="79" t="s">
        <v>16</v>
      </c>
      <c r="T237" s="79" t="s">
        <v>17</v>
      </c>
      <c r="U237" s="79" t="s">
        <v>18</v>
      </c>
      <c r="V237" s="79" t="s">
        <v>19</v>
      </c>
      <c r="W237" s="79" t="s">
        <v>20</v>
      </c>
      <c r="X237" s="79" t="s">
        <v>21</v>
      </c>
      <c r="Y237" s="79" t="s">
        <v>22</v>
      </c>
      <c r="Z237" s="79" t="s">
        <v>23</v>
      </c>
      <c r="AA237" s="79" t="s">
        <v>24</v>
      </c>
      <c r="AB237" s="79" t="s">
        <v>25</v>
      </c>
      <c r="AC237" s="79" t="s">
        <v>26</v>
      </c>
    </row>
    <row r="238" spans="1:29" s="134" customFormat="1" ht="47.25" x14ac:dyDescent="0.25">
      <c r="A238" s="124" t="s">
        <v>27</v>
      </c>
      <c r="B238" s="135" t="s">
        <v>1121</v>
      </c>
      <c r="C238" s="61">
        <v>2</v>
      </c>
      <c r="D238" s="61"/>
      <c r="E238" s="61"/>
      <c r="F238" s="61">
        <v>2</v>
      </c>
      <c r="G238" s="61"/>
      <c r="H238" s="61"/>
      <c r="I238" s="61">
        <v>2</v>
      </c>
      <c r="J238" s="61"/>
      <c r="K238" s="61">
        <v>2</v>
      </c>
      <c r="L238" s="61">
        <v>2</v>
      </c>
      <c r="M238" s="61">
        <v>2</v>
      </c>
      <c r="N238" s="61"/>
      <c r="O238" s="61"/>
      <c r="P238" s="61">
        <v>1.8</v>
      </c>
      <c r="Q238" s="61"/>
      <c r="R238" s="61">
        <v>3.6</v>
      </c>
      <c r="S238" s="61"/>
      <c r="T238" s="61"/>
      <c r="U238" s="61">
        <v>3.6</v>
      </c>
      <c r="V238" s="61"/>
      <c r="W238" s="61"/>
      <c r="X238" s="61">
        <v>3.6</v>
      </c>
      <c r="Y238" s="61"/>
      <c r="Z238" s="61">
        <v>3.6</v>
      </c>
      <c r="AA238" s="61">
        <v>3.6</v>
      </c>
      <c r="AB238" s="61">
        <v>3.6</v>
      </c>
      <c r="AC238" s="61"/>
    </row>
    <row r="239" spans="1:29" s="134" customFormat="1" ht="47.25" x14ac:dyDescent="0.25">
      <c r="A239" s="124" t="s">
        <v>31</v>
      </c>
      <c r="B239" s="135" t="s">
        <v>1122</v>
      </c>
      <c r="C239" s="61">
        <v>2</v>
      </c>
      <c r="D239" s="61"/>
      <c r="E239" s="61"/>
      <c r="F239" s="61">
        <v>2</v>
      </c>
      <c r="G239" s="61"/>
      <c r="H239" s="61"/>
      <c r="I239" s="61">
        <v>3</v>
      </c>
      <c r="J239" s="61"/>
      <c r="K239" s="61">
        <v>2</v>
      </c>
      <c r="L239" s="61">
        <v>2</v>
      </c>
      <c r="M239" s="61">
        <v>2</v>
      </c>
      <c r="N239" s="61"/>
      <c r="O239" s="61"/>
      <c r="P239" s="61">
        <v>1.8</v>
      </c>
      <c r="Q239" s="61"/>
      <c r="R239" s="61">
        <v>3.6</v>
      </c>
      <c r="S239" s="61"/>
      <c r="T239" s="61"/>
      <c r="U239" s="61">
        <v>3.6</v>
      </c>
      <c r="V239" s="61"/>
      <c r="W239" s="61"/>
      <c r="X239" s="61">
        <v>5.4</v>
      </c>
      <c r="Y239" s="61"/>
      <c r="Z239" s="61">
        <v>3.6</v>
      </c>
      <c r="AA239" s="61">
        <v>3.6</v>
      </c>
      <c r="AB239" s="61">
        <v>3.6</v>
      </c>
      <c r="AC239" s="61"/>
    </row>
    <row r="240" spans="1:29" s="134" customFormat="1" ht="31.5" x14ac:dyDescent="0.25">
      <c r="A240" s="124" t="s">
        <v>33</v>
      </c>
      <c r="B240" s="135" t="s">
        <v>1123</v>
      </c>
      <c r="C240" s="61">
        <v>2</v>
      </c>
      <c r="D240" s="61"/>
      <c r="E240" s="61"/>
      <c r="F240" s="61">
        <v>2</v>
      </c>
      <c r="G240" s="61"/>
      <c r="H240" s="61"/>
      <c r="I240" s="61">
        <v>3</v>
      </c>
      <c r="J240" s="61"/>
      <c r="K240" s="61">
        <v>2</v>
      </c>
      <c r="L240" s="61">
        <v>2</v>
      </c>
      <c r="M240" s="61">
        <v>2</v>
      </c>
      <c r="N240" s="61"/>
      <c r="O240" s="61"/>
      <c r="P240" s="61">
        <v>1.8</v>
      </c>
      <c r="Q240" s="61"/>
      <c r="R240" s="61">
        <v>3.6</v>
      </c>
      <c r="S240" s="61"/>
      <c r="T240" s="61"/>
      <c r="U240" s="61">
        <v>3.6</v>
      </c>
      <c r="V240" s="61"/>
      <c r="W240" s="61"/>
      <c r="X240" s="61">
        <v>5.4</v>
      </c>
      <c r="Y240" s="61"/>
      <c r="Z240" s="61">
        <v>3.6</v>
      </c>
      <c r="AA240" s="61">
        <v>3.6</v>
      </c>
      <c r="AB240" s="61">
        <v>3.6</v>
      </c>
      <c r="AC240" s="61"/>
    </row>
    <row r="241" spans="1:30" s="139" customFormat="1" ht="31.5" x14ac:dyDescent="0.25">
      <c r="A241" s="124" t="s">
        <v>35</v>
      </c>
      <c r="B241" s="135" t="s">
        <v>1124</v>
      </c>
      <c r="C241" s="61">
        <v>2</v>
      </c>
      <c r="D241" s="61"/>
      <c r="E241" s="61"/>
      <c r="F241" s="61">
        <v>2</v>
      </c>
      <c r="G241" s="61"/>
      <c r="H241" s="61"/>
      <c r="I241" s="61">
        <v>3</v>
      </c>
      <c r="J241" s="61"/>
      <c r="K241" s="61">
        <v>2</v>
      </c>
      <c r="L241" s="61">
        <v>2</v>
      </c>
      <c r="M241" s="61">
        <v>2</v>
      </c>
      <c r="N241" s="61"/>
      <c r="O241" s="61"/>
      <c r="P241" s="61">
        <v>1.8</v>
      </c>
      <c r="Q241" s="61"/>
      <c r="R241" s="61">
        <v>3.6</v>
      </c>
      <c r="S241" s="61"/>
      <c r="T241" s="61"/>
      <c r="U241" s="61">
        <v>3.6</v>
      </c>
      <c r="V241" s="61"/>
      <c r="W241" s="61"/>
      <c r="X241" s="61">
        <v>5.4</v>
      </c>
      <c r="Y241" s="61"/>
      <c r="Z241" s="61">
        <v>3.6</v>
      </c>
      <c r="AA241" s="61">
        <v>3.6</v>
      </c>
      <c r="AB241" s="61">
        <v>3.6</v>
      </c>
      <c r="AC241" s="61"/>
      <c r="AD241" s="134"/>
    </row>
    <row r="242" spans="1:30" s="139" customFormat="1" ht="31.5" x14ac:dyDescent="0.25">
      <c r="A242" s="124" t="s">
        <v>37</v>
      </c>
      <c r="B242" s="135" t="s">
        <v>1125</v>
      </c>
      <c r="C242" s="61">
        <v>2</v>
      </c>
      <c r="D242" s="61"/>
      <c r="E242" s="61"/>
      <c r="F242" s="61">
        <v>2</v>
      </c>
      <c r="G242" s="61"/>
      <c r="H242" s="61"/>
      <c r="I242" s="61">
        <v>3</v>
      </c>
      <c r="J242" s="61"/>
      <c r="K242" s="61">
        <v>2</v>
      </c>
      <c r="L242" s="61">
        <v>2</v>
      </c>
      <c r="M242" s="61">
        <v>2</v>
      </c>
      <c r="N242" s="61"/>
      <c r="O242" s="61"/>
      <c r="P242" s="61">
        <v>1.8</v>
      </c>
      <c r="Q242" s="61"/>
      <c r="R242" s="61">
        <v>3.6</v>
      </c>
      <c r="S242" s="61"/>
      <c r="T242" s="61"/>
      <c r="U242" s="61">
        <v>3.6</v>
      </c>
      <c r="V242" s="61"/>
      <c r="W242" s="61"/>
      <c r="X242" s="61">
        <v>5.4</v>
      </c>
      <c r="Y242" s="61"/>
      <c r="Z242" s="61">
        <v>3.6</v>
      </c>
      <c r="AA242" s="61">
        <v>3.6</v>
      </c>
      <c r="AB242" s="61">
        <v>3.6</v>
      </c>
      <c r="AC242" s="61"/>
      <c r="AD242" s="134"/>
    </row>
    <row r="243" spans="1:30" s="139" customFormat="1" ht="15.75" x14ac:dyDescent="0.25">
      <c r="A243" s="79" t="s">
        <v>1126</v>
      </c>
      <c r="B243" s="79" t="s">
        <v>1127</v>
      </c>
      <c r="C243" s="79" t="s">
        <v>2</v>
      </c>
      <c r="D243" s="79" t="s">
        <v>3</v>
      </c>
      <c r="E243" s="79" t="s">
        <v>4</v>
      </c>
      <c r="F243" s="79" t="s">
        <v>5</v>
      </c>
      <c r="G243" s="79" t="s">
        <v>6</v>
      </c>
      <c r="H243" s="79" t="s">
        <v>7</v>
      </c>
      <c r="I243" s="79" t="s">
        <v>8</v>
      </c>
      <c r="J243" s="79" t="s">
        <v>9</v>
      </c>
      <c r="K243" s="79" t="s">
        <v>10</v>
      </c>
      <c r="L243" s="79" t="s">
        <v>11</v>
      </c>
      <c r="M243" s="79" t="s">
        <v>12</v>
      </c>
      <c r="N243" s="79" t="s">
        <v>13</v>
      </c>
      <c r="O243" s="79"/>
      <c r="P243" s="79" t="s">
        <v>14</v>
      </c>
      <c r="Q243" s="79"/>
      <c r="R243" s="79" t="s">
        <v>15</v>
      </c>
      <c r="S243" s="79" t="s">
        <v>16</v>
      </c>
      <c r="T243" s="79" t="s">
        <v>17</v>
      </c>
      <c r="U243" s="79" t="s">
        <v>18</v>
      </c>
      <c r="V243" s="79" t="s">
        <v>19</v>
      </c>
      <c r="W243" s="79" t="s">
        <v>20</v>
      </c>
      <c r="X243" s="79" t="s">
        <v>21</v>
      </c>
      <c r="Y243" s="79" t="s">
        <v>22</v>
      </c>
      <c r="Z243" s="79" t="s">
        <v>23</v>
      </c>
      <c r="AA243" s="79" t="s">
        <v>24</v>
      </c>
      <c r="AB243" s="79" t="s">
        <v>25</v>
      </c>
      <c r="AC243" s="79" t="s">
        <v>26</v>
      </c>
      <c r="AD243" s="134"/>
    </row>
    <row r="244" spans="1:30" s="139" customFormat="1" ht="31.5" x14ac:dyDescent="0.25">
      <c r="A244" s="137" t="s">
        <v>27</v>
      </c>
      <c r="B244" s="135" t="s">
        <v>1128</v>
      </c>
      <c r="C244" s="138">
        <v>2</v>
      </c>
      <c r="D244" s="138">
        <v>2</v>
      </c>
      <c r="E244" s="138">
        <v>1</v>
      </c>
      <c r="F244" s="138">
        <v>1</v>
      </c>
      <c r="G244" s="138"/>
      <c r="H244" s="138">
        <v>1</v>
      </c>
      <c r="I244" s="138"/>
      <c r="J244" s="138">
        <v>2</v>
      </c>
      <c r="K244" s="138">
        <v>1</v>
      </c>
      <c r="L244" s="138">
        <v>1</v>
      </c>
      <c r="M244" s="138"/>
      <c r="N244" s="138"/>
      <c r="O244" s="138"/>
      <c r="P244" s="138">
        <v>5</v>
      </c>
      <c r="Q244" s="138"/>
      <c r="R244" s="138">
        <v>10</v>
      </c>
      <c r="S244" s="138">
        <v>10</v>
      </c>
      <c r="T244" s="138">
        <v>5</v>
      </c>
      <c r="U244" s="138">
        <v>5</v>
      </c>
      <c r="V244" s="138"/>
      <c r="W244" s="138"/>
      <c r="X244" s="138"/>
      <c r="Y244" s="138">
        <v>10</v>
      </c>
      <c r="Z244" s="138">
        <v>5</v>
      </c>
      <c r="AA244" s="138">
        <v>5</v>
      </c>
      <c r="AB244" s="138"/>
      <c r="AC244" s="138"/>
    </row>
    <row r="245" spans="1:30" s="139" customFormat="1" ht="31.5" x14ac:dyDescent="0.25">
      <c r="A245" s="137" t="s">
        <v>31</v>
      </c>
      <c r="B245" s="135" t="s">
        <v>1129</v>
      </c>
      <c r="C245" s="138">
        <v>2</v>
      </c>
      <c r="D245" s="138">
        <v>2</v>
      </c>
      <c r="E245" s="138"/>
      <c r="F245" s="138">
        <v>1</v>
      </c>
      <c r="G245" s="138">
        <v>1</v>
      </c>
      <c r="H245" s="138">
        <v>1</v>
      </c>
      <c r="I245" s="138">
        <v>1</v>
      </c>
      <c r="J245" s="138"/>
      <c r="K245" s="138"/>
      <c r="L245" s="138"/>
      <c r="M245" s="138"/>
      <c r="N245" s="138">
        <v>1</v>
      </c>
      <c r="O245" s="138"/>
      <c r="P245" s="138">
        <v>5</v>
      </c>
      <c r="Q245" s="138"/>
      <c r="R245" s="138">
        <v>10</v>
      </c>
      <c r="S245" s="138">
        <v>10</v>
      </c>
      <c r="T245" s="138"/>
      <c r="U245" s="138">
        <v>5</v>
      </c>
      <c r="V245" s="138">
        <v>5</v>
      </c>
      <c r="W245" s="138">
        <v>5</v>
      </c>
      <c r="X245" s="138">
        <v>5</v>
      </c>
      <c r="Y245" s="138"/>
      <c r="Z245" s="138"/>
      <c r="AA245" s="138"/>
      <c r="AB245" s="138"/>
      <c r="AC245" s="138">
        <v>5</v>
      </c>
    </row>
    <row r="246" spans="1:30" s="139" customFormat="1" ht="31.5" x14ac:dyDescent="0.25">
      <c r="A246" s="137" t="s">
        <v>33</v>
      </c>
      <c r="B246" s="135" t="s">
        <v>1130</v>
      </c>
      <c r="C246" s="138"/>
      <c r="D246" s="138"/>
      <c r="E246" s="138">
        <v>1</v>
      </c>
      <c r="F246" s="138"/>
      <c r="G246" s="138"/>
      <c r="H246" s="138"/>
      <c r="I246" s="138">
        <v>1</v>
      </c>
      <c r="J246" s="138">
        <v>1</v>
      </c>
      <c r="K246" s="138"/>
      <c r="L246" s="138">
        <v>3</v>
      </c>
      <c r="M246" s="138"/>
      <c r="N246" s="138"/>
      <c r="O246" s="138"/>
      <c r="P246" s="138">
        <v>5</v>
      </c>
      <c r="Q246" s="138"/>
      <c r="R246" s="138"/>
      <c r="S246" s="138"/>
      <c r="T246" s="138">
        <v>5</v>
      </c>
      <c r="U246" s="138"/>
      <c r="V246" s="138"/>
      <c r="W246" s="138"/>
      <c r="X246" s="138">
        <v>5</v>
      </c>
      <c r="Y246" s="138">
        <v>5</v>
      </c>
      <c r="Z246" s="138"/>
      <c r="AA246" s="138">
        <v>15</v>
      </c>
      <c r="AB246" s="138"/>
      <c r="AC246" s="138"/>
    </row>
    <row r="247" spans="1:30" s="134" customFormat="1" ht="31.5" x14ac:dyDescent="0.25">
      <c r="A247" s="137" t="s">
        <v>35</v>
      </c>
      <c r="B247" s="135" t="s">
        <v>1131</v>
      </c>
      <c r="C247" s="138">
        <v>1</v>
      </c>
      <c r="D247" s="138">
        <v>1</v>
      </c>
      <c r="E247" s="138"/>
      <c r="F247" s="138">
        <v>1</v>
      </c>
      <c r="G247" s="138"/>
      <c r="H247" s="138">
        <v>1</v>
      </c>
      <c r="I247" s="138">
        <v>1</v>
      </c>
      <c r="J247" s="138"/>
      <c r="K247" s="138"/>
      <c r="L247" s="138"/>
      <c r="M247" s="138">
        <v>1</v>
      </c>
      <c r="N247" s="138">
        <v>1</v>
      </c>
      <c r="O247" s="138"/>
      <c r="P247" s="138">
        <v>5</v>
      </c>
      <c r="Q247" s="138"/>
      <c r="R247" s="138">
        <v>5</v>
      </c>
      <c r="S247" s="138">
        <v>5</v>
      </c>
      <c r="T247" s="138"/>
      <c r="U247" s="138">
        <v>5</v>
      </c>
      <c r="V247" s="138"/>
      <c r="W247" s="138">
        <v>5</v>
      </c>
      <c r="X247" s="138">
        <v>5</v>
      </c>
      <c r="Y247" s="138"/>
      <c r="Z247" s="138"/>
      <c r="AA247" s="138"/>
      <c r="AB247" s="138">
        <v>5</v>
      </c>
      <c r="AC247" s="138">
        <v>5</v>
      </c>
      <c r="AD247" s="139"/>
    </row>
    <row r="248" spans="1:30" s="134" customFormat="1" ht="31.5" x14ac:dyDescent="0.25">
      <c r="A248" s="137" t="s">
        <v>37</v>
      </c>
      <c r="B248" s="135" t="s">
        <v>1132</v>
      </c>
      <c r="C248" s="138"/>
      <c r="D248" s="138">
        <v>1</v>
      </c>
      <c r="E248" s="138">
        <v>2</v>
      </c>
      <c r="F248" s="138">
        <v>1</v>
      </c>
      <c r="G248" s="138">
        <v>1</v>
      </c>
      <c r="H248" s="138">
        <v>2</v>
      </c>
      <c r="I248" s="138">
        <v>3</v>
      </c>
      <c r="J248" s="138">
        <v>2</v>
      </c>
      <c r="K248" s="138"/>
      <c r="L248" s="138">
        <v>2</v>
      </c>
      <c r="M248" s="138">
        <v>1</v>
      </c>
      <c r="N248" s="138"/>
      <c r="O248" s="138"/>
      <c r="P248" s="138">
        <v>5</v>
      </c>
      <c r="Q248" s="138"/>
      <c r="R248" s="138"/>
      <c r="S248" s="138">
        <v>5</v>
      </c>
      <c r="T248" s="138">
        <v>10</v>
      </c>
      <c r="U248" s="138">
        <v>5</v>
      </c>
      <c r="V248" s="138">
        <v>5</v>
      </c>
      <c r="W248" s="138">
        <v>10</v>
      </c>
      <c r="X248" s="138">
        <v>15</v>
      </c>
      <c r="Y248" s="138">
        <v>10</v>
      </c>
      <c r="Z248" s="138"/>
      <c r="AA248" s="138">
        <v>10</v>
      </c>
      <c r="AB248" s="138">
        <v>5</v>
      </c>
      <c r="AC248" s="138"/>
      <c r="AD248" s="139"/>
    </row>
    <row r="249" spans="1:30" s="134" customFormat="1" ht="15.75" x14ac:dyDescent="0.25">
      <c r="A249" s="79" t="s">
        <v>1133</v>
      </c>
      <c r="B249" s="79" t="s">
        <v>1134</v>
      </c>
      <c r="C249" s="79" t="s">
        <v>2</v>
      </c>
      <c r="D249" s="79" t="s">
        <v>3</v>
      </c>
      <c r="E249" s="79" t="s">
        <v>4</v>
      </c>
      <c r="F249" s="79" t="s">
        <v>5</v>
      </c>
      <c r="G249" s="79" t="s">
        <v>6</v>
      </c>
      <c r="H249" s="79" t="s">
        <v>7</v>
      </c>
      <c r="I249" s="79" t="s">
        <v>8</v>
      </c>
      <c r="J249" s="79" t="s">
        <v>9</v>
      </c>
      <c r="K249" s="79" t="s">
        <v>10</v>
      </c>
      <c r="L249" s="79" t="s">
        <v>11</v>
      </c>
      <c r="M249" s="79" t="s">
        <v>12</v>
      </c>
      <c r="N249" s="79" t="s">
        <v>13</v>
      </c>
      <c r="O249" s="79"/>
      <c r="P249" s="79" t="s">
        <v>14</v>
      </c>
      <c r="Q249" s="79"/>
      <c r="R249" s="79" t="s">
        <v>15</v>
      </c>
      <c r="S249" s="79" t="s">
        <v>16</v>
      </c>
      <c r="T249" s="79" t="s">
        <v>17</v>
      </c>
      <c r="U249" s="79" t="s">
        <v>18</v>
      </c>
      <c r="V249" s="79" t="s">
        <v>19</v>
      </c>
      <c r="W249" s="79" t="s">
        <v>20</v>
      </c>
      <c r="X249" s="79" t="s">
        <v>21</v>
      </c>
      <c r="Y249" s="79" t="s">
        <v>22</v>
      </c>
      <c r="Z249" s="79" t="s">
        <v>23</v>
      </c>
      <c r="AA249" s="79" t="s">
        <v>24</v>
      </c>
      <c r="AB249" s="79" t="s">
        <v>25</v>
      </c>
      <c r="AC249" s="79" t="s">
        <v>26</v>
      </c>
      <c r="AD249" s="139"/>
    </row>
    <row r="250" spans="1:30" s="134" customFormat="1" ht="31.5" x14ac:dyDescent="0.25">
      <c r="A250" s="124" t="s">
        <v>27</v>
      </c>
      <c r="B250" s="135" t="s">
        <v>1135</v>
      </c>
      <c r="C250" s="61">
        <v>2</v>
      </c>
      <c r="D250" s="61"/>
      <c r="E250" s="61"/>
      <c r="F250" s="61">
        <v>2</v>
      </c>
      <c r="G250" s="61"/>
      <c r="H250" s="61"/>
      <c r="I250" s="61">
        <v>2</v>
      </c>
      <c r="J250" s="61"/>
      <c r="K250" s="61">
        <v>2</v>
      </c>
      <c r="L250" s="61">
        <v>2</v>
      </c>
      <c r="M250" s="61">
        <v>2</v>
      </c>
      <c r="N250" s="61"/>
      <c r="O250" s="61"/>
      <c r="P250" s="61">
        <v>1.8</v>
      </c>
      <c r="Q250" s="61"/>
      <c r="R250" s="61">
        <v>3.6</v>
      </c>
      <c r="S250" s="61"/>
      <c r="T250" s="61"/>
      <c r="U250" s="61">
        <v>3.6</v>
      </c>
      <c r="V250" s="61"/>
      <c r="W250" s="61"/>
      <c r="X250" s="61">
        <v>3.6</v>
      </c>
      <c r="Y250" s="61"/>
      <c r="Z250" s="61">
        <v>3.6</v>
      </c>
      <c r="AA250" s="61">
        <v>3.6</v>
      </c>
      <c r="AB250" s="61">
        <v>3.6</v>
      </c>
      <c r="AC250" s="61"/>
    </row>
    <row r="251" spans="1:30" s="134" customFormat="1" ht="31.5" x14ac:dyDescent="0.25">
      <c r="A251" s="124" t="s">
        <v>31</v>
      </c>
      <c r="B251" s="135" t="s">
        <v>1136</v>
      </c>
      <c r="C251" s="61">
        <v>2</v>
      </c>
      <c r="D251" s="61"/>
      <c r="E251" s="61"/>
      <c r="F251" s="61">
        <v>2</v>
      </c>
      <c r="G251" s="61"/>
      <c r="H251" s="61"/>
      <c r="I251" s="61">
        <v>3</v>
      </c>
      <c r="J251" s="61"/>
      <c r="K251" s="61">
        <v>2</v>
      </c>
      <c r="L251" s="61">
        <v>2</v>
      </c>
      <c r="M251" s="61">
        <v>2</v>
      </c>
      <c r="N251" s="61"/>
      <c r="O251" s="61"/>
      <c r="P251" s="61">
        <v>1.4</v>
      </c>
      <c r="Q251" s="61"/>
      <c r="R251" s="61">
        <v>2.8</v>
      </c>
      <c r="S251" s="61"/>
      <c r="T251" s="61"/>
      <c r="U251" s="61">
        <v>2.8</v>
      </c>
      <c r="V251" s="61"/>
      <c r="W251" s="61"/>
      <c r="X251" s="61">
        <v>4.1999999999999993</v>
      </c>
      <c r="Y251" s="61"/>
      <c r="Z251" s="61">
        <v>2.8</v>
      </c>
      <c r="AA251" s="61">
        <v>2.8</v>
      </c>
      <c r="AB251" s="61">
        <v>2.8</v>
      </c>
      <c r="AC251" s="61"/>
    </row>
    <row r="252" spans="1:30" s="134" customFormat="1" ht="31.5" x14ac:dyDescent="0.25">
      <c r="A252" s="124" t="s">
        <v>33</v>
      </c>
      <c r="B252" s="135" t="s">
        <v>1137</v>
      </c>
      <c r="C252" s="61">
        <v>2</v>
      </c>
      <c r="D252" s="61"/>
      <c r="E252" s="61"/>
      <c r="F252" s="61">
        <v>2</v>
      </c>
      <c r="G252" s="61"/>
      <c r="H252" s="61"/>
      <c r="I252" s="61">
        <v>3</v>
      </c>
      <c r="J252" s="61"/>
      <c r="K252" s="61">
        <v>2</v>
      </c>
      <c r="L252" s="61">
        <v>2</v>
      </c>
      <c r="M252" s="61">
        <v>2</v>
      </c>
      <c r="N252" s="61"/>
      <c r="O252" s="61"/>
      <c r="P252" s="61">
        <v>1.8</v>
      </c>
      <c r="Q252" s="61"/>
      <c r="R252" s="61">
        <v>3.6</v>
      </c>
      <c r="S252" s="61"/>
      <c r="T252" s="61"/>
      <c r="U252" s="61">
        <v>3.6</v>
      </c>
      <c r="V252" s="61"/>
      <c r="W252" s="61"/>
      <c r="X252" s="61">
        <v>5.4</v>
      </c>
      <c r="Y252" s="61"/>
      <c r="Z252" s="61">
        <v>3.6</v>
      </c>
      <c r="AA252" s="61">
        <v>3.6</v>
      </c>
      <c r="AB252" s="61">
        <v>3.6</v>
      </c>
      <c r="AC252" s="61"/>
    </row>
    <row r="253" spans="1:30" s="134" customFormat="1" ht="31.5" x14ac:dyDescent="0.25">
      <c r="A253" s="124" t="s">
        <v>35</v>
      </c>
      <c r="B253" s="135" t="s">
        <v>1138</v>
      </c>
      <c r="C253" s="61">
        <v>2</v>
      </c>
      <c r="D253" s="61"/>
      <c r="E253" s="61"/>
      <c r="F253" s="61">
        <v>2</v>
      </c>
      <c r="G253" s="61"/>
      <c r="H253" s="61"/>
      <c r="I253" s="61">
        <v>3</v>
      </c>
      <c r="J253" s="61"/>
      <c r="K253" s="61">
        <v>2</v>
      </c>
      <c r="L253" s="61">
        <v>2</v>
      </c>
      <c r="M253" s="61">
        <v>2</v>
      </c>
      <c r="N253" s="61"/>
      <c r="O253" s="61"/>
      <c r="P253" s="61">
        <v>1.8</v>
      </c>
      <c r="Q253" s="61"/>
      <c r="R253" s="61">
        <v>3.6</v>
      </c>
      <c r="S253" s="61"/>
      <c r="T253" s="61"/>
      <c r="U253" s="61">
        <v>3.6</v>
      </c>
      <c r="V253" s="61"/>
      <c r="W253" s="61"/>
      <c r="X253" s="61">
        <v>5.4</v>
      </c>
      <c r="Y253" s="61"/>
      <c r="Z253" s="61">
        <v>3.6</v>
      </c>
      <c r="AA253" s="61">
        <v>3.6</v>
      </c>
      <c r="AB253" s="61">
        <v>3.6</v>
      </c>
      <c r="AC253" s="61"/>
    </row>
    <row r="254" spans="1:30" s="134" customFormat="1" ht="15.75" x14ac:dyDescent="0.25">
      <c r="A254" s="124" t="s">
        <v>37</v>
      </c>
      <c r="B254" s="135" t="s">
        <v>1139</v>
      </c>
      <c r="C254" s="61">
        <v>2</v>
      </c>
      <c r="D254" s="61"/>
      <c r="E254" s="61"/>
      <c r="F254" s="61">
        <v>2</v>
      </c>
      <c r="G254" s="61"/>
      <c r="H254" s="61"/>
      <c r="I254" s="61">
        <v>3</v>
      </c>
      <c r="J254" s="61"/>
      <c r="K254" s="61">
        <v>2</v>
      </c>
      <c r="L254" s="61">
        <v>2</v>
      </c>
      <c r="M254" s="61">
        <v>2</v>
      </c>
      <c r="N254" s="61"/>
      <c r="O254" s="61"/>
      <c r="P254" s="61">
        <v>1.8</v>
      </c>
      <c r="Q254" s="61"/>
      <c r="R254" s="61">
        <v>3.6</v>
      </c>
      <c r="S254" s="61"/>
      <c r="T254" s="61"/>
      <c r="U254" s="61">
        <v>3.6</v>
      </c>
      <c r="V254" s="61"/>
      <c r="W254" s="61"/>
      <c r="X254" s="61">
        <v>5.4</v>
      </c>
      <c r="Y254" s="61"/>
      <c r="Z254" s="61">
        <v>3.6</v>
      </c>
      <c r="AA254" s="61">
        <v>3.6</v>
      </c>
      <c r="AB254" s="61">
        <v>3.6</v>
      </c>
      <c r="AC254" s="61"/>
    </row>
    <row r="255" spans="1:30" s="134" customFormat="1" ht="15.75" x14ac:dyDescent="0.25">
      <c r="A255" s="79" t="s">
        <v>1140</v>
      </c>
      <c r="B255" s="79" t="s">
        <v>1141</v>
      </c>
      <c r="C255" s="79" t="s">
        <v>2</v>
      </c>
      <c r="D255" s="79" t="s">
        <v>3</v>
      </c>
      <c r="E255" s="79" t="s">
        <v>4</v>
      </c>
      <c r="F255" s="79" t="s">
        <v>5</v>
      </c>
      <c r="G255" s="79" t="s">
        <v>6</v>
      </c>
      <c r="H255" s="79" t="s">
        <v>7</v>
      </c>
      <c r="I255" s="79" t="s">
        <v>8</v>
      </c>
      <c r="J255" s="79" t="s">
        <v>9</v>
      </c>
      <c r="K255" s="79" t="s">
        <v>10</v>
      </c>
      <c r="L255" s="79" t="s">
        <v>11</v>
      </c>
      <c r="M255" s="79" t="s">
        <v>12</v>
      </c>
      <c r="N255" s="79" t="s">
        <v>13</v>
      </c>
      <c r="O255" s="79"/>
      <c r="P255" s="79" t="s">
        <v>14</v>
      </c>
      <c r="Q255" s="79"/>
      <c r="R255" s="79" t="s">
        <v>15</v>
      </c>
      <c r="S255" s="79" t="s">
        <v>16</v>
      </c>
      <c r="T255" s="79" t="s">
        <v>17</v>
      </c>
      <c r="U255" s="79" t="s">
        <v>18</v>
      </c>
      <c r="V255" s="79" t="s">
        <v>19</v>
      </c>
      <c r="W255" s="79" t="s">
        <v>20</v>
      </c>
      <c r="X255" s="79" t="s">
        <v>21</v>
      </c>
      <c r="Y255" s="79" t="s">
        <v>22</v>
      </c>
      <c r="Z255" s="79" t="s">
        <v>23</v>
      </c>
      <c r="AA255" s="79" t="s">
        <v>24</v>
      </c>
      <c r="AB255" s="79" t="s">
        <v>25</v>
      </c>
      <c r="AC255" s="79" t="s">
        <v>26</v>
      </c>
    </row>
    <row r="256" spans="1:30" s="134" customFormat="1" ht="31.5" x14ac:dyDescent="0.25">
      <c r="A256" s="124" t="s">
        <v>27</v>
      </c>
      <c r="B256" s="135" t="s">
        <v>1142</v>
      </c>
      <c r="C256" s="61">
        <v>2</v>
      </c>
      <c r="D256" s="61">
        <v>2</v>
      </c>
      <c r="E256" s="61">
        <v>1</v>
      </c>
      <c r="F256" s="61">
        <v>1</v>
      </c>
      <c r="G256" s="61"/>
      <c r="H256" s="61">
        <v>1</v>
      </c>
      <c r="I256" s="61"/>
      <c r="J256" s="61">
        <v>2</v>
      </c>
      <c r="K256" s="61">
        <v>1</v>
      </c>
      <c r="L256" s="61">
        <v>1</v>
      </c>
      <c r="M256" s="61"/>
      <c r="N256" s="61"/>
      <c r="O256" s="61"/>
      <c r="P256" s="61">
        <v>1.8</v>
      </c>
      <c r="Q256" s="61"/>
      <c r="R256" s="61">
        <v>3.6</v>
      </c>
      <c r="S256" s="61">
        <v>3.6</v>
      </c>
      <c r="T256" s="61">
        <v>1.8</v>
      </c>
      <c r="U256" s="61">
        <v>1.8</v>
      </c>
      <c r="V256" s="61"/>
      <c r="W256" s="61">
        <v>1.8</v>
      </c>
      <c r="X256" s="61"/>
      <c r="Y256" s="61">
        <v>3.6</v>
      </c>
      <c r="Z256" s="61">
        <v>1.8</v>
      </c>
      <c r="AA256" s="61">
        <v>1.8</v>
      </c>
      <c r="AB256" s="61"/>
      <c r="AC256" s="61"/>
    </row>
    <row r="257" spans="1:30" ht="31.5" x14ac:dyDescent="0.25">
      <c r="A257" s="124" t="s">
        <v>31</v>
      </c>
      <c r="B257" s="135" t="s">
        <v>1143</v>
      </c>
      <c r="C257" s="61">
        <v>2</v>
      </c>
      <c r="D257" s="61">
        <v>2</v>
      </c>
      <c r="E257" s="61"/>
      <c r="F257" s="61">
        <v>1</v>
      </c>
      <c r="G257" s="61">
        <v>1</v>
      </c>
      <c r="H257" s="61">
        <v>1</v>
      </c>
      <c r="I257" s="61">
        <v>1</v>
      </c>
      <c r="J257" s="61"/>
      <c r="K257" s="61"/>
      <c r="L257" s="61"/>
      <c r="M257" s="61"/>
      <c r="N257" s="61">
        <v>1</v>
      </c>
      <c r="O257" s="61"/>
      <c r="P257" s="61">
        <v>1.6</v>
      </c>
      <c r="Q257" s="61"/>
      <c r="R257" s="61">
        <v>3.2</v>
      </c>
      <c r="S257" s="61">
        <v>3.2</v>
      </c>
      <c r="T257" s="61"/>
      <c r="U257" s="61">
        <v>1.6</v>
      </c>
      <c r="V257" s="61">
        <v>1.6</v>
      </c>
      <c r="W257" s="61">
        <v>1.6</v>
      </c>
      <c r="X257" s="61">
        <v>1.6</v>
      </c>
      <c r="Y257" s="61"/>
      <c r="Z257" s="61"/>
      <c r="AA257" s="61"/>
      <c r="AB257" s="61"/>
      <c r="AC257" s="61">
        <v>1.6</v>
      </c>
      <c r="AD257" s="134"/>
    </row>
    <row r="258" spans="1:30" ht="31.5" x14ac:dyDescent="0.25">
      <c r="A258" s="124" t="s">
        <v>33</v>
      </c>
      <c r="B258" s="135" t="s">
        <v>1144</v>
      </c>
      <c r="C258" s="61"/>
      <c r="D258" s="61"/>
      <c r="E258" s="61">
        <v>1</v>
      </c>
      <c r="F258" s="61"/>
      <c r="G258" s="61"/>
      <c r="H258" s="61"/>
      <c r="I258" s="61">
        <v>1</v>
      </c>
      <c r="J258" s="61">
        <v>1</v>
      </c>
      <c r="K258" s="61"/>
      <c r="L258" s="61">
        <v>3</v>
      </c>
      <c r="M258" s="61"/>
      <c r="N258" s="61"/>
      <c r="O258" s="61"/>
      <c r="P258" s="61">
        <v>1.8</v>
      </c>
      <c r="Q258" s="61"/>
      <c r="R258" s="61"/>
      <c r="S258" s="61"/>
      <c r="T258" s="61">
        <v>1.8</v>
      </c>
      <c r="U258" s="61"/>
      <c r="V258" s="61"/>
      <c r="W258" s="61"/>
      <c r="X258" s="61">
        <v>1.8</v>
      </c>
      <c r="Y258" s="61">
        <v>1.8</v>
      </c>
      <c r="Z258" s="61"/>
      <c r="AA258" s="61">
        <v>5.4</v>
      </c>
      <c r="AB258" s="61"/>
      <c r="AC258" s="61"/>
      <c r="AD258" s="134"/>
    </row>
    <row r="259" spans="1:30" ht="15.75" x14ac:dyDescent="0.25">
      <c r="A259" s="124" t="s">
        <v>35</v>
      </c>
      <c r="B259" s="135" t="s">
        <v>1145</v>
      </c>
      <c r="C259" s="61">
        <v>2</v>
      </c>
      <c r="D259" s="61"/>
      <c r="E259" s="61"/>
      <c r="F259" s="61">
        <v>2</v>
      </c>
      <c r="G259" s="61"/>
      <c r="H259" s="61"/>
      <c r="I259" s="61">
        <v>3</v>
      </c>
      <c r="J259" s="61"/>
      <c r="K259" s="61">
        <v>2</v>
      </c>
      <c r="L259" s="61">
        <v>2</v>
      </c>
      <c r="M259" s="61">
        <v>2</v>
      </c>
      <c r="N259" s="61"/>
      <c r="O259" s="61"/>
      <c r="P259" s="61">
        <v>1.8</v>
      </c>
      <c r="Q259" s="61"/>
      <c r="R259" s="61">
        <v>3.6</v>
      </c>
      <c r="S259" s="61"/>
      <c r="T259" s="61"/>
      <c r="U259" s="61">
        <v>3.6</v>
      </c>
      <c r="V259" s="61"/>
      <c r="W259" s="61"/>
      <c r="X259" s="61">
        <v>5.4</v>
      </c>
      <c r="Y259" s="61"/>
      <c r="Z259" s="61">
        <v>3.6</v>
      </c>
      <c r="AA259" s="61">
        <v>3.6</v>
      </c>
      <c r="AB259" s="61">
        <v>3.6</v>
      </c>
      <c r="AC259" s="61"/>
      <c r="AD259" s="134"/>
    </row>
    <row r="260" spans="1:30" ht="31.5" x14ac:dyDescent="0.25">
      <c r="A260" s="124" t="s">
        <v>37</v>
      </c>
      <c r="B260" s="135" t="s">
        <v>1146</v>
      </c>
      <c r="C260" s="61">
        <v>2</v>
      </c>
      <c r="D260" s="61"/>
      <c r="E260" s="61"/>
      <c r="F260" s="61">
        <v>2</v>
      </c>
      <c r="G260" s="61"/>
      <c r="H260" s="61"/>
      <c r="I260" s="61">
        <v>3</v>
      </c>
      <c r="J260" s="61"/>
      <c r="K260" s="61">
        <v>2</v>
      </c>
      <c r="L260" s="61">
        <v>2</v>
      </c>
      <c r="M260" s="61">
        <v>2</v>
      </c>
      <c r="N260" s="61"/>
      <c r="O260" s="61"/>
      <c r="P260" s="61">
        <v>1.6</v>
      </c>
      <c r="Q260" s="61"/>
      <c r="R260" s="61">
        <v>3.2</v>
      </c>
      <c r="S260" s="61"/>
      <c r="T260" s="61"/>
      <c r="U260" s="61">
        <v>3.2</v>
      </c>
      <c r="V260" s="61"/>
      <c r="W260" s="61"/>
      <c r="X260" s="61">
        <v>4.8000000000000007</v>
      </c>
      <c r="Y260" s="61"/>
      <c r="Z260" s="61">
        <v>3.2</v>
      </c>
      <c r="AA260" s="61">
        <v>3.2</v>
      </c>
      <c r="AB260" s="61">
        <v>3.2</v>
      </c>
      <c r="AC260" s="61"/>
    </row>
    <row r="261" spans="1:30" ht="17.25" x14ac:dyDescent="0.3">
      <c r="A261" s="44"/>
      <c r="B261" s="44"/>
      <c r="C261" s="124">
        <f t="shared" ref="C261:N261" si="0">SUM(C5:C260)</f>
        <v>192</v>
      </c>
      <c r="D261" s="124">
        <f t="shared" si="0"/>
        <v>99</v>
      </c>
      <c r="E261" s="124">
        <f t="shared" si="0"/>
        <v>113</v>
      </c>
      <c r="F261" s="124">
        <f t="shared" si="0"/>
        <v>107</v>
      </c>
      <c r="G261" s="124">
        <f t="shared" si="0"/>
        <v>62</v>
      </c>
      <c r="H261" s="124">
        <f t="shared" si="0"/>
        <v>164</v>
      </c>
      <c r="I261" s="124">
        <f t="shared" si="0"/>
        <v>162</v>
      </c>
      <c r="J261" s="124">
        <f t="shared" si="0"/>
        <v>137</v>
      </c>
      <c r="K261" s="124">
        <f t="shared" si="0"/>
        <v>205</v>
      </c>
      <c r="L261" s="124">
        <f t="shared" si="0"/>
        <v>333</v>
      </c>
      <c r="M261" s="124">
        <f t="shared" si="0"/>
        <v>193</v>
      </c>
      <c r="N261" s="124">
        <f t="shared" si="0"/>
        <v>155</v>
      </c>
      <c r="O261" s="124"/>
      <c r="P261" s="124"/>
      <c r="Q261" s="132" t="s">
        <v>857</v>
      </c>
      <c r="R261" s="140">
        <f t="shared" ref="R261:AC261" si="1">SUM(R5:R260)</f>
        <v>435.80000000000041</v>
      </c>
      <c r="S261" s="140">
        <f t="shared" si="1"/>
        <v>250.40000000000006</v>
      </c>
      <c r="T261" s="140">
        <f t="shared" si="1"/>
        <v>293.10000000000014</v>
      </c>
      <c r="U261" s="140">
        <f t="shared" si="1"/>
        <v>238.80000000000007</v>
      </c>
      <c r="V261" s="140">
        <f t="shared" si="1"/>
        <v>162.60000000000005</v>
      </c>
      <c r="W261" s="140">
        <f t="shared" si="1"/>
        <v>384.50000000000045</v>
      </c>
      <c r="X261" s="140">
        <f t="shared" si="1"/>
        <v>360.2000000000001</v>
      </c>
      <c r="Y261" s="140">
        <f t="shared" si="1"/>
        <v>347.50000000000028</v>
      </c>
      <c r="Z261" s="140">
        <f t="shared" si="1"/>
        <v>504.20000000000095</v>
      </c>
      <c r="AA261" s="140">
        <f t="shared" si="1"/>
        <v>823.10000000000048</v>
      </c>
      <c r="AB261" s="140">
        <f t="shared" si="1"/>
        <v>462.40000000000055</v>
      </c>
      <c r="AC261" s="140">
        <f t="shared" si="1"/>
        <v>454.80000000000035</v>
      </c>
    </row>
    <row r="262" spans="1:30" ht="12.75" customHeight="1" x14ac:dyDescent="0.25">
      <c r="A262" s="35"/>
      <c r="B262" s="35"/>
      <c r="C262" s="35"/>
      <c r="D262" s="35"/>
      <c r="E262" s="35"/>
      <c r="F262" s="35"/>
      <c r="G262" s="35"/>
      <c r="H262" s="35"/>
      <c r="I262" s="35"/>
      <c r="J262" s="35"/>
      <c r="K262" s="35"/>
      <c r="L262" s="35"/>
      <c r="M262" s="35"/>
      <c r="N262" s="35"/>
      <c r="O262" s="35"/>
      <c r="P262" s="35"/>
      <c r="Q262" s="25"/>
      <c r="R262" s="25"/>
      <c r="S262" s="26"/>
      <c r="T262" s="25"/>
      <c r="U262" s="25"/>
      <c r="V262" s="25"/>
      <c r="W262" s="25"/>
      <c r="X262" s="25"/>
      <c r="Y262" s="25"/>
      <c r="Z262" s="25"/>
      <c r="AA262" s="25"/>
      <c r="AB262" s="25"/>
      <c r="AC262" s="25"/>
    </row>
    <row r="263" spans="1:30" ht="12.75" customHeight="1" x14ac:dyDescent="0.25">
      <c r="A263" s="35"/>
      <c r="B263" s="35"/>
      <c r="C263" s="35"/>
      <c r="D263" s="35"/>
      <c r="E263" s="35"/>
      <c r="F263" s="35"/>
      <c r="G263" s="35"/>
      <c r="H263" s="35"/>
      <c r="I263" s="35"/>
      <c r="J263" s="35"/>
      <c r="K263" s="35"/>
      <c r="L263" s="35"/>
      <c r="M263" s="35"/>
      <c r="N263" s="35"/>
      <c r="O263" s="35"/>
      <c r="P263" s="35"/>
      <c r="Q263" s="25"/>
      <c r="R263" s="25"/>
      <c r="S263" s="25"/>
      <c r="T263" s="25"/>
      <c r="U263" s="25"/>
      <c r="V263" s="25"/>
      <c r="W263" s="25"/>
      <c r="X263" s="25"/>
      <c r="Y263" s="25"/>
      <c r="Z263" s="25"/>
      <c r="AA263" s="25"/>
      <c r="AB263" s="25"/>
      <c r="AC263" s="25"/>
    </row>
    <row r="264" spans="1:30" ht="12.75" customHeight="1" x14ac:dyDescent="0.3">
      <c r="A264" s="45"/>
      <c r="B264" s="46"/>
      <c r="C264" s="47"/>
      <c r="D264" s="47"/>
      <c r="E264" s="47"/>
      <c r="F264" s="47"/>
      <c r="G264" s="47"/>
      <c r="H264" s="47"/>
      <c r="I264" s="47"/>
      <c r="J264" s="47"/>
      <c r="K264" s="47"/>
      <c r="L264" s="47"/>
      <c r="M264" s="23" t="s">
        <v>858</v>
      </c>
      <c r="N264" s="23"/>
      <c r="O264" s="47"/>
      <c r="P264" s="46"/>
      <c r="Q264" s="21" t="s">
        <v>859</v>
      </c>
      <c r="R264" s="20">
        <f t="shared" ref="R264:AC264" si="2">R261/C261</f>
        <v>2.2697916666666687</v>
      </c>
      <c r="S264" s="20">
        <f t="shared" si="2"/>
        <v>2.52929292929293</v>
      </c>
      <c r="T264" s="20">
        <f t="shared" si="2"/>
        <v>2.5938053097345146</v>
      </c>
      <c r="U264" s="20">
        <f t="shared" si="2"/>
        <v>2.23177570093458</v>
      </c>
      <c r="V264" s="20">
        <f t="shared" si="2"/>
        <v>2.6225806451612912</v>
      </c>
      <c r="W264" s="20">
        <f t="shared" si="2"/>
        <v>2.3445121951219541</v>
      </c>
      <c r="X264" s="20">
        <f t="shared" si="2"/>
        <v>2.2234567901234574</v>
      </c>
      <c r="Y264" s="20">
        <f t="shared" si="2"/>
        <v>2.5364963503649656</v>
      </c>
      <c r="Z264" s="20">
        <f t="shared" si="2"/>
        <v>2.4595121951219561</v>
      </c>
      <c r="AA264" s="27">
        <f t="shared" si="2"/>
        <v>2.4717717717717731</v>
      </c>
      <c r="AB264" s="27">
        <f t="shared" si="2"/>
        <v>2.3958549222797956</v>
      </c>
      <c r="AC264" s="27">
        <f t="shared" si="2"/>
        <v>2.9341935483870989</v>
      </c>
    </row>
    <row r="265" spans="1:30" ht="12.75" customHeight="1" x14ac:dyDescent="0.25">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row>
    <row r="266" spans="1:30" ht="12.75" customHeight="1" x14ac:dyDescent="0.25">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row>
    <row r="267" spans="1:30" ht="12.75" customHeight="1" x14ac:dyDescent="0.25">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row>
    <row r="268" spans="1:30" ht="12.75" customHeight="1" x14ac:dyDescent="0.25">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row>
    <row r="269" spans="1:30" ht="12.75" customHeight="1" x14ac:dyDescent="0.25">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row>
    <row r="270" spans="1:30" ht="12.75" customHeight="1" x14ac:dyDescent="0.25">
      <c r="A270" s="25"/>
      <c r="B270" s="25"/>
      <c r="C270" s="25"/>
      <c r="D270" s="24"/>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row>
    <row r="271" spans="1:30" ht="12.75" customHeight="1" x14ac:dyDescent="0.25">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row>
    <row r="272" spans="1:30" ht="12.75" customHeight="1" x14ac:dyDescent="0.25">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row>
    <row r="273" spans="1:29" ht="12.75" customHeight="1" x14ac:dyDescent="0.25">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row>
    <row r="274" spans="1:29" ht="12.75" customHeight="1" x14ac:dyDescent="0.25">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row>
    <row r="275" spans="1:29" ht="12.75" customHeight="1" x14ac:dyDescent="0.25">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row>
    <row r="276" spans="1:29" ht="12.75" customHeight="1" x14ac:dyDescent="0.25">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row>
    <row r="277" spans="1:29" ht="12.75" customHeight="1" x14ac:dyDescent="0.25">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row>
    <row r="278" spans="1:29" ht="12.75" customHeight="1" x14ac:dyDescent="0.25">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row>
    <row r="279" spans="1:29" ht="12.75" customHeight="1" x14ac:dyDescent="0.25">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row>
    <row r="280" spans="1:29" ht="12.75" customHeight="1" x14ac:dyDescent="0.25">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row>
    <row r="281" spans="1:29" ht="12.75" customHeight="1" x14ac:dyDescent="0.25">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row>
    <row r="282" spans="1:29" ht="12.75" customHeight="1" x14ac:dyDescent="0.25">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row>
    <row r="283" spans="1:29" ht="12.75" customHeight="1" x14ac:dyDescent="0.25">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row>
    <row r="284" spans="1:29" ht="12.75" customHeight="1" x14ac:dyDescent="0.25">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row>
    <row r="285" spans="1:29" ht="12.75" customHeight="1" x14ac:dyDescent="0.25">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row>
    <row r="286" spans="1:29" ht="12.75" customHeight="1" x14ac:dyDescent="0.25">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row>
    <row r="287" spans="1:29" ht="12.75" customHeight="1" x14ac:dyDescent="0.25">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row>
    <row r="288" spans="1:29" ht="12.75" customHeight="1" x14ac:dyDescent="0.25">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row>
    <row r="289" spans="1:29" ht="12.75" customHeight="1" x14ac:dyDescent="0.25">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row>
    <row r="290" spans="1:29" ht="12.75" customHeight="1" x14ac:dyDescent="0.25">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row>
    <row r="291" spans="1:29" ht="12.75" customHeight="1" x14ac:dyDescent="0.25">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row>
    <row r="292" spans="1:29" ht="12.75" customHeight="1" x14ac:dyDescent="0.25">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row>
    <row r="293" spans="1:29" ht="12.75" customHeight="1" x14ac:dyDescent="0.25">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row>
    <row r="294" spans="1:29" ht="12.75" customHeight="1" x14ac:dyDescent="0.25">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row>
    <row r="295" spans="1:29" ht="12.75" customHeight="1" x14ac:dyDescent="0.25">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row>
    <row r="296" spans="1:29" ht="12.75" customHeight="1" x14ac:dyDescent="0.25">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row>
    <row r="297" spans="1:29" ht="12.75" customHeight="1" x14ac:dyDescent="0.25">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row>
    <row r="298" spans="1:29" ht="12.75" customHeight="1" x14ac:dyDescent="0.25">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row>
    <row r="299" spans="1:29" ht="12.75" customHeight="1" x14ac:dyDescent="0.25">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row>
    <row r="300" spans="1:29" ht="12.75" customHeight="1" x14ac:dyDescent="0.25">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row>
    <row r="301" spans="1:29" ht="12.75" customHeight="1" x14ac:dyDescent="0.25">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row>
    <row r="302" spans="1:29" ht="12.75" customHeight="1" x14ac:dyDescent="0.25">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row>
    <row r="303" spans="1:29" ht="12.75" customHeight="1" x14ac:dyDescent="0.25">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row>
    <row r="304" spans="1:29" ht="12.75" customHeight="1" x14ac:dyDescent="0.25">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row>
    <row r="305" spans="1:29" ht="12.75" customHeight="1" x14ac:dyDescent="0.25">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row>
    <row r="306" spans="1:29" ht="12.75" customHeight="1" x14ac:dyDescent="0.25">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row>
    <row r="307" spans="1:29" ht="12.75" customHeight="1" x14ac:dyDescent="0.25">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row>
    <row r="308" spans="1:29" ht="12.75" customHeight="1" x14ac:dyDescent="0.25">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row>
    <row r="309" spans="1:29" ht="12.75" customHeight="1" x14ac:dyDescent="0.25">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row>
    <row r="310" spans="1:29" ht="12.75" customHeight="1" x14ac:dyDescent="0.25">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row>
    <row r="311" spans="1:29" ht="12.75" customHeight="1" x14ac:dyDescent="0.25">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row>
    <row r="312" spans="1:29" ht="12.75" customHeight="1" x14ac:dyDescent="0.25">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row>
    <row r="313" spans="1:29" ht="12.75" customHeight="1" x14ac:dyDescent="0.25">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row>
    <row r="314" spans="1:29" ht="12.75" customHeight="1" x14ac:dyDescent="0.25">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row>
    <row r="315" spans="1:29" ht="12.75" customHeight="1" x14ac:dyDescent="0.25">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row>
    <row r="316" spans="1:29" ht="12.75" customHeight="1" x14ac:dyDescent="0.25">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row>
    <row r="317" spans="1:29" ht="12.75" customHeight="1" x14ac:dyDescent="0.25">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row>
    <row r="318" spans="1:29" ht="12.75" customHeight="1" x14ac:dyDescent="0.25">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row>
    <row r="319" spans="1:29" ht="12.75" customHeight="1" x14ac:dyDescent="0.25">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row>
    <row r="320" spans="1:29" ht="12.75" customHeight="1" x14ac:dyDescent="0.25">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row>
    <row r="321" spans="1:29" ht="12.75" customHeight="1" x14ac:dyDescent="0.25">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row>
    <row r="322" spans="1:29" ht="12.75" customHeight="1" x14ac:dyDescent="0.25">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row>
    <row r="323" spans="1:29" ht="12.75" customHeight="1" x14ac:dyDescent="0.25">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row>
    <row r="324" spans="1:29" ht="12.75" customHeight="1" x14ac:dyDescent="0.25">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row>
    <row r="325" spans="1:29" ht="12.75" customHeight="1" x14ac:dyDescent="0.25">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row>
    <row r="326" spans="1:29" ht="12.75" customHeight="1" x14ac:dyDescent="0.25">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row>
    <row r="327" spans="1:29" ht="12.75" customHeight="1" x14ac:dyDescent="0.25">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row>
    <row r="328" spans="1:29" ht="12.75" customHeight="1" x14ac:dyDescent="0.25">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row>
    <row r="329" spans="1:29" ht="12.75" customHeight="1" x14ac:dyDescent="0.25">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row>
    <row r="330" spans="1:29" ht="12.75" customHeight="1" x14ac:dyDescent="0.25">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row>
    <row r="331" spans="1:29" ht="12.75" customHeight="1" x14ac:dyDescent="0.25">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row>
    <row r="332" spans="1:29" ht="12.75" customHeight="1" x14ac:dyDescent="0.25">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row>
    <row r="333" spans="1:29" ht="12.75" customHeight="1" x14ac:dyDescent="0.25">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row>
    <row r="334" spans="1:29" ht="12.75" customHeight="1" x14ac:dyDescent="0.25">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row>
    <row r="335" spans="1:29" ht="12.75" customHeight="1" x14ac:dyDescent="0.25">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row>
    <row r="336" spans="1:29" ht="12.75" customHeight="1" x14ac:dyDescent="0.25">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row>
    <row r="337" spans="1:29" ht="12.75" customHeight="1" x14ac:dyDescent="0.25">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row>
    <row r="338" spans="1:29" ht="12.75" customHeight="1" x14ac:dyDescent="0.25">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row>
    <row r="339" spans="1:29" ht="12.75" customHeight="1" x14ac:dyDescent="0.25">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row>
    <row r="340" spans="1:29" ht="12.75" customHeight="1" x14ac:dyDescent="0.25">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row>
    <row r="341" spans="1:29" ht="12.75" customHeight="1" x14ac:dyDescent="0.25">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row>
    <row r="342" spans="1:29" ht="12.75" customHeight="1" x14ac:dyDescent="0.25">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row>
    <row r="343" spans="1:29" ht="12.75" customHeight="1" x14ac:dyDescent="0.25">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row>
    <row r="344" spans="1:29" ht="12.75" customHeight="1" x14ac:dyDescent="0.25">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row>
    <row r="345" spans="1:29" ht="12.75" customHeight="1" x14ac:dyDescent="0.25">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row>
    <row r="346" spans="1:29" ht="12.75" customHeight="1" x14ac:dyDescent="0.25">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row>
    <row r="347" spans="1:29" ht="12.75" customHeight="1" x14ac:dyDescent="0.25">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row>
    <row r="348" spans="1:29" ht="12.75" customHeight="1" x14ac:dyDescent="0.25">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row>
    <row r="349" spans="1:29" ht="12.75" customHeight="1" x14ac:dyDescent="0.25">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row>
    <row r="350" spans="1:29" ht="12.75" customHeight="1" x14ac:dyDescent="0.25">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row>
    <row r="351" spans="1:29" ht="12.75" customHeight="1" x14ac:dyDescent="0.25">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row>
    <row r="352" spans="1:29" ht="12.75" customHeight="1" x14ac:dyDescent="0.25">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row>
    <row r="353" spans="1:29" ht="12.75" customHeight="1" x14ac:dyDescent="0.25">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row>
    <row r="354" spans="1:29" ht="12.75" customHeight="1" x14ac:dyDescent="0.25">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row>
    <row r="355" spans="1:29" ht="12.75" customHeight="1" x14ac:dyDescent="0.25">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row>
    <row r="356" spans="1:29" ht="12.75" customHeight="1" x14ac:dyDescent="0.25">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row>
    <row r="357" spans="1:29" ht="12.75" customHeight="1" x14ac:dyDescent="0.25">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row>
    <row r="358" spans="1:29" ht="12.75" customHeight="1" x14ac:dyDescent="0.25">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row>
    <row r="359" spans="1:29" ht="12.75" customHeight="1" x14ac:dyDescent="0.25">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row>
    <row r="360" spans="1:29" ht="12.75" customHeight="1" x14ac:dyDescent="0.25">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row>
    <row r="361" spans="1:29" ht="12.75" customHeight="1" x14ac:dyDescent="0.25">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row>
    <row r="362" spans="1:29" ht="12.75" customHeight="1" x14ac:dyDescent="0.25">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row>
    <row r="363" spans="1:29" ht="12.75" customHeight="1" x14ac:dyDescent="0.25">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row>
    <row r="364" spans="1:29" ht="12.75" customHeight="1" x14ac:dyDescent="0.25">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row>
    <row r="365" spans="1:29" ht="12.75" customHeight="1" x14ac:dyDescent="0.25">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row>
    <row r="366" spans="1:29" ht="12.75" customHeight="1" x14ac:dyDescent="0.25">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row>
    <row r="367" spans="1:29" ht="12.75" customHeight="1" x14ac:dyDescent="0.25">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row>
    <row r="368" spans="1:29" ht="12.75" customHeight="1" x14ac:dyDescent="0.25">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row>
    <row r="369" spans="1:29" ht="12.75" customHeight="1" x14ac:dyDescent="0.25">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row>
    <row r="370" spans="1:29" ht="12.75" customHeight="1" x14ac:dyDescent="0.25">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row>
    <row r="371" spans="1:29" ht="12.75" customHeight="1" x14ac:dyDescent="0.25">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row>
    <row r="372" spans="1:29" ht="12.75" customHeight="1" x14ac:dyDescent="0.25">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row>
    <row r="373" spans="1:29" ht="12.75" customHeight="1" x14ac:dyDescent="0.25">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row>
    <row r="374" spans="1:29" ht="12.75" customHeight="1" x14ac:dyDescent="0.25">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row>
    <row r="375" spans="1:29" ht="12.75" customHeight="1" x14ac:dyDescent="0.25">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row>
    <row r="376" spans="1:29" ht="12.75" customHeight="1" x14ac:dyDescent="0.25">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row>
    <row r="377" spans="1:29" ht="12.75" customHeight="1" x14ac:dyDescent="0.25">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row>
    <row r="378" spans="1:29" ht="12.75" customHeight="1" x14ac:dyDescent="0.25">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row>
    <row r="379" spans="1:29" ht="12.75" customHeight="1" x14ac:dyDescent="0.25">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row>
    <row r="380" spans="1:29" ht="12.75" customHeight="1" x14ac:dyDescent="0.25">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row>
    <row r="381" spans="1:29" ht="12.75" customHeight="1" x14ac:dyDescent="0.25">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row>
    <row r="382" spans="1:29" ht="12.75" customHeight="1" x14ac:dyDescent="0.25">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row>
    <row r="383" spans="1:29" ht="12.75" customHeight="1" x14ac:dyDescent="0.25">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row>
    <row r="384" spans="1:29" ht="12.75" customHeight="1" x14ac:dyDescent="0.25">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row>
    <row r="385" spans="1:29" ht="12.75" customHeight="1" x14ac:dyDescent="0.25">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row>
    <row r="386" spans="1:29" ht="12.75" customHeight="1" x14ac:dyDescent="0.25">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row>
    <row r="387" spans="1:29" ht="12.75" customHeight="1" x14ac:dyDescent="0.25">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row>
    <row r="388" spans="1:29" ht="12.75" customHeight="1" x14ac:dyDescent="0.25">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row>
    <row r="389" spans="1:29" ht="12.75" customHeight="1" x14ac:dyDescent="0.25">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row>
    <row r="390" spans="1:29" ht="12.75" customHeight="1" x14ac:dyDescent="0.25">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row>
    <row r="391" spans="1:29" ht="12.75" customHeight="1" x14ac:dyDescent="0.25">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row>
    <row r="392" spans="1:29" ht="12.75" customHeight="1" x14ac:dyDescent="0.25">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row>
    <row r="393" spans="1:29" ht="12.75" customHeight="1" x14ac:dyDescent="0.25">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row>
    <row r="394" spans="1:29" ht="12.75" customHeight="1" x14ac:dyDescent="0.25">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row>
    <row r="395" spans="1:29" ht="12.75" customHeight="1" x14ac:dyDescent="0.25">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row>
    <row r="396" spans="1:29" ht="12.75" customHeight="1" x14ac:dyDescent="0.25">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row>
    <row r="397" spans="1:29" ht="12.75" customHeight="1" x14ac:dyDescent="0.25">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row>
    <row r="398" spans="1:29" ht="12.75" customHeight="1" x14ac:dyDescent="0.25">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row>
    <row r="399" spans="1:29" ht="12.75" customHeight="1" x14ac:dyDescent="0.25">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row>
    <row r="400" spans="1:29" ht="12.75" customHeight="1" x14ac:dyDescent="0.25">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row>
    <row r="401" spans="1:29" ht="12.75" customHeight="1" x14ac:dyDescent="0.25">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row>
    <row r="402" spans="1:29" ht="12.75" customHeight="1" x14ac:dyDescent="0.25">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row>
    <row r="403" spans="1:29" ht="12.75" customHeight="1" x14ac:dyDescent="0.25">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row>
    <row r="404" spans="1:29" ht="12.75" customHeight="1" x14ac:dyDescent="0.25">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row>
    <row r="405" spans="1:29" ht="12.75" customHeight="1" x14ac:dyDescent="0.25">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row>
    <row r="406" spans="1:29" ht="12.75" customHeight="1" x14ac:dyDescent="0.25">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row>
    <row r="407" spans="1:29" ht="12.75" customHeight="1" x14ac:dyDescent="0.25">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row>
    <row r="408" spans="1:29" ht="12.75" customHeight="1" x14ac:dyDescent="0.25">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row>
    <row r="409" spans="1:29" ht="12.75" customHeight="1" x14ac:dyDescent="0.25">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row>
    <row r="410" spans="1:29" ht="12.75" customHeight="1" x14ac:dyDescent="0.25">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row>
    <row r="411" spans="1:29" ht="12.75" customHeight="1" x14ac:dyDescent="0.25">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row>
    <row r="412" spans="1:29" ht="12.75" customHeight="1" x14ac:dyDescent="0.25">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row>
    <row r="413" spans="1:29" ht="12.75" customHeight="1" x14ac:dyDescent="0.25">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row>
    <row r="414" spans="1:29" ht="12.75" customHeight="1" x14ac:dyDescent="0.25">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row>
    <row r="415" spans="1:29" ht="12.75" customHeight="1" x14ac:dyDescent="0.25">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row>
    <row r="416" spans="1:29" ht="12.75" customHeight="1" x14ac:dyDescent="0.25">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row>
    <row r="417" spans="1:29" ht="12.75" customHeight="1" x14ac:dyDescent="0.25">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row>
    <row r="418" spans="1:29" ht="12.75" customHeight="1" x14ac:dyDescent="0.25">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row>
    <row r="419" spans="1:29" ht="12.75" customHeight="1" x14ac:dyDescent="0.25">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row>
    <row r="420" spans="1:29" ht="12.75" customHeight="1" x14ac:dyDescent="0.25">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row>
    <row r="421" spans="1:29" ht="12.75" customHeight="1" x14ac:dyDescent="0.25">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row>
    <row r="422" spans="1:29" ht="12.75" customHeight="1" x14ac:dyDescent="0.25">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row>
    <row r="423" spans="1:29" ht="12.75" customHeight="1" x14ac:dyDescent="0.25">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row>
    <row r="424" spans="1:29" ht="12.75" customHeight="1" x14ac:dyDescent="0.25">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row>
    <row r="425" spans="1:29" ht="12.75" customHeight="1" x14ac:dyDescent="0.25">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row>
    <row r="426" spans="1:29" ht="12.75" customHeight="1" x14ac:dyDescent="0.25">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row>
    <row r="427" spans="1:29" ht="12.75" customHeight="1" x14ac:dyDescent="0.25">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row>
    <row r="428" spans="1:29" ht="12.75" customHeight="1" x14ac:dyDescent="0.25">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row>
    <row r="429" spans="1:29" ht="12.75" customHeight="1" x14ac:dyDescent="0.25">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row>
    <row r="430" spans="1:29" ht="12.75" customHeight="1" x14ac:dyDescent="0.25">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row>
    <row r="431" spans="1:29" ht="12.75" customHeight="1" x14ac:dyDescent="0.25">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row>
    <row r="432" spans="1:29" ht="12.75" customHeight="1" x14ac:dyDescent="0.25">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row>
    <row r="433" spans="1:29" ht="12.75" customHeight="1" x14ac:dyDescent="0.25">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row>
    <row r="434" spans="1:29" ht="12.75" customHeight="1" x14ac:dyDescent="0.25">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row>
    <row r="435" spans="1:29" ht="12.75" customHeight="1" x14ac:dyDescent="0.25">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row>
    <row r="436" spans="1:29" ht="12.75" customHeight="1" x14ac:dyDescent="0.25">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row>
    <row r="437" spans="1:29" ht="12.75" customHeight="1" x14ac:dyDescent="0.25">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row>
    <row r="438" spans="1:29" ht="12.75" customHeight="1" x14ac:dyDescent="0.25">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row>
    <row r="439" spans="1:29" ht="12.75" customHeight="1" x14ac:dyDescent="0.25">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row>
    <row r="440" spans="1:29" ht="12.75" customHeight="1" x14ac:dyDescent="0.25">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row>
    <row r="441" spans="1:29" ht="12.75" customHeight="1" x14ac:dyDescent="0.25">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row>
    <row r="442" spans="1:29" ht="12.75" customHeight="1" x14ac:dyDescent="0.25">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row>
    <row r="443" spans="1:29" ht="12.75" customHeight="1" x14ac:dyDescent="0.25">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row>
    <row r="444" spans="1:29" ht="12.75" customHeight="1" x14ac:dyDescent="0.25">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row>
    <row r="445" spans="1:29" ht="12.75" customHeight="1" x14ac:dyDescent="0.25">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row>
    <row r="446" spans="1:29" ht="12.75" customHeight="1" x14ac:dyDescent="0.25">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row>
    <row r="447" spans="1:29" ht="12.75" customHeight="1" x14ac:dyDescent="0.25">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row>
    <row r="448" spans="1:29" ht="12.75" customHeight="1" x14ac:dyDescent="0.25">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row>
    <row r="449" spans="1:29" ht="12.75" customHeight="1" x14ac:dyDescent="0.25">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row>
    <row r="450" spans="1:29" ht="12.75" customHeight="1" x14ac:dyDescent="0.25">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row>
    <row r="451" spans="1:29" ht="12.75" customHeight="1" x14ac:dyDescent="0.25">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row>
    <row r="452" spans="1:29" ht="12.75" customHeight="1" x14ac:dyDescent="0.25">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row>
    <row r="453" spans="1:29" ht="12.75" customHeight="1" x14ac:dyDescent="0.25">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row>
    <row r="454" spans="1:29" ht="12.75" customHeight="1" x14ac:dyDescent="0.25">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row>
    <row r="455" spans="1:29" ht="12.75" customHeight="1" x14ac:dyDescent="0.25">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row>
    <row r="456" spans="1:29" ht="12.75" customHeight="1" x14ac:dyDescent="0.25">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row>
    <row r="457" spans="1:29" ht="12.75" customHeight="1" x14ac:dyDescent="0.25">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row>
    <row r="458" spans="1:29" ht="12.75" customHeight="1" x14ac:dyDescent="0.25">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row>
    <row r="459" spans="1:29" ht="12.75" customHeight="1" x14ac:dyDescent="0.25">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row>
    <row r="460" spans="1:29" ht="12.75" customHeight="1" x14ac:dyDescent="0.25">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row>
    <row r="461" spans="1:29" ht="12.75" customHeight="1" x14ac:dyDescent="0.25">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row>
    <row r="462" spans="1:29" ht="15" customHeight="1" x14ac:dyDescent="0.25">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row>
    <row r="463" spans="1:29" ht="15" customHeight="1" x14ac:dyDescent="0.25">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row>
    <row r="464" spans="1:29" ht="15" customHeight="1" x14ac:dyDescent="0.25">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row>
  </sheetData>
  <mergeCells count="5">
    <mergeCell ref="A46:AC46"/>
    <mergeCell ref="A1:AD1"/>
    <mergeCell ref="A2:AC2"/>
    <mergeCell ref="A3:B3"/>
    <mergeCell ref="C3:A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635"/>
  <sheetViews>
    <sheetView zoomScale="70" zoomScaleNormal="70" workbookViewId="0">
      <selection activeCell="A5" sqref="A5"/>
    </sheetView>
  </sheetViews>
  <sheetFormatPr defaultColWidth="14.42578125" defaultRowHeight="15" customHeight="1" x14ac:dyDescent="0.25"/>
  <cols>
    <col min="1" max="1" width="22.5703125" customWidth="1"/>
    <col min="2" max="2" width="144.140625" customWidth="1"/>
    <col min="3" max="4" width="6" bestFit="1" customWidth="1"/>
    <col min="5" max="5" width="6" customWidth="1"/>
    <col min="6" max="11" width="6" bestFit="1" customWidth="1"/>
    <col min="12" max="12" width="7.28515625" bestFit="1" customWidth="1"/>
    <col min="13" max="13" width="6.85546875" customWidth="1"/>
    <col min="14" max="14" width="8.140625" customWidth="1"/>
    <col min="15" max="15" width="5.42578125" customWidth="1"/>
    <col min="16" max="16" width="6.85546875" bestFit="1" customWidth="1"/>
    <col min="17" max="17" width="13.85546875" bestFit="1" customWidth="1"/>
    <col min="18" max="19" width="8.7109375" bestFit="1" customWidth="1"/>
    <col min="20" max="20" width="7.42578125" bestFit="1" customWidth="1"/>
    <col min="21" max="22" width="7.7109375" bestFit="1" customWidth="1"/>
    <col min="23" max="23" width="7.42578125" bestFit="1" customWidth="1"/>
    <col min="24" max="24" width="7.7109375" bestFit="1" customWidth="1"/>
    <col min="25" max="26" width="7.42578125" bestFit="1" customWidth="1"/>
    <col min="27" max="29" width="8.85546875" bestFit="1" customWidth="1"/>
  </cols>
  <sheetData>
    <row r="1" spans="1:54" ht="25.5" x14ac:dyDescent="0.35">
      <c r="A1" s="209" t="s">
        <v>2552</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row>
    <row r="2" spans="1:54" x14ac:dyDescent="0.25">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57"/>
      <c r="AE2" s="14"/>
      <c r="AF2" s="14"/>
      <c r="AG2" s="14"/>
      <c r="AH2" s="14"/>
      <c r="AI2" s="14"/>
      <c r="AJ2" s="14"/>
      <c r="AK2" s="14"/>
      <c r="AL2" s="14"/>
      <c r="AM2" s="14"/>
      <c r="AN2" s="14"/>
      <c r="AO2" s="14"/>
      <c r="AP2" s="14"/>
      <c r="AQ2" s="14"/>
      <c r="AR2" s="14"/>
      <c r="AS2" s="14"/>
      <c r="AT2" s="14"/>
      <c r="AU2" s="14"/>
      <c r="AV2" s="14"/>
      <c r="AW2" s="14"/>
      <c r="AX2" s="14"/>
      <c r="AY2" s="14"/>
      <c r="AZ2" s="14"/>
      <c r="BA2" s="14"/>
      <c r="BB2" s="14"/>
    </row>
    <row r="3" spans="1:54" ht="22.5" customHeight="1" x14ac:dyDescent="0.25">
      <c r="A3" s="195" t="s">
        <v>2573</v>
      </c>
      <c r="B3" s="180"/>
      <c r="C3" s="177" t="s">
        <v>2554</v>
      </c>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8"/>
      <c r="AE3" s="18"/>
      <c r="AF3" s="18"/>
      <c r="AG3" s="18"/>
      <c r="AH3" s="18"/>
      <c r="AI3" s="18"/>
      <c r="AJ3" s="18"/>
      <c r="AK3" s="18"/>
      <c r="AL3" s="18"/>
      <c r="AM3" s="18"/>
      <c r="AN3" s="18"/>
      <c r="AO3" s="18"/>
      <c r="AP3" s="18"/>
      <c r="AQ3" s="18"/>
      <c r="AR3" s="18"/>
      <c r="AS3" s="18"/>
      <c r="AT3" s="18"/>
      <c r="AU3" s="18"/>
      <c r="AV3" s="18"/>
      <c r="AW3" s="18"/>
      <c r="AX3" s="18"/>
      <c r="AY3" s="18"/>
      <c r="AZ3" s="18"/>
      <c r="BA3" s="18"/>
      <c r="BB3" s="18"/>
    </row>
    <row r="4" spans="1:54" ht="15.75" x14ac:dyDescent="0.25">
      <c r="A4" s="81" t="s">
        <v>436</v>
      </c>
      <c r="B4" s="81" t="s">
        <v>437</v>
      </c>
      <c r="C4" s="142" t="s">
        <v>2</v>
      </c>
      <c r="D4" s="81" t="s">
        <v>3</v>
      </c>
      <c r="E4" s="81" t="s">
        <v>4</v>
      </c>
      <c r="F4" s="81" t="s">
        <v>5</v>
      </c>
      <c r="G4" s="81" t="s">
        <v>6</v>
      </c>
      <c r="H4" s="81" t="s">
        <v>7</v>
      </c>
      <c r="I4" s="81" t="s">
        <v>8</v>
      </c>
      <c r="J4" s="81" t="s">
        <v>9</v>
      </c>
      <c r="K4" s="81" t="s">
        <v>10</v>
      </c>
      <c r="L4" s="81" t="s">
        <v>11</v>
      </c>
      <c r="M4" s="81" t="s">
        <v>12</v>
      </c>
      <c r="N4" s="81" t="s">
        <v>13</v>
      </c>
      <c r="O4" s="81"/>
      <c r="P4" s="81" t="s">
        <v>14</v>
      </c>
      <c r="Q4" s="81"/>
      <c r="R4" s="81" t="s">
        <v>15</v>
      </c>
      <c r="S4" s="81" t="s">
        <v>16</v>
      </c>
      <c r="T4" s="81" t="s">
        <v>17</v>
      </c>
      <c r="U4" s="81" t="s">
        <v>18</v>
      </c>
      <c r="V4" s="81" t="s">
        <v>19</v>
      </c>
      <c r="W4" s="81" t="s">
        <v>20</v>
      </c>
      <c r="X4" s="81" t="s">
        <v>21</v>
      </c>
      <c r="Y4" s="81" t="s">
        <v>22</v>
      </c>
      <c r="Z4" s="81" t="s">
        <v>23</v>
      </c>
      <c r="AA4" s="81" t="s">
        <v>24</v>
      </c>
      <c r="AB4" s="81" t="s">
        <v>25</v>
      </c>
      <c r="AC4" s="81" t="s">
        <v>26</v>
      </c>
      <c r="AD4" s="16"/>
      <c r="AE4" s="18"/>
      <c r="AF4" s="18"/>
      <c r="AG4" s="18"/>
      <c r="AH4" s="18"/>
      <c r="AI4" s="18"/>
      <c r="AJ4" s="18"/>
      <c r="AK4" s="18"/>
      <c r="AL4" s="18"/>
      <c r="AM4" s="18"/>
      <c r="AN4" s="18"/>
      <c r="AO4" s="18"/>
      <c r="AP4" s="18"/>
      <c r="AQ4" s="18"/>
      <c r="AR4" s="18"/>
      <c r="AS4" s="18"/>
      <c r="AT4" s="18"/>
      <c r="AU4" s="18"/>
      <c r="AV4" s="18"/>
      <c r="AW4" s="18"/>
      <c r="AX4" s="18"/>
      <c r="AY4" s="18"/>
      <c r="AZ4" s="18"/>
      <c r="BA4" s="18"/>
      <c r="BB4" s="18"/>
    </row>
    <row r="5" spans="1:54" ht="15.75" x14ac:dyDescent="0.25">
      <c r="A5" s="145" t="s">
        <v>27</v>
      </c>
      <c r="B5" s="146" t="s">
        <v>438</v>
      </c>
      <c r="C5" s="143">
        <v>2</v>
      </c>
      <c r="D5" s="61">
        <v>2</v>
      </c>
      <c r="E5" s="61"/>
      <c r="F5" s="61">
        <v>3</v>
      </c>
      <c r="G5" s="61"/>
      <c r="H5" s="61"/>
      <c r="I5" s="61"/>
      <c r="J5" s="61"/>
      <c r="K5" s="61"/>
      <c r="L5" s="61"/>
      <c r="M5" s="61"/>
      <c r="N5" s="61"/>
      <c r="O5" s="61"/>
      <c r="P5" s="61">
        <v>1.4</v>
      </c>
      <c r="Q5" s="61"/>
      <c r="R5" s="61">
        <f t="shared" ref="R5:R10" si="0">C5*P5</f>
        <v>2.8</v>
      </c>
      <c r="S5" s="61">
        <f t="shared" ref="S5:S10" si="1">D5*P5</f>
        <v>2.8</v>
      </c>
      <c r="T5" s="61"/>
      <c r="U5" s="61">
        <f t="shared" ref="U5:U10" si="2">F5*P5</f>
        <v>4.1999999999999993</v>
      </c>
      <c r="V5" s="61"/>
      <c r="W5" s="61"/>
      <c r="X5" s="61"/>
      <c r="Y5" s="61"/>
      <c r="Z5" s="61"/>
      <c r="AA5" s="61"/>
      <c r="AB5" s="61"/>
      <c r="AC5" s="61"/>
      <c r="AD5" s="16"/>
      <c r="AE5" s="18"/>
      <c r="AF5" s="18"/>
      <c r="AG5" s="18"/>
      <c r="AH5" s="18"/>
      <c r="AI5" s="18"/>
      <c r="AJ5" s="18"/>
      <c r="AK5" s="18"/>
      <c r="AL5" s="18"/>
      <c r="AM5" s="18"/>
      <c r="AN5" s="18"/>
      <c r="AO5" s="18"/>
      <c r="AP5" s="18"/>
      <c r="AQ5" s="18"/>
      <c r="AR5" s="18"/>
      <c r="AS5" s="18"/>
      <c r="AT5" s="18"/>
      <c r="AU5" s="18"/>
      <c r="AV5" s="18"/>
      <c r="AW5" s="18"/>
      <c r="AX5" s="18"/>
      <c r="AY5" s="18"/>
      <c r="AZ5" s="18"/>
      <c r="BA5" s="18"/>
      <c r="BB5" s="18"/>
    </row>
    <row r="6" spans="1:54" ht="31.5" x14ac:dyDescent="0.25">
      <c r="A6" s="145" t="s">
        <v>31</v>
      </c>
      <c r="B6" s="146" t="s">
        <v>2560</v>
      </c>
      <c r="C6" s="143">
        <v>3</v>
      </c>
      <c r="D6" s="61">
        <v>2</v>
      </c>
      <c r="E6" s="61"/>
      <c r="F6" s="61">
        <v>3</v>
      </c>
      <c r="G6" s="61"/>
      <c r="H6" s="61"/>
      <c r="I6" s="61"/>
      <c r="J6" s="61"/>
      <c r="K6" s="61"/>
      <c r="L6" s="61"/>
      <c r="M6" s="61"/>
      <c r="N6" s="61"/>
      <c r="O6" s="61"/>
      <c r="P6" s="61">
        <v>1.4</v>
      </c>
      <c r="Q6" s="61"/>
      <c r="R6" s="61">
        <f t="shared" si="0"/>
        <v>4.1999999999999993</v>
      </c>
      <c r="S6" s="61">
        <f t="shared" si="1"/>
        <v>2.8</v>
      </c>
      <c r="T6" s="61"/>
      <c r="U6" s="61">
        <f t="shared" si="2"/>
        <v>4.1999999999999993</v>
      </c>
      <c r="V6" s="61"/>
      <c r="W6" s="61"/>
      <c r="X6" s="61"/>
      <c r="Y6" s="61"/>
      <c r="Z6" s="61"/>
      <c r="AA6" s="61"/>
      <c r="AB6" s="61"/>
      <c r="AC6" s="61"/>
      <c r="AD6" s="16"/>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4" ht="31.5" x14ac:dyDescent="0.25">
      <c r="A7" s="145" t="s">
        <v>33</v>
      </c>
      <c r="B7" s="146" t="s">
        <v>2561</v>
      </c>
      <c r="C7" s="143">
        <v>3</v>
      </c>
      <c r="D7" s="61">
        <v>2</v>
      </c>
      <c r="E7" s="61"/>
      <c r="F7" s="61">
        <v>3</v>
      </c>
      <c r="G7" s="61"/>
      <c r="H7" s="61"/>
      <c r="I7" s="61"/>
      <c r="J7" s="61"/>
      <c r="K7" s="61"/>
      <c r="L7" s="61"/>
      <c r="M7" s="61"/>
      <c r="N7" s="61"/>
      <c r="O7" s="61"/>
      <c r="P7" s="61">
        <v>1.4</v>
      </c>
      <c r="Q7" s="61"/>
      <c r="R7" s="61">
        <f t="shared" si="0"/>
        <v>4.1999999999999993</v>
      </c>
      <c r="S7" s="61">
        <f t="shared" si="1"/>
        <v>2.8</v>
      </c>
      <c r="T7" s="61"/>
      <c r="U7" s="61">
        <f t="shared" si="2"/>
        <v>4.1999999999999993</v>
      </c>
      <c r="V7" s="61"/>
      <c r="W7" s="61"/>
      <c r="X7" s="61"/>
      <c r="Y7" s="61"/>
      <c r="Z7" s="61"/>
      <c r="AA7" s="61"/>
      <c r="AB7" s="61"/>
      <c r="AC7" s="61"/>
      <c r="AD7" s="16"/>
      <c r="AE7" s="18"/>
      <c r="AF7" s="18"/>
      <c r="AG7" s="18"/>
      <c r="AH7" s="18"/>
      <c r="AI7" s="18"/>
      <c r="AJ7" s="18"/>
      <c r="AK7" s="18"/>
      <c r="AL7" s="18"/>
      <c r="AM7" s="18"/>
      <c r="AN7" s="18"/>
      <c r="AO7" s="18"/>
      <c r="AP7" s="18"/>
      <c r="AQ7" s="18"/>
      <c r="AR7" s="18"/>
      <c r="AS7" s="18"/>
      <c r="AT7" s="18"/>
      <c r="AU7" s="18"/>
      <c r="AV7" s="18"/>
      <c r="AW7" s="18"/>
      <c r="AX7" s="18"/>
      <c r="AY7" s="18"/>
      <c r="AZ7" s="18"/>
      <c r="BA7" s="18"/>
      <c r="BB7" s="18"/>
    </row>
    <row r="8" spans="1:54" ht="31.5" x14ac:dyDescent="0.25">
      <c r="A8" s="145" t="s">
        <v>35</v>
      </c>
      <c r="B8" s="146" t="s">
        <v>2562</v>
      </c>
      <c r="C8" s="143">
        <v>3</v>
      </c>
      <c r="D8" s="61">
        <v>2</v>
      </c>
      <c r="E8" s="61"/>
      <c r="F8" s="61">
        <v>3</v>
      </c>
      <c r="G8" s="61"/>
      <c r="H8" s="61"/>
      <c r="I8" s="61"/>
      <c r="J8" s="61"/>
      <c r="K8" s="61"/>
      <c r="L8" s="61"/>
      <c r="M8" s="61"/>
      <c r="N8" s="61"/>
      <c r="O8" s="61"/>
      <c r="P8" s="61">
        <v>1.4</v>
      </c>
      <c r="Q8" s="61"/>
      <c r="R8" s="61">
        <f t="shared" si="0"/>
        <v>4.1999999999999993</v>
      </c>
      <c r="S8" s="61">
        <f t="shared" si="1"/>
        <v>2.8</v>
      </c>
      <c r="T8" s="61"/>
      <c r="U8" s="61">
        <f t="shared" si="2"/>
        <v>4.1999999999999993</v>
      </c>
      <c r="V8" s="61"/>
      <c r="W8" s="61"/>
      <c r="X8" s="61"/>
      <c r="Y8" s="61"/>
      <c r="Z8" s="61"/>
      <c r="AA8" s="61"/>
      <c r="AB8" s="61"/>
      <c r="AC8" s="61"/>
      <c r="AD8" s="16"/>
      <c r="AE8" s="14"/>
      <c r="AF8" s="14"/>
      <c r="AG8" s="14"/>
      <c r="AH8" s="14"/>
      <c r="AI8" s="14"/>
      <c r="AJ8" s="14"/>
      <c r="AK8" s="14"/>
      <c r="AL8" s="14"/>
      <c r="AM8" s="14"/>
      <c r="AN8" s="14"/>
      <c r="AO8" s="14"/>
      <c r="AP8" s="14"/>
      <c r="AQ8" s="14"/>
      <c r="AR8" s="14"/>
      <c r="AS8" s="14"/>
      <c r="AT8" s="14"/>
      <c r="AU8" s="14"/>
      <c r="AV8" s="14"/>
      <c r="AW8" s="14"/>
      <c r="AX8" s="14"/>
      <c r="AY8" s="14"/>
      <c r="AZ8" s="14"/>
      <c r="BA8" s="14"/>
      <c r="BB8" s="14"/>
    </row>
    <row r="9" spans="1:54" ht="31.5" x14ac:dyDescent="0.25">
      <c r="A9" s="145" t="s">
        <v>37</v>
      </c>
      <c r="B9" s="146" t="s">
        <v>2563</v>
      </c>
      <c r="C9" s="143">
        <v>3</v>
      </c>
      <c r="D9" s="61">
        <v>2</v>
      </c>
      <c r="E9" s="61"/>
      <c r="F9" s="61">
        <v>3</v>
      </c>
      <c r="G9" s="61"/>
      <c r="H9" s="61"/>
      <c r="I9" s="61"/>
      <c r="J9" s="61"/>
      <c r="K9" s="61"/>
      <c r="L9" s="61"/>
      <c r="M9" s="61"/>
      <c r="N9" s="61"/>
      <c r="O9" s="61"/>
      <c r="P9" s="61">
        <v>1.4</v>
      </c>
      <c r="Q9" s="61"/>
      <c r="R9" s="61">
        <f t="shared" si="0"/>
        <v>4.1999999999999993</v>
      </c>
      <c r="S9" s="61">
        <f t="shared" si="1"/>
        <v>2.8</v>
      </c>
      <c r="T9" s="61"/>
      <c r="U9" s="61">
        <f t="shared" si="2"/>
        <v>4.1999999999999993</v>
      </c>
      <c r="V9" s="61"/>
      <c r="W9" s="61"/>
      <c r="X9" s="61"/>
      <c r="Y9" s="61"/>
      <c r="Z9" s="61"/>
      <c r="AA9" s="61"/>
      <c r="AB9" s="61"/>
      <c r="AC9" s="61"/>
      <c r="AD9" s="16"/>
      <c r="AE9" s="18"/>
      <c r="AF9" s="18"/>
      <c r="AG9" s="18"/>
      <c r="AH9" s="16"/>
      <c r="AI9" s="16"/>
      <c r="AJ9" s="16"/>
      <c r="AK9" s="16"/>
      <c r="AL9" s="16"/>
      <c r="AM9" s="16"/>
      <c r="AN9" s="16"/>
      <c r="AO9" s="16"/>
      <c r="AP9" s="16"/>
      <c r="AQ9" s="18"/>
      <c r="AR9" s="18"/>
      <c r="AS9" s="18"/>
      <c r="AT9" s="16"/>
      <c r="AU9" s="16"/>
      <c r="AV9" s="16"/>
      <c r="AW9" s="16"/>
      <c r="AX9" s="16"/>
      <c r="AY9" s="16"/>
      <c r="AZ9" s="16"/>
      <c r="BA9" s="16"/>
      <c r="BB9" s="16"/>
    </row>
    <row r="10" spans="1:54" ht="31.5" x14ac:dyDescent="0.25">
      <c r="A10" s="145" t="s">
        <v>39</v>
      </c>
      <c r="B10" s="146" t="s">
        <v>2564</v>
      </c>
      <c r="C10" s="143">
        <v>3</v>
      </c>
      <c r="D10" s="61">
        <v>2</v>
      </c>
      <c r="E10" s="61"/>
      <c r="F10" s="61">
        <v>3</v>
      </c>
      <c r="G10" s="61"/>
      <c r="H10" s="61"/>
      <c r="I10" s="61"/>
      <c r="J10" s="61"/>
      <c r="K10" s="61"/>
      <c r="L10" s="61"/>
      <c r="M10" s="61"/>
      <c r="N10" s="61"/>
      <c r="O10" s="61"/>
      <c r="P10" s="61">
        <v>1.4</v>
      </c>
      <c r="Q10" s="61"/>
      <c r="R10" s="61">
        <f t="shared" si="0"/>
        <v>4.1999999999999993</v>
      </c>
      <c r="S10" s="61">
        <f t="shared" si="1"/>
        <v>2.8</v>
      </c>
      <c r="T10" s="61"/>
      <c r="U10" s="61">
        <f t="shared" si="2"/>
        <v>4.1999999999999993</v>
      </c>
      <c r="V10" s="61"/>
      <c r="W10" s="61"/>
      <c r="X10" s="61"/>
      <c r="Y10" s="61"/>
      <c r="Z10" s="61"/>
      <c r="AA10" s="61"/>
      <c r="AB10" s="61"/>
      <c r="AC10" s="61"/>
      <c r="AD10" s="16"/>
      <c r="AE10" s="18"/>
      <c r="AF10" s="18"/>
      <c r="AG10" s="18"/>
      <c r="AH10" s="16"/>
      <c r="AI10" s="16"/>
      <c r="AJ10" s="16"/>
      <c r="AK10" s="16"/>
      <c r="AL10" s="16"/>
      <c r="AM10" s="16"/>
      <c r="AN10" s="16"/>
      <c r="AO10" s="16"/>
      <c r="AP10" s="16"/>
      <c r="AQ10" s="18"/>
      <c r="AR10" s="18"/>
      <c r="AS10" s="18"/>
      <c r="AT10" s="16"/>
      <c r="AU10" s="16"/>
      <c r="AV10" s="16"/>
      <c r="AW10" s="16"/>
      <c r="AX10" s="16"/>
      <c r="AY10" s="16"/>
      <c r="AZ10" s="16"/>
      <c r="BA10" s="16"/>
      <c r="BB10" s="16"/>
    </row>
    <row r="11" spans="1:54" ht="15.75" x14ac:dyDescent="0.25">
      <c r="A11" s="81" t="s">
        <v>436</v>
      </c>
      <c r="B11" s="81" t="s">
        <v>444</v>
      </c>
      <c r="C11" s="142" t="s">
        <v>2</v>
      </c>
      <c r="D11" s="81" t="s">
        <v>3</v>
      </c>
      <c r="E11" s="81" t="s">
        <v>4</v>
      </c>
      <c r="F11" s="81" t="s">
        <v>5</v>
      </c>
      <c r="G11" s="81" t="s">
        <v>6</v>
      </c>
      <c r="H11" s="81" t="s">
        <v>7</v>
      </c>
      <c r="I11" s="81" t="s">
        <v>8</v>
      </c>
      <c r="J11" s="81" t="s">
        <v>9</v>
      </c>
      <c r="K11" s="81" t="s">
        <v>10</v>
      </c>
      <c r="L11" s="81" t="s">
        <v>11</v>
      </c>
      <c r="M11" s="81" t="s">
        <v>12</v>
      </c>
      <c r="N11" s="81" t="s">
        <v>13</v>
      </c>
      <c r="O11" s="81"/>
      <c r="P11" s="81"/>
      <c r="Q11" s="81"/>
      <c r="R11" s="81" t="s">
        <v>15</v>
      </c>
      <c r="S11" s="81" t="s">
        <v>16</v>
      </c>
      <c r="T11" s="81" t="s">
        <v>17</v>
      </c>
      <c r="U11" s="81" t="s">
        <v>18</v>
      </c>
      <c r="V11" s="81" t="s">
        <v>19</v>
      </c>
      <c r="W11" s="81" t="s">
        <v>20</v>
      </c>
      <c r="X11" s="81" t="s">
        <v>21</v>
      </c>
      <c r="Y11" s="81" t="s">
        <v>22</v>
      </c>
      <c r="Z11" s="81" t="s">
        <v>23</v>
      </c>
      <c r="AA11" s="81" t="s">
        <v>24</v>
      </c>
      <c r="AB11" s="81" t="s">
        <v>25</v>
      </c>
      <c r="AC11" s="81" t="s">
        <v>26</v>
      </c>
      <c r="AD11" s="16"/>
      <c r="AE11" s="18"/>
      <c r="AF11" s="18"/>
      <c r="AG11" s="18"/>
      <c r="AH11" s="16"/>
      <c r="AI11" s="16"/>
      <c r="AJ11" s="16"/>
      <c r="AK11" s="16"/>
      <c r="AL11" s="16"/>
      <c r="AM11" s="16"/>
      <c r="AN11" s="16"/>
      <c r="AO11" s="16"/>
      <c r="AP11" s="16"/>
      <c r="AQ11" s="18"/>
      <c r="AR11" s="18"/>
      <c r="AS11" s="18"/>
      <c r="AT11" s="16"/>
      <c r="AU11" s="16"/>
      <c r="AV11" s="16"/>
      <c r="AW11" s="16"/>
      <c r="AX11" s="16"/>
      <c r="AY11" s="16"/>
      <c r="AZ11" s="16"/>
      <c r="BA11" s="16"/>
      <c r="BB11" s="16"/>
    </row>
    <row r="12" spans="1:54" ht="15.75" x14ac:dyDescent="0.25">
      <c r="A12" s="145" t="s">
        <v>27</v>
      </c>
      <c r="B12" s="146" t="s">
        <v>445</v>
      </c>
      <c r="C12" s="143">
        <v>2</v>
      </c>
      <c r="D12" s="61">
        <v>1</v>
      </c>
      <c r="E12" s="61">
        <v>2</v>
      </c>
      <c r="F12" s="61"/>
      <c r="G12" s="61"/>
      <c r="H12" s="61"/>
      <c r="I12" s="61"/>
      <c r="J12" s="61"/>
      <c r="K12" s="61"/>
      <c r="L12" s="61"/>
      <c r="M12" s="61"/>
      <c r="N12" s="61"/>
      <c r="O12" s="61"/>
      <c r="P12" s="61">
        <v>0</v>
      </c>
      <c r="Q12" s="61"/>
      <c r="R12" s="61">
        <f t="shared" ref="R12:R17" si="3">C12*P12</f>
        <v>0</v>
      </c>
      <c r="S12" s="61">
        <f t="shared" ref="S12:S17" si="4">D12*P12</f>
        <v>0</v>
      </c>
      <c r="T12" s="61">
        <f t="shared" ref="T12:T17" si="5">E12*P12</f>
        <v>0</v>
      </c>
      <c r="U12" s="61"/>
      <c r="V12" s="61"/>
      <c r="W12" s="61"/>
      <c r="X12" s="61"/>
      <c r="Y12" s="61"/>
      <c r="Z12" s="61"/>
      <c r="AA12" s="61"/>
      <c r="AB12" s="61"/>
      <c r="AC12" s="61"/>
      <c r="AD12" s="16"/>
      <c r="AE12" s="18"/>
      <c r="AF12" s="18"/>
      <c r="AG12" s="18"/>
      <c r="AH12" s="16"/>
      <c r="AI12" s="16"/>
      <c r="AJ12" s="16"/>
      <c r="AK12" s="16"/>
      <c r="AL12" s="16"/>
      <c r="AM12" s="16"/>
      <c r="AN12" s="16"/>
      <c r="AO12" s="16"/>
      <c r="AP12" s="16"/>
      <c r="AQ12" s="18"/>
      <c r="AR12" s="18"/>
      <c r="AS12" s="18"/>
      <c r="AT12" s="16"/>
      <c r="AU12" s="16"/>
      <c r="AV12" s="16"/>
      <c r="AW12" s="16"/>
      <c r="AX12" s="16"/>
      <c r="AY12" s="16"/>
      <c r="AZ12" s="16"/>
      <c r="BA12" s="16"/>
      <c r="BB12" s="16"/>
    </row>
    <row r="13" spans="1:54" ht="15.75" x14ac:dyDescent="0.25">
      <c r="A13" s="145" t="s">
        <v>31</v>
      </c>
      <c r="B13" s="146" t="s">
        <v>446</v>
      </c>
      <c r="C13" s="143">
        <v>2</v>
      </c>
      <c r="D13" s="61">
        <v>1</v>
      </c>
      <c r="E13" s="61">
        <v>3</v>
      </c>
      <c r="F13" s="61"/>
      <c r="G13" s="61"/>
      <c r="H13" s="61"/>
      <c r="I13" s="61"/>
      <c r="J13" s="61"/>
      <c r="K13" s="61"/>
      <c r="L13" s="61"/>
      <c r="M13" s="61"/>
      <c r="N13" s="61"/>
      <c r="O13" s="61"/>
      <c r="P13" s="61">
        <v>0</v>
      </c>
      <c r="Q13" s="61"/>
      <c r="R13" s="61">
        <f t="shared" si="3"/>
        <v>0</v>
      </c>
      <c r="S13" s="61">
        <f t="shared" si="4"/>
        <v>0</v>
      </c>
      <c r="T13" s="61">
        <f t="shared" si="5"/>
        <v>0</v>
      </c>
      <c r="U13" s="61"/>
      <c r="V13" s="61"/>
      <c r="W13" s="61"/>
      <c r="X13" s="61"/>
      <c r="Y13" s="61"/>
      <c r="Z13" s="61"/>
      <c r="AA13" s="61"/>
      <c r="AB13" s="61"/>
      <c r="AC13" s="61"/>
      <c r="AD13" s="16"/>
      <c r="AE13" s="18"/>
      <c r="AF13" s="18"/>
      <c r="AG13" s="18"/>
      <c r="AH13" s="16"/>
      <c r="AI13" s="16"/>
      <c r="AJ13" s="16"/>
      <c r="AK13" s="16"/>
      <c r="AL13" s="16"/>
      <c r="AM13" s="16"/>
      <c r="AN13" s="16"/>
      <c r="AO13" s="16"/>
      <c r="AP13" s="16"/>
      <c r="AQ13" s="18"/>
      <c r="AR13" s="18"/>
      <c r="AS13" s="18"/>
      <c r="AT13" s="16"/>
      <c r="AU13" s="16"/>
      <c r="AV13" s="16"/>
      <c r="AW13" s="16"/>
      <c r="AX13" s="16"/>
      <c r="AY13" s="16"/>
      <c r="AZ13" s="16"/>
      <c r="BA13" s="16"/>
      <c r="BB13" s="16"/>
    </row>
    <row r="14" spans="1:54" ht="15.75" x14ac:dyDescent="0.25">
      <c r="A14" s="145" t="s">
        <v>33</v>
      </c>
      <c r="B14" s="146" t="s">
        <v>447</v>
      </c>
      <c r="C14" s="143">
        <v>1</v>
      </c>
      <c r="D14" s="61">
        <v>1</v>
      </c>
      <c r="E14" s="61">
        <v>1</v>
      </c>
      <c r="F14" s="61"/>
      <c r="G14" s="61"/>
      <c r="H14" s="61"/>
      <c r="I14" s="61"/>
      <c r="J14" s="61"/>
      <c r="K14" s="61"/>
      <c r="L14" s="61"/>
      <c r="M14" s="61"/>
      <c r="N14" s="61"/>
      <c r="O14" s="61"/>
      <c r="P14" s="61">
        <v>0</v>
      </c>
      <c r="Q14" s="61"/>
      <c r="R14" s="61">
        <f t="shared" si="3"/>
        <v>0</v>
      </c>
      <c r="S14" s="61">
        <f t="shared" si="4"/>
        <v>0</v>
      </c>
      <c r="T14" s="61">
        <f t="shared" si="5"/>
        <v>0</v>
      </c>
      <c r="U14" s="61"/>
      <c r="V14" s="61"/>
      <c r="W14" s="61"/>
      <c r="X14" s="61"/>
      <c r="Y14" s="61"/>
      <c r="Z14" s="61"/>
      <c r="AA14" s="61"/>
      <c r="AB14" s="61"/>
      <c r="AC14" s="61"/>
      <c r="AD14" s="16"/>
      <c r="AE14" s="18"/>
      <c r="AF14" s="18"/>
      <c r="AG14" s="18"/>
      <c r="AH14" s="16"/>
      <c r="AI14" s="16"/>
      <c r="AJ14" s="16"/>
      <c r="AK14" s="16"/>
      <c r="AL14" s="16"/>
      <c r="AM14" s="16"/>
      <c r="AN14" s="16"/>
      <c r="AO14" s="16"/>
      <c r="AP14" s="16"/>
      <c r="AQ14" s="18"/>
      <c r="AR14" s="18"/>
      <c r="AS14" s="18"/>
      <c r="AT14" s="16"/>
      <c r="AU14" s="16"/>
      <c r="AV14" s="16"/>
      <c r="AW14" s="16"/>
      <c r="AX14" s="16"/>
      <c r="AY14" s="16"/>
      <c r="AZ14" s="16"/>
      <c r="BA14" s="16"/>
      <c r="BB14" s="16"/>
    </row>
    <row r="15" spans="1:54" ht="15.75" x14ac:dyDescent="0.25">
      <c r="A15" s="145" t="s">
        <v>35</v>
      </c>
      <c r="B15" s="146" t="s">
        <v>448</v>
      </c>
      <c r="C15" s="143">
        <v>1</v>
      </c>
      <c r="D15" s="61">
        <v>2</v>
      </c>
      <c r="E15" s="61">
        <v>3</v>
      </c>
      <c r="F15" s="61"/>
      <c r="G15" s="61"/>
      <c r="H15" s="61"/>
      <c r="I15" s="61"/>
      <c r="J15" s="61"/>
      <c r="K15" s="61"/>
      <c r="L15" s="61"/>
      <c r="M15" s="61"/>
      <c r="N15" s="61"/>
      <c r="O15" s="61"/>
      <c r="P15" s="61">
        <v>0</v>
      </c>
      <c r="Q15" s="61"/>
      <c r="R15" s="61">
        <f t="shared" si="3"/>
        <v>0</v>
      </c>
      <c r="S15" s="61">
        <f t="shared" si="4"/>
        <v>0</v>
      </c>
      <c r="T15" s="61">
        <f t="shared" si="5"/>
        <v>0</v>
      </c>
      <c r="U15" s="61"/>
      <c r="V15" s="61"/>
      <c r="W15" s="61"/>
      <c r="X15" s="61"/>
      <c r="Y15" s="61"/>
      <c r="Z15" s="61"/>
      <c r="AA15" s="61"/>
      <c r="AB15" s="61"/>
      <c r="AC15" s="61"/>
      <c r="AD15" s="16"/>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row>
    <row r="16" spans="1:54" ht="15.75" x14ac:dyDescent="0.25">
      <c r="A16" s="145" t="s">
        <v>37</v>
      </c>
      <c r="B16" s="146" t="s">
        <v>449</v>
      </c>
      <c r="C16" s="143">
        <v>1</v>
      </c>
      <c r="D16" s="61">
        <v>1</v>
      </c>
      <c r="E16" s="61">
        <v>1</v>
      </c>
      <c r="F16" s="61"/>
      <c r="G16" s="61"/>
      <c r="H16" s="61"/>
      <c r="I16" s="61"/>
      <c r="J16" s="61"/>
      <c r="K16" s="61"/>
      <c r="L16" s="61"/>
      <c r="M16" s="61"/>
      <c r="N16" s="61"/>
      <c r="O16" s="61"/>
      <c r="P16" s="61">
        <v>0</v>
      </c>
      <c r="Q16" s="61"/>
      <c r="R16" s="61">
        <f t="shared" si="3"/>
        <v>0</v>
      </c>
      <c r="S16" s="61">
        <f t="shared" si="4"/>
        <v>0</v>
      </c>
      <c r="T16" s="61">
        <f t="shared" si="5"/>
        <v>0</v>
      </c>
      <c r="U16" s="61"/>
      <c r="V16" s="61"/>
      <c r="W16" s="61"/>
      <c r="X16" s="61"/>
      <c r="Y16" s="61"/>
      <c r="Z16" s="61"/>
      <c r="AA16" s="61"/>
      <c r="AB16" s="61"/>
      <c r="AC16" s="61"/>
      <c r="AD16" s="16"/>
      <c r="AE16" s="18"/>
      <c r="AF16" s="18"/>
      <c r="AG16" s="18"/>
      <c r="AH16" s="16"/>
      <c r="AI16" s="16"/>
      <c r="AJ16" s="16"/>
      <c r="AK16" s="16"/>
      <c r="AL16" s="16"/>
      <c r="AM16" s="16"/>
      <c r="AN16" s="16"/>
      <c r="AO16" s="16"/>
      <c r="AP16" s="16"/>
      <c r="AQ16" s="18"/>
      <c r="AR16" s="18"/>
      <c r="AS16" s="18"/>
      <c r="AT16" s="16"/>
      <c r="AU16" s="16"/>
      <c r="AV16" s="16"/>
      <c r="AW16" s="16"/>
      <c r="AX16" s="16"/>
      <c r="AY16" s="16"/>
      <c r="AZ16" s="16"/>
      <c r="BA16" s="16"/>
      <c r="BB16" s="16"/>
    </row>
    <row r="17" spans="1:54" ht="15.75" x14ac:dyDescent="0.25">
      <c r="A17" s="145" t="s">
        <v>39</v>
      </c>
      <c r="B17" s="146" t="s">
        <v>450</v>
      </c>
      <c r="C17" s="143">
        <v>2</v>
      </c>
      <c r="D17" s="61">
        <v>1</v>
      </c>
      <c r="E17" s="61">
        <v>2</v>
      </c>
      <c r="F17" s="61"/>
      <c r="G17" s="61"/>
      <c r="H17" s="61"/>
      <c r="I17" s="61"/>
      <c r="J17" s="61"/>
      <c r="K17" s="61"/>
      <c r="L17" s="61"/>
      <c r="M17" s="61"/>
      <c r="N17" s="61"/>
      <c r="O17" s="61"/>
      <c r="P17" s="61">
        <v>0</v>
      </c>
      <c r="Q17" s="61"/>
      <c r="R17" s="61">
        <f t="shared" si="3"/>
        <v>0</v>
      </c>
      <c r="S17" s="61">
        <f t="shared" si="4"/>
        <v>0</v>
      </c>
      <c r="T17" s="61">
        <f t="shared" si="5"/>
        <v>0</v>
      </c>
      <c r="U17" s="61"/>
      <c r="V17" s="61"/>
      <c r="W17" s="61"/>
      <c r="X17" s="61"/>
      <c r="Y17" s="61"/>
      <c r="Z17" s="61"/>
      <c r="AA17" s="61"/>
      <c r="AB17" s="61"/>
      <c r="AC17" s="61"/>
      <c r="AD17" s="16"/>
      <c r="AE17" s="18"/>
      <c r="AF17" s="18"/>
      <c r="AG17" s="18"/>
      <c r="AH17" s="16"/>
      <c r="AI17" s="16"/>
      <c r="AJ17" s="16"/>
      <c r="AK17" s="16"/>
      <c r="AL17" s="16"/>
      <c r="AM17" s="16"/>
      <c r="AN17" s="16"/>
      <c r="AO17" s="16"/>
      <c r="AP17" s="16"/>
      <c r="AQ17" s="18"/>
      <c r="AR17" s="18"/>
      <c r="AS17" s="18"/>
      <c r="AT17" s="16"/>
      <c r="AU17" s="16"/>
      <c r="AV17" s="16"/>
      <c r="AW17" s="16"/>
      <c r="AX17" s="16"/>
      <c r="AY17" s="16"/>
      <c r="AZ17" s="16"/>
      <c r="BA17" s="16"/>
      <c r="BB17" s="16"/>
    </row>
    <row r="18" spans="1:54" ht="15.75" x14ac:dyDescent="0.25">
      <c r="A18" s="81" t="s">
        <v>436</v>
      </c>
      <c r="B18" s="81" t="s">
        <v>521</v>
      </c>
      <c r="C18" s="142" t="s">
        <v>2</v>
      </c>
      <c r="D18" s="81" t="s">
        <v>3</v>
      </c>
      <c r="E18" s="81" t="s">
        <v>4</v>
      </c>
      <c r="F18" s="81" t="s">
        <v>5</v>
      </c>
      <c r="G18" s="81" t="s">
        <v>6</v>
      </c>
      <c r="H18" s="81" t="s">
        <v>7</v>
      </c>
      <c r="I18" s="81" t="s">
        <v>8</v>
      </c>
      <c r="J18" s="81" t="s">
        <v>9</v>
      </c>
      <c r="K18" s="81" t="s">
        <v>10</v>
      </c>
      <c r="L18" s="81" t="s">
        <v>11</v>
      </c>
      <c r="M18" s="81" t="s">
        <v>12</v>
      </c>
      <c r="N18" s="81" t="s">
        <v>13</v>
      </c>
      <c r="O18" s="81"/>
      <c r="P18" s="81"/>
      <c r="Q18" s="81"/>
      <c r="R18" s="81" t="s">
        <v>15</v>
      </c>
      <c r="S18" s="81" t="s">
        <v>16</v>
      </c>
      <c r="T18" s="81" t="s">
        <v>17</v>
      </c>
      <c r="U18" s="81" t="s">
        <v>18</v>
      </c>
      <c r="V18" s="81" t="s">
        <v>19</v>
      </c>
      <c r="W18" s="81" t="s">
        <v>20</v>
      </c>
      <c r="X18" s="81" t="s">
        <v>21</v>
      </c>
      <c r="Y18" s="81" t="s">
        <v>22</v>
      </c>
      <c r="Z18" s="81" t="s">
        <v>23</v>
      </c>
      <c r="AA18" s="81" t="s">
        <v>24</v>
      </c>
      <c r="AB18" s="81" t="s">
        <v>25</v>
      </c>
      <c r="AC18" s="81" t="s">
        <v>26</v>
      </c>
      <c r="AD18" s="16"/>
      <c r="AE18" s="18"/>
      <c r="AF18" s="18"/>
      <c r="AG18" s="18"/>
      <c r="AH18" s="16"/>
      <c r="AI18" s="16"/>
      <c r="AJ18" s="16"/>
      <c r="AK18" s="16"/>
      <c r="AL18" s="16"/>
      <c r="AM18" s="16"/>
      <c r="AN18" s="16"/>
      <c r="AO18" s="16"/>
      <c r="AP18" s="16"/>
      <c r="AQ18" s="18"/>
      <c r="AR18" s="18"/>
      <c r="AS18" s="18"/>
      <c r="AT18" s="16"/>
      <c r="AU18" s="16"/>
      <c r="AV18" s="16"/>
      <c r="AW18" s="16"/>
      <c r="AX18" s="16"/>
      <c r="AY18" s="16"/>
      <c r="AZ18" s="16"/>
      <c r="BA18" s="16"/>
      <c r="BB18" s="16"/>
    </row>
    <row r="19" spans="1:54" ht="15.75" x14ac:dyDescent="0.25">
      <c r="A19" s="145" t="s">
        <v>27</v>
      </c>
      <c r="B19" s="146" t="s">
        <v>522</v>
      </c>
      <c r="C19" s="143">
        <v>3</v>
      </c>
      <c r="D19" s="61">
        <v>3</v>
      </c>
      <c r="E19" s="61">
        <v>2</v>
      </c>
      <c r="F19" s="61">
        <v>2</v>
      </c>
      <c r="G19" s="61"/>
      <c r="H19" s="61"/>
      <c r="I19" s="61"/>
      <c r="J19" s="61"/>
      <c r="K19" s="61"/>
      <c r="L19" s="61"/>
      <c r="M19" s="61"/>
      <c r="N19" s="61"/>
      <c r="O19" s="61"/>
      <c r="P19" s="61">
        <v>0.6</v>
      </c>
      <c r="Q19" s="61"/>
      <c r="R19" s="61">
        <f>C19*P19</f>
        <v>1.7999999999999998</v>
      </c>
      <c r="S19" s="61">
        <f>D19*P19</f>
        <v>1.7999999999999998</v>
      </c>
      <c r="T19" s="61">
        <f>E19*P19</f>
        <v>1.2</v>
      </c>
      <c r="U19" s="61">
        <f>F19*P19</f>
        <v>1.2</v>
      </c>
      <c r="V19" s="61"/>
      <c r="W19" s="61"/>
      <c r="X19" s="61"/>
      <c r="Y19" s="61"/>
      <c r="Z19" s="61"/>
      <c r="AA19" s="61"/>
      <c r="AB19" s="61"/>
      <c r="AC19" s="61"/>
      <c r="AD19" s="16"/>
      <c r="AE19" s="18"/>
      <c r="AF19" s="18"/>
      <c r="AG19" s="18"/>
      <c r="AH19" s="16"/>
      <c r="AI19" s="16"/>
      <c r="AJ19" s="16"/>
      <c r="AK19" s="16"/>
      <c r="AL19" s="16"/>
      <c r="AM19" s="16"/>
      <c r="AN19" s="16"/>
      <c r="AO19" s="16"/>
      <c r="AP19" s="16"/>
      <c r="AQ19" s="18"/>
      <c r="AR19" s="18"/>
      <c r="AS19" s="18"/>
      <c r="AT19" s="16"/>
      <c r="AU19" s="16"/>
      <c r="AV19" s="16"/>
      <c r="AW19" s="16"/>
      <c r="AX19" s="16"/>
      <c r="AY19" s="16"/>
      <c r="AZ19" s="16"/>
      <c r="BA19" s="16"/>
      <c r="BB19" s="16"/>
    </row>
    <row r="20" spans="1:54" ht="15.75" x14ac:dyDescent="0.25">
      <c r="A20" s="145" t="s">
        <v>31</v>
      </c>
      <c r="B20" s="146" t="s">
        <v>523</v>
      </c>
      <c r="C20" s="143">
        <v>3</v>
      </c>
      <c r="D20" s="61">
        <v>2</v>
      </c>
      <c r="E20" s="61">
        <v>1</v>
      </c>
      <c r="F20" s="61">
        <v>2</v>
      </c>
      <c r="G20" s="61"/>
      <c r="H20" s="61"/>
      <c r="I20" s="61"/>
      <c r="J20" s="61"/>
      <c r="K20" s="61"/>
      <c r="L20" s="61"/>
      <c r="M20" s="61"/>
      <c r="N20" s="61"/>
      <c r="O20" s="61"/>
      <c r="P20" s="61">
        <v>0.6</v>
      </c>
      <c r="Q20" s="61"/>
      <c r="R20" s="61">
        <f>C20*P20</f>
        <v>1.7999999999999998</v>
      </c>
      <c r="S20" s="61">
        <f>D20*P20</f>
        <v>1.2</v>
      </c>
      <c r="T20" s="61">
        <f>E20*P20</f>
        <v>0.6</v>
      </c>
      <c r="U20" s="61">
        <f>F20*P20</f>
        <v>1.2</v>
      </c>
      <c r="V20" s="61"/>
      <c r="W20" s="61"/>
      <c r="X20" s="61"/>
      <c r="Y20" s="61"/>
      <c r="Z20" s="61"/>
      <c r="AA20" s="61"/>
      <c r="AB20" s="61"/>
      <c r="AC20" s="61"/>
      <c r="AD20" s="16"/>
      <c r="AE20" s="18"/>
      <c r="AF20" s="18"/>
      <c r="AG20" s="18"/>
      <c r="AH20" s="16"/>
      <c r="AI20" s="16"/>
      <c r="AJ20" s="16"/>
      <c r="AK20" s="16"/>
      <c r="AL20" s="16"/>
      <c r="AM20" s="16"/>
      <c r="AN20" s="16"/>
      <c r="AO20" s="16"/>
      <c r="AP20" s="16"/>
      <c r="AQ20" s="18"/>
      <c r="AR20" s="18"/>
      <c r="AS20" s="18"/>
      <c r="AT20" s="16"/>
      <c r="AU20" s="16"/>
      <c r="AV20" s="16"/>
      <c r="AW20" s="16"/>
      <c r="AX20" s="16"/>
      <c r="AY20" s="16"/>
      <c r="AZ20" s="16"/>
      <c r="BA20" s="16"/>
      <c r="BB20" s="16"/>
    </row>
    <row r="21" spans="1:54" ht="31.5" x14ac:dyDescent="0.25">
      <c r="A21" s="145" t="s">
        <v>33</v>
      </c>
      <c r="B21" s="146" t="s">
        <v>524</v>
      </c>
      <c r="C21" s="143"/>
      <c r="D21" s="61">
        <v>3</v>
      </c>
      <c r="E21" s="61">
        <v>3</v>
      </c>
      <c r="F21" s="61">
        <v>1</v>
      </c>
      <c r="G21" s="61"/>
      <c r="H21" s="61"/>
      <c r="I21" s="61"/>
      <c r="J21" s="61"/>
      <c r="K21" s="61"/>
      <c r="L21" s="61"/>
      <c r="M21" s="61"/>
      <c r="N21" s="61"/>
      <c r="O21" s="61"/>
      <c r="P21" s="61">
        <v>0.6</v>
      </c>
      <c r="Q21" s="61"/>
      <c r="R21" s="61"/>
      <c r="S21" s="61">
        <f>D21*P21</f>
        <v>1.7999999999999998</v>
      </c>
      <c r="T21" s="61">
        <f>E21*P21</f>
        <v>1.7999999999999998</v>
      </c>
      <c r="U21" s="61">
        <f>F21*P21</f>
        <v>0.6</v>
      </c>
      <c r="V21" s="61"/>
      <c r="W21" s="61"/>
      <c r="X21" s="61"/>
      <c r="Y21" s="61"/>
      <c r="Z21" s="61"/>
      <c r="AA21" s="61"/>
      <c r="AB21" s="61"/>
      <c r="AC21" s="61"/>
      <c r="AD21" s="16"/>
      <c r="AE21" s="18"/>
      <c r="AF21" s="18"/>
      <c r="AG21" s="18"/>
      <c r="AH21" s="16"/>
      <c r="AI21" s="16"/>
      <c r="AJ21" s="16"/>
      <c r="AK21" s="16"/>
      <c r="AL21" s="16"/>
      <c r="AM21" s="16"/>
      <c r="AN21" s="16"/>
      <c r="AO21" s="16"/>
      <c r="AP21" s="16"/>
      <c r="AQ21" s="18"/>
      <c r="AR21" s="18"/>
      <c r="AS21" s="18"/>
      <c r="AT21" s="16"/>
      <c r="AU21" s="16"/>
      <c r="AV21" s="16"/>
      <c r="AW21" s="16"/>
      <c r="AX21" s="16"/>
      <c r="AY21" s="16"/>
      <c r="AZ21" s="16"/>
      <c r="BA21" s="16"/>
      <c r="BB21" s="16"/>
    </row>
    <row r="22" spans="1:54" ht="15.75" x14ac:dyDescent="0.25">
      <c r="A22" s="145" t="s">
        <v>35</v>
      </c>
      <c r="B22" s="146" t="s">
        <v>525</v>
      </c>
      <c r="C22" s="143">
        <v>2</v>
      </c>
      <c r="D22" s="61">
        <v>3</v>
      </c>
      <c r="E22" s="61"/>
      <c r="F22" s="61">
        <v>2</v>
      </c>
      <c r="G22" s="61"/>
      <c r="H22" s="61"/>
      <c r="I22" s="61"/>
      <c r="J22" s="61"/>
      <c r="K22" s="61"/>
      <c r="L22" s="61"/>
      <c r="M22" s="61"/>
      <c r="N22" s="61"/>
      <c r="O22" s="61"/>
      <c r="P22" s="61">
        <v>0.6</v>
      </c>
      <c r="Q22" s="61"/>
      <c r="R22" s="61">
        <f>C22*P22</f>
        <v>1.2</v>
      </c>
      <c r="S22" s="61">
        <f>D22*P22</f>
        <v>1.7999999999999998</v>
      </c>
      <c r="T22" s="61"/>
      <c r="U22" s="61">
        <f>F22*P22</f>
        <v>1.2</v>
      </c>
      <c r="V22" s="61"/>
      <c r="W22" s="61"/>
      <c r="X22" s="61"/>
      <c r="Y22" s="61"/>
      <c r="Z22" s="61"/>
      <c r="AA22" s="61"/>
      <c r="AB22" s="61"/>
      <c r="AC22" s="61"/>
      <c r="AD22" s="16"/>
      <c r="AE22" s="18"/>
      <c r="AF22" s="18"/>
      <c r="AG22" s="18"/>
      <c r="AH22" s="16"/>
      <c r="AI22" s="16"/>
      <c r="AJ22" s="16"/>
      <c r="AK22" s="16"/>
      <c r="AL22" s="16"/>
      <c r="AM22" s="16"/>
      <c r="AN22" s="16"/>
      <c r="AO22" s="16"/>
      <c r="AP22" s="16"/>
      <c r="AQ22" s="18"/>
      <c r="AR22" s="18"/>
      <c r="AS22" s="18"/>
      <c r="AT22" s="16"/>
      <c r="AU22" s="16"/>
      <c r="AV22" s="16"/>
      <c r="AW22" s="16"/>
      <c r="AX22" s="16"/>
      <c r="AY22" s="16"/>
      <c r="AZ22" s="16"/>
      <c r="BA22" s="16"/>
      <c r="BB22" s="16"/>
    </row>
    <row r="23" spans="1:54" ht="15.75" x14ac:dyDescent="0.25">
      <c r="A23" s="145" t="s">
        <v>37</v>
      </c>
      <c r="B23" s="146" t="s">
        <v>526</v>
      </c>
      <c r="C23" s="143">
        <v>2</v>
      </c>
      <c r="D23" s="61"/>
      <c r="E23" s="61">
        <v>2</v>
      </c>
      <c r="F23" s="61"/>
      <c r="G23" s="61"/>
      <c r="H23" s="61"/>
      <c r="I23" s="61"/>
      <c r="J23" s="61"/>
      <c r="K23" s="61"/>
      <c r="L23" s="61"/>
      <c r="M23" s="61"/>
      <c r="N23" s="61"/>
      <c r="O23" s="61"/>
      <c r="P23" s="61">
        <v>0.6</v>
      </c>
      <c r="Q23" s="61"/>
      <c r="R23" s="61">
        <f>C23*P23</f>
        <v>1.2</v>
      </c>
      <c r="S23" s="61"/>
      <c r="T23" s="61">
        <f>E23*P23</f>
        <v>1.2</v>
      </c>
      <c r="U23" s="61"/>
      <c r="V23" s="61"/>
      <c r="W23" s="61"/>
      <c r="X23" s="61"/>
      <c r="Y23" s="61"/>
      <c r="Z23" s="61"/>
      <c r="AA23" s="61"/>
      <c r="AB23" s="61"/>
      <c r="AC23" s="61"/>
      <c r="AD23" s="16"/>
      <c r="AE23" s="18"/>
      <c r="AF23" s="18"/>
      <c r="AG23" s="18"/>
      <c r="AH23" s="16"/>
      <c r="AI23" s="16"/>
      <c r="AJ23" s="16"/>
      <c r="AK23" s="16"/>
      <c r="AL23" s="16"/>
      <c r="AM23" s="16"/>
      <c r="AN23" s="16"/>
      <c r="AO23" s="16"/>
      <c r="AP23" s="16"/>
      <c r="AQ23" s="18"/>
      <c r="AR23" s="18"/>
      <c r="AS23" s="18"/>
      <c r="AT23" s="16"/>
      <c r="AU23" s="16"/>
      <c r="AV23" s="16"/>
      <c r="AW23" s="16"/>
      <c r="AX23" s="16"/>
      <c r="AY23" s="16"/>
      <c r="AZ23" s="16"/>
      <c r="BA23" s="16"/>
      <c r="BB23" s="16"/>
    </row>
    <row r="24" spans="1:54" ht="15.75" x14ac:dyDescent="0.25">
      <c r="A24" s="145" t="s">
        <v>39</v>
      </c>
      <c r="B24" s="146" t="s">
        <v>527</v>
      </c>
      <c r="C24" s="143">
        <v>2</v>
      </c>
      <c r="D24" s="61">
        <v>2</v>
      </c>
      <c r="E24" s="61">
        <v>2</v>
      </c>
      <c r="F24" s="61">
        <v>1</v>
      </c>
      <c r="G24" s="61"/>
      <c r="H24" s="61"/>
      <c r="I24" s="61"/>
      <c r="J24" s="61"/>
      <c r="K24" s="61"/>
      <c r="L24" s="61"/>
      <c r="M24" s="61"/>
      <c r="N24" s="61"/>
      <c r="O24" s="61"/>
      <c r="P24" s="61">
        <v>0.6</v>
      </c>
      <c r="Q24" s="61"/>
      <c r="R24" s="61">
        <f>C24*P24</f>
        <v>1.2</v>
      </c>
      <c r="S24" s="61">
        <f>D24*P24</f>
        <v>1.2</v>
      </c>
      <c r="T24" s="61">
        <f>E24*P24</f>
        <v>1.2</v>
      </c>
      <c r="U24" s="61">
        <f>F24*P24</f>
        <v>0.6</v>
      </c>
      <c r="V24" s="61"/>
      <c r="W24" s="61"/>
      <c r="X24" s="61"/>
      <c r="Y24" s="61"/>
      <c r="Z24" s="61"/>
      <c r="AA24" s="61"/>
      <c r="AB24" s="61"/>
      <c r="AC24" s="61"/>
      <c r="AD24" s="16"/>
      <c r="AE24" s="18"/>
      <c r="AF24" s="18"/>
      <c r="AG24" s="18"/>
      <c r="AH24" s="16"/>
      <c r="AI24" s="16"/>
      <c r="AJ24" s="16"/>
      <c r="AK24" s="16"/>
      <c r="AL24" s="16"/>
      <c r="AM24" s="16"/>
      <c r="AN24" s="16"/>
      <c r="AO24" s="16"/>
      <c r="AP24" s="16"/>
      <c r="AQ24" s="18"/>
      <c r="AR24" s="18"/>
      <c r="AS24" s="18"/>
      <c r="AT24" s="16"/>
      <c r="AU24" s="16"/>
      <c r="AV24" s="16"/>
      <c r="AW24" s="16"/>
      <c r="AX24" s="16"/>
      <c r="AY24" s="16"/>
      <c r="AZ24" s="16"/>
      <c r="BA24" s="16"/>
      <c r="BB24" s="16"/>
    </row>
    <row r="25" spans="1:54" ht="15.75" x14ac:dyDescent="0.25">
      <c r="A25" s="81" t="s">
        <v>436</v>
      </c>
      <c r="B25" s="81" t="s">
        <v>528</v>
      </c>
      <c r="C25" s="142" t="s">
        <v>2</v>
      </c>
      <c r="D25" s="81" t="s">
        <v>3</v>
      </c>
      <c r="E25" s="81" t="s">
        <v>4</v>
      </c>
      <c r="F25" s="81" t="s">
        <v>5</v>
      </c>
      <c r="G25" s="81" t="s">
        <v>6</v>
      </c>
      <c r="H25" s="81" t="s">
        <v>7</v>
      </c>
      <c r="I25" s="81" t="s">
        <v>8</v>
      </c>
      <c r="J25" s="81" t="s">
        <v>9</v>
      </c>
      <c r="K25" s="81" t="s">
        <v>10</v>
      </c>
      <c r="L25" s="81" t="s">
        <v>11</v>
      </c>
      <c r="M25" s="81" t="s">
        <v>12</v>
      </c>
      <c r="N25" s="81" t="s">
        <v>13</v>
      </c>
      <c r="O25" s="81"/>
      <c r="P25" s="81"/>
      <c r="Q25" s="81"/>
      <c r="R25" s="81" t="s">
        <v>15</v>
      </c>
      <c r="S25" s="81" t="s">
        <v>16</v>
      </c>
      <c r="T25" s="81" t="s">
        <v>17</v>
      </c>
      <c r="U25" s="81" t="s">
        <v>18</v>
      </c>
      <c r="V25" s="81" t="s">
        <v>19</v>
      </c>
      <c r="W25" s="81" t="s">
        <v>20</v>
      </c>
      <c r="X25" s="81" t="s">
        <v>21</v>
      </c>
      <c r="Y25" s="81" t="s">
        <v>22</v>
      </c>
      <c r="Z25" s="81" t="s">
        <v>23</v>
      </c>
      <c r="AA25" s="81" t="s">
        <v>24</v>
      </c>
      <c r="AB25" s="81" t="s">
        <v>25</v>
      </c>
      <c r="AC25" s="81" t="s">
        <v>26</v>
      </c>
      <c r="AD25" s="16"/>
      <c r="AE25" s="18"/>
      <c r="AF25" s="18"/>
      <c r="AG25" s="18"/>
      <c r="AH25" s="16"/>
      <c r="AI25" s="16"/>
      <c r="AJ25" s="16"/>
      <c r="AK25" s="16"/>
      <c r="AL25" s="16"/>
      <c r="AM25" s="16"/>
      <c r="AN25" s="16"/>
      <c r="AO25" s="16"/>
      <c r="AP25" s="16"/>
      <c r="AQ25" s="18"/>
      <c r="AR25" s="18"/>
      <c r="AS25" s="18"/>
      <c r="AT25" s="16"/>
      <c r="AU25" s="16"/>
      <c r="AV25" s="16"/>
      <c r="AW25" s="16"/>
      <c r="AX25" s="16"/>
      <c r="AY25" s="16"/>
      <c r="AZ25" s="16"/>
      <c r="BA25" s="16"/>
      <c r="BB25" s="16"/>
    </row>
    <row r="26" spans="1:54" ht="15.75" x14ac:dyDescent="0.25">
      <c r="A26" s="145" t="s">
        <v>27</v>
      </c>
      <c r="B26" s="146" t="s">
        <v>529</v>
      </c>
      <c r="C26" s="143">
        <v>2</v>
      </c>
      <c r="D26" s="61">
        <v>1</v>
      </c>
      <c r="E26" s="61">
        <v>3</v>
      </c>
      <c r="F26" s="61"/>
      <c r="G26" s="61"/>
      <c r="H26" s="61"/>
      <c r="I26" s="61"/>
      <c r="J26" s="61"/>
      <c r="K26" s="61"/>
      <c r="L26" s="61"/>
      <c r="M26" s="61"/>
      <c r="N26" s="61"/>
      <c r="O26" s="61"/>
      <c r="P26" s="61">
        <v>0.4</v>
      </c>
      <c r="Q26" s="61"/>
      <c r="R26" s="61">
        <f t="shared" ref="R26:R31" si="6">C26*P26</f>
        <v>0.8</v>
      </c>
      <c r="S26" s="61">
        <f t="shared" ref="S26:S31" si="7">D26*P26</f>
        <v>0.4</v>
      </c>
      <c r="T26" s="61">
        <f t="shared" ref="T26:T31" si="8">E26*P26</f>
        <v>1.2000000000000002</v>
      </c>
      <c r="U26" s="61"/>
      <c r="V26" s="61"/>
      <c r="W26" s="61"/>
      <c r="X26" s="61"/>
      <c r="Y26" s="61"/>
      <c r="Z26" s="61"/>
      <c r="AA26" s="61"/>
      <c r="AB26" s="61"/>
      <c r="AC26" s="61"/>
      <c r="AD26" s="16"/>
      <c r="AE26" s="18"/>
      <c r="AF26" s="18"/>
      <c r="AG26" s="18"/>
      <c r="AH26" s="16"/>
      <c r="AI26" s="16"/>
      <c r="AJ26" s="16"/>
      <c r="AK26" s="16"/>
      <c r="AL26" s="16"/>
      <c r="AM26" s="16"/>
      <c r="AN26" s="16"/>
      <c r="AO26" s="16"/>
      <c r="AP26" s="16"/>
      <c r="AQ26" s="18"/>
      <c r="AR26" s="18"/>
      <c r="AS26" s="18"/>
      <c r="AT26" s="16"/>
      <c r="AU26" s="16"/>
      <c r="AV26" s="16"/>
      <c r="AW26" s="16"/>
      <c r="AX26" s="16"/>
      <c r="AY26" s="16"/>
      <c r="AZ26" s="16"/>
      <c r="BA26" s="16"/>
      <c r="BB26" s="16"/>
    </row>
    <row r="27" spans="1:54" ht="15.75" x14ac:dyDescent="0.25">
      <c r="A27" s="145" t="s">
        <v>31</v>
      </c>
      <c r="B27" s="146" t="s">
        <v>530</v>
      </c>
      <c r="C27" s="143">
        <v>1</v>
      </c>
      <c r="D27" s="61">
        <v>1</v>
      </c>
      <c r="E27" s="61">
        <v>1</v>
      </c>
      <c r="F27" s="61"/>
      <c r="G27" s="61"/>
      <c r="H27" s="61"/>
      <c r="I27" s="61"/>
      <c r="J27" s="61"/>
      <c r="K27" s="61"/>
      <c r="L27" s="61"/>
      <c r="M27" s="61"/>
      <c r="N27" s="61"/>
      <c r="O27" s="61"/>
      <c r="P27" s="61">
        <v>0.4</v>
      </c>
      <c r="Q27" s="61"/>
      <c r="R27" s="61">
        <f t="shared" si="6"/>
        <v>0.4</v>
      </c>
      <c r="S27" s="61">
        <f t="shared" si="7"/>
        <v>0.4</v>
      </c>
      <c r="T27" s="61">
        <f t="shared" si="8"/>
        <v>0.4</v>
      </c>
      <c r="U27" s="61"/>
      <c r="V27" s="61"/>
      <c r="W27" s="61"/>
      <c r="X27" s="61"/>
      <c r="Y27" s="61"/>
      <c r="Z27" s="61"/>
      <c r="AA27" s="61"/>
      <c r="AB27" s="61"/>
      <c r="AC27" s="61"/>
      <c r="AD27" s="16"/>
      <c r="AE27" s="18"/>
      <c r="AF27" s="18"/>
      <c r="AG27" s="18"/>
      <c r="AH27" s="16"/>
      <c r="AI27" s="16"/>
      <c r="AJ27" s="16"/>
      <c r="AK27" s="16"/>
      <c r="AL27" s="16"/>
      <c r="AM27" s="16"/>
      <c r="AN27" s="16"/>
      <c r="AO27" s="16"/>
      <c r="AP27" s="16"/>
      <c r="AQ27" s="18"/>
      <c r="AR27" s="18"/>
      <c r="AS27" s="18"/>
      <c r="AT27" s="16"/>
      <c r="AU27" s="16"/>
      <c r="AV27" s="16"/>
      <c r="AW27" s="16"/>
      <c r="AX27" s="16"/>
      <c r="AY27" s="16"/>
      <c r="AZ27" s="16"/>
      <c r="BA27" s="16"/>
      <c r="BB27" s="16"/>
    </row>
    <row r="28" spans="1:54" ht="15.75" x14ac:dyDescent="0.25">
      <c r="A28" s="145" t="s">
        <v>33</v>
      </c>
      <c r="B28" s="146" t="s">
        <v>531</v>
      </c>
      <c r="C28" s="143">
        <v>2</v>
      </c>
      <c r="D28" s="61">
        <v>1</v>
      </c>
      <c r="E28" s="61">
        <v>2</v>
      </c>
      <c r="F28" s="61"/>
      <c r="G28" s="61"/>
      <c r="H28" s="61"/>
      <c r="I28" s="61"/>
      <c r="J28" s="61"/>
      <c r="K28" s="61"/>
      <c r="L28" s="61"/>
      <c r="M28" s="61"/>
      <c r="N28" s="61"/>
      <c r="O28" s="61"/>
      <c r="P28" s="61">
        <v>0.4</v>
      </c>
      <c r="Q28" s="61"/>
      <c r="R28" s="61">
        <f t="shared" si="6"/>
        <v>0.8</v>
      </c>
      <c r="S28" s="61">
        <f t="shared" si="7"/>
        <v>0.4</v>
      </c>
      <c r="T28" s="61">
        <f t="shared" si="8"/>
        <v>0.8</v>
      </c>
      <c r="U28" s="61"/>
      <c r="V28" s="61"/>
      <c r="W28" s="61"/>
      <c r="X28" s="61"/>
      <c r="Y28" s="61"/>
      <c r="Z28" s="61"/>
      <c r="AA28" s="61"/>
      <c r="AB28" s="61"/>
      <c r="AC28" s="61"/>
      <c r="AD28" s="16"/>
      <c r="AE28" s="18"/>
      <c r="AF28" s="18"/>
      <c r="AG28" s="18"/>
      <c r="AH28" s="16"/>
      <c r="AI28" s="16"/>
      <c r="AJ28" s="16"/>
      <c r="AK28" s="16"/>
      <c r="AL28" s="16"/>
      <c r="AM28" s="16"/>
      <c r="AN28" s="16"/>
      <c r="AO28" s="16"/>
      <c r="AP28" s="16"/>
      <c r="AQ28" s="18"/>
      <c r="AR28" s="18"/>
      <c r="AS28" s="18"/>
      <c r="AT28" s="16"/>
      <c r="AU28" s="16"/>
      <c r="AV28" s="16"/>
      <c r="AW28" s="16"/>
      <c r="AX28" s="16"/>
      <c r="AY28" s="16"/>
      <c r="AZ28" s="16"/>
      <c r="BA28" s="16"/>
      <c r="BB28" s="16"/>
    </row>
    <row r="29" spans="1:54" ht="15.75" x14ac:dyDescent="0.25">
      <c r="A29" s="145" t="s">
        <v>35</v>
      </c>
      <c r="B29" s="146" t="s">
        <v>532</v>
      </c>
      <c r="C29" s="143">
        <v>2</v>
      </c>
      <c r="D29" s="61">
        <v>1</v>
      </c>
      <c r="E29" s="61">
        <v>3</v>
      </c>
      <c r="F29" s="61"/>
      <c r="G29" s="61"/>
      <c r="H29" s="61"/>
      <c r="I29" s="61"/>
      <c r="J29" s="61"/>
      <c r="K29" s="61"/>
      <c r="L29" s="61"/>
      <c r="M29" s="61"/>
      <c r="N29" s="61"/>
      <c r="O29" s="61"/>
      <c r="P29" s="61">
        <v>0.4</v>
      </c>
      <c r="Q29" s="61"/>
      <c r="R29" s="61">
        <f t="shared" si="6"/>
        <v>0.8</v>
      </c>
      <c r="S29" s="61">
        <f t="shared" si="7"/>
        <v>0.4</v>
      </c>
      <c r="T29" s="61">
        <f t="shared" si="8"/>
        <v>1.2000000000000002</v>
      </c>
      <c r="U29" s="61"/>
      <c r="V29" s="61"/>
      <c r="W29" s="61"/>
      <c r="X29" s="61"/>
      <c r="Y29" s="61"/>
      <c r="Z29" s="61"/>
      <c r="AA29" s="61"/>
      <c r="AB29" s="61"/>
      <c r="AC29" s="61"/>
      <c r="AD29" s="16"/>
      <c r="AE29" s="18"/>
      <c r="AF29" s="18"/>
      <c r="AG29" s="18"/>
      <c r="AH29" s="16"/>
      <c r="AI29" s="16"/>
      <c r="AJ29" s="16"/>
      <c r="AK29" s="16"/>
      <c r="AL29" s="16"/>
      <c r="AM29" s="16"/>
      <c r="AN29" s="16"/>
      <c r="AO29" s="16"/>
      <c r="AP29" s="16"/>
      <c r="AQ29" s="18"/>
      <c r="AR29" s="18"/>
      <c r="AS29" s="18"/>
      <c r="AT29" s="16"/>
      <c r="AU29" s="16"/>
      <c r="AV29" s="16"/>
      <c r="AW29" s="16"/>
      <c r="AX29" s="16"/>
      <c r="AY29" s="16"/>
      <c r="AZ29" s="16"/>
      <c r="BA29" s="16"/>
      <c r="BB29" s="16"/>
    </row>
    <row r="30" spans="1:54" ht="15.75" x14ac:dyDescent="0.25">
      <c r="A30" s="145" t="s">
        <v>37</v>
      </c>
      <c r="B30" s="146" t="s">
        <v>533</v>
      </c>
      <c r="C30" s="143">
        <v>1</v>
      </c>
      <c r="D30" s="61">
        <v>1</v>
      </c>
      <c r="E30" s="61">
        <v>1</v>
      </c>
      <c r="F30" s="61"/>
      <c r="G30" s="61"/>
      <c r="H30" s="61"/>
      <c r="I30" s="61"/>
      <c r="J30" s="61"/>
      <c r="K30" s="61"/>
      <c r="L30" s="61"/>
      <c r="M30" s="61"/>
      <c r="N30" s="61"/>
      <c r="O30" s="61"/>
      <c r="P30" s="61">
        <v>0.4</v>
      </c>
      <c r="Q30" s="61"/>
      <c r="R30" s="61">
        <f t="shared" si="6"/>
        <v>0.4</v>
      </c>
      <c r="S30" s="61">
        <f t="shared" si="7"/>
        <v>0.4</v>
      </c>
      <c r="T30" s="61">
        <f t="shared" si="8"/>
        <v>0.4</v>
      </c>
      <c r="U30" s="61"/>
      <c r="V30" s="61"/>
      <c r="W30" s="61"/>
      <c r="X30" s="61"/>
      <c r="Y30" s="61"/>
      <c r="Z30" s="61"/>
      <c r="AA30" s="61"/>
      <c r="AB30" s="61"/>
      <c r="AC30" s="61"/>
      <c r="AD30" s="16"/>
      <c r="AE30" s="18"/>
      <c r="AF30" s="18"/>
      <c r="AG30" s="18"/>
      <c r="AH30" s="16"/>
      <c r="AI30" s="16"/>
      <c r="AJ30" s="16"/>
      <c r="AK30" s="16"/>
      <c r="AL30" s="16"/>
      <c r="AM30" s="16"/>
      <c r="AN30" s="16"/>
      <c r="AO30" s="16"/>
      <c r="AP30" s="16"/>
      <c r="AQ30" s="18"/>
      <c r="AR30" s="18"/>
      <c r="AS30" s="18"/>
      <c r="AT30" s="16"/>
      <c r="AU30" s="16"/>
      <c r="AV30" s="16"/>
      <c r="AW30" s="16"/>
      <c r="AX30" s="16"/>
      <c r="AY30" s="16"/>
      <c r="AZ30" s="16"/>
      <c r="BA30" s="16"/>
      <c r="BB30" s="16"/>
    </row>
    <row r="31" spans="1:54" ht="15.75" x14ac:dyDescent="0.25">
      <c r="A31" s="145" t="s">
        <v>39</v>
      </c>
      <c r="B31" s="146" t="s">
        <v>534</v>
      </c>
      <c r="C31" s="143">
        <v>1</v>
      </c>
      <c r="D31" s="61">
        <v>2</v>
      </c>
      <c r="E31" s="61">
        <v>3</v>
      </c>
      <c r="F31" s="61"/>
      <c r="G31" s="61"/>
      <c r="H31" s="61"/>
      <c r="I31" s="61"/>
      <c r="J31" s="61"/>
      <c r="K31" s="61"/>
      <c r="L31" s="61"/>
      <c r="M31" s="61"/>
      <c r="N31" s="61"/>
      <c r="O31" s="61"/>
      <c r="P31" s="61">
        <v>0.4</v>
      </c>
      <c r="Q31" s="61"/>
      <c r="R31" s="61">
        <f t="shared" si="6"/>
        <v>0.4</v>
      </c>
      <c r="S31" s="61">
        <f t="shared" si="7"/>
        <v>0.8</v>
      </c>
      <c r="T31" s="61">
        <f t="shared" si="8"/>
        <v>1.2000000000000002</v>
      </c>
      <c r="U31" s="61"/>
      <c r="V31" s="61"/>
      <c r="W31" s="61"/>
      <c r="X31" s="61"/>
      <c r="Y31" s="61"/>
      <c r="Z31" s="61"/>
      <c r="AA31" s="61"/>
      <c r="AB31" s="61"/>
      <c r="AC31" s="61"/>
      <c r="AD31" s="16"/>
      <c r="AE31" s="18"/>
      <c r="AF31" s="18"/>
      <c r="AG31" s="18"/>
      <c r="AH31" s="16"/>
      <c r="AI31" s="16"/>
      <c r="AJ31" s="16"/>
      <c r="AK31" s="16"/>
      <c r="AL31" s="16"/>
      <c r="AM31" s="16"/>
      <c r="AN31" s="16"/>
      <c r="AO31" s="16"/>
      <c r="AP31" s="16"/>
      <c r="AQ31" s="18"/>
      <c r="AR31" s="18"/>
      <c r="AS31" s="18"/>
      <c r="AT31" s="16"/>
      <c r="AU31" s="16"/>
      <c r="AV31" s="16"/>
      <c r="AW31" s="16"/>
      <c r="AX31" s="16"/>
      <c r="AY31" s="16"/>
      <c r="AZ31" s="16"/>
      <c r="BA31" s="16"/>
      <c r="BB31" s="16"/>
    </row>
    <row r="32" spans="1:54" ht="15.75" x14ac:dyDescent="0.25">
      <c r="A32" s="81" t="s">
        <v>436</v>
      </c>
      <c r="B32" s="81" t="s">
        <v>615</v>
      </c>
      <c r="C32" s="142" t="s">
        <v>2</v>
      </c>
      <c r="D32" s="81" t="s">
        <v>3</v>
      </c>
      <c r="E32" s="81" t="s">
        <v>4</v>
      </c>
      <c r="F32" s="81" t="s">
        <v>5</v>
      </c>
      <c r="G32" s="81" t="s">
        <v>6</v>
      </c>
      <c r="H32" s="81" t="s">
        <v>7</v>
      </c>
      <c r="I32" s="81" t="s">
        <v>8</v>
      </c>
      <c r="J32" s="81" t="s">
        <v>9</v>
      </c>
      <c r="K32" s="81" t="s">
        <v>10</v>
      </c>
      <c r="L32" s="81" t="s">
        <v>11</v>
      </c>
      <c r="M32" s="81" t="s">
        <v>12</v>
      </c>
      <c r="N32" s="81" t="s">
        <v>13</v>
      </c>
      <c r="O32" s="81"/>
      <c r="P32" s="81"/>
      <c r="Q32" s="81"/>
      <c r="R32" s="81" t="s">
        <v>15</v>
      </c>
      <c r="S32" s="81" t="s">
        <v>16</v>
      </c>
      <c r="T32" s="81" t="s">
        <v>17</v>
      </c>
      <c r="U32" s="81" t="s">
        <v>18</v>
      </c>
      <c r="V32" s="81" t="s">
        <v>19</v>
      </c>
      <c r="W32" s="81" t="s">
        <v>20</v>
      </c>
      <c r="X32" s="81" t="s">
        <v>21</v>
      </c>
      <c r="Y32" s="81" t="s">
        <v>22</v>
      </c>
      <c r="Z32" s="81" t="s">
        <v>23</v>
      </c>
      <c r="AA32" s="81" t="s">
        <v>24</v>
      </c>
      <c r="AB32" s="81" t="s">
        <v>25</v>
      </c>
      <c r="AC32" s="81" t="s">
        <v>26</v>
      </c>
      <c r="AD32" s="16"/>
      <c r="AE32" s="18"/>
      <c r="AF32" s="18"/>
      <c r="AG32" s="18"/>
      <c r="AH32" s="16"/>
      <c r="AI32" s="16"/>
      <c r="AJ32" s="16"/>
      <c r="AK32" s="16"/>
      <c r="AL32" s="16"/>
      <c r="AM32" s="16"/>
      <c r="AN32" s="16"/>
      <c r="AO32" s="16"/>
      <c r="AP32" s="16"/>
      <c r="AQ32" s="18"/>
      <c r="AR32" s="18"/>
      <c r="AS32" s="18"/>
      <c r="AT32" s="16"/>
      <c r="AU32" s="16"/>
      <c r="AV32" s="16"/>
      <c r="AW32" s="16"/>
      <c r="AX32" s="16"/>
      <c r="AY32" s="16"/>
      <c r="AZ32" s="16"/>
      <c r="BA32" s="16"/>
      <c r="BB32" s="16"/>
    </row>
    <row r="33" spans="1:54" ht="15.75" x14ac:dyDescent="0.25">
      <c r="A33" s="145" t="s">
        <v>27</v>
      </c>
      <c r="B33" s="146" t="s">
        <v>1147</v>
      </c>
      <c r="C33" s="143">
        <v>2</v>
      </c>
      <c r="D33" s="61">
        <v>3</v>
      </c>
      <c r="E33" s="61">
        <v>2</v>
      </c>
      <c r="F33" s="61"/>
      <c r="G33" s="61">
        <v>2</v>
      </c>
      <c r="H33" s="61"/>
      <c r="I33" s="61"/>
      <c r="J33" s="61"/>
      <c r="K33" s="61">
        <v>2</v>
      </c>
      <c r="L33" s="61"/>
      <c r="M33" s="61"/>
      <c r="N33" s="61"/>
      <c r="O33" s="61"/>
      <c r="P33" s="61">
        <v>1.6</v>
      </c>
      <c r="Q33" s="61"/>
      <c r="R33" s="61">
        <f t="shared" ref="R33:R38" si="9">C33*P33</f>
        <v>3.2</v>
      </c>
      <c r="S33" s="61">
        <f>D33*P33</f>
        <v>4.8000000000000007</v>
      </c>
      <c r="T33" s="61">
        <f>E33*P33</f>
        <v>3.2</v>
      </c>
      <c r="U33" s="61"/>
      <c r="V33" s="61">
        <f>G33*P33</f>
        <v>3.2</v>
      </c>
      <c r="W33" s="61"/>
      <c r="X33" s="61"/>
      <c r="Y33" s="61"/>
      <c r="Z33" s="61">
        <f>K33*P33</f>
        <v>3.2</v>
      </c>
      <c r="AA33" s="61"/>
      <c r="AB33" s="61"/>
      <c r="AC33" s="61"/>
      <c r="AD33" s="16"/>
      <c r="AE33" s="18"/>
      <c r="AF33" s="18"/>
      <c r="AG33" s="18"/>
      <c r="AH33" s="16"/>
      <c r="AI33" s="16"/>
      <c r="AJ33" s="16"/>
      <c r="AK33" s="16"/>
      <c r="AL33" s="16"/>
      <c r="AM33" s="16"/>
      <c r="AN33" s="16"/>
      <c r="AO33" s="16"/>
      <c r="AP33" s="16"/>
      <c r="AQ33" s="18"/>
      <c r="AR33" s="18"/>
      <c r="AS33" s="18"/>
      <c r="AT33" s="16"/>
      <c r="AU33" s="16"/>
      <c r="AV33" s="16"/>
      <c r="AW33" s="16"/>
      <c r="AX33" s="16"/>
      <c r="AY33" s="16"/>
      <c r="AZ33" s="16"/>
      <c r="BA33" s="16"/>
      <c r="BB33" s="16"/>
    </row>
    <row r="34" spans="1:54" ht="15.75" x14ac:dyDescent="0.25">
      <c r="A34" s="145" t="s">
        <v>31</v>
      </c>
      <c r="B34" s="146" t="s">
        <v>617</v>
      </c>
      <c r="C34" s="143">
        <v>3</v>
      </c>
      <c r="D34" s="61">
        <v>3</v>
      </c>
      <c r="E34" s="61">
        <v>3</v>
      </c>
      <c r="F34" s="61"/>
      <c r="G34" s="61"/>
      <c r="H34" s="61">
        <v>2</v>
      </c>
      <c r="I34" s="61"/>
      <c r="J34" s="61"/>
      <c r="K34" s="61"/>
      <c r="L34" s="61"/>
      <c r="M34" s="61"/>
      <c r="N34" s="61"/>
      <c r="O34" s="61"/>
      <c r="P34" s="61">
        <v>1.6</v>
      </c>
      <c r="Q34" s="61"/>
      <c r="R34" s="61">
        <f t="shared" si="9"/>
        <v>4.8000000000000007</v>
      </c>
      <c r="S34" s="61">
        <f>D34*P34</f>
        <v>4.8000000000000007</v>
      </c>
      <c r="T34" s="61">
        <f>E34*P34</f>
        <v>4.8000000000000007</v>
      </c>
      <c r="U34" s="61"/>
      <c r="V34" s="61"/>
      <c r="W34" s="61">
        <f>H34*P34</f>
        <v>3.2</v>
      </c>
      <c r="X34" s="61"/>
      <c r="Y34" s="61"/>
      <c r="Z34" s="61"/>
      <c r="AA34" s="61"/>
      <c r="AB34" s="61"/>
      <c r="AC34" s="61"/>
      <c r="AD34" s="16"/>
      <c r="AE34" s="18"/>
      <c r="AF34" s="18"/>
      <c r="AG34" s="18"/>
      <c r="AH34" s="16"/>
      <c r="AI34" s="16"/>
      <c r="AJ34" s="16"/>
      <c r="AK34" s="16"/>
      <c r="AL34" s="16"/>
      <c r="AM34" s="16"/>
      <c r="AN34" s="16"/>
      <c r="AO34" s="16"/>
      <c r="AP34" s="16"/>
      <c r="AQ34" s="18"/>
      <c r="AR34" s="18"/>
      <c r="AS34" s="18"/>
      <c r="AT34" s="16"/>
      <c r="AU34" s="16"/>
      <c r="AV34" s="16"/>
      <c r="AW34" s="16"/>
      <c r="AX34" s="16"/>
      <c r="AY34" s="16"/>
      <c r="AZ34" s="16"/>
      <c r="BA34" s="16"/>
      <c r="BB34" s="16"/>
    </row>
    <row r="35" spans="1:54" ht="15.75" x14ac:dyDescent="0.25">
      <c r="A35" s="145" t="s">
        <v>33</v>
      </c>
      <c r="B35" s="146" t="s">
        <v>618</v>
      </c>
      <c r="C35" s="143">
        <v>2</v>
      </c>
      <c r="D35" s="61">
        <v>2</v>
      </c>
      <c r="E35" s="61"/>
      <c r="F35" s="61"/>
      <c r="G35" s="61"/>
      <c r="H35" s="61"/>
      <c r="I35" s="61"/>
      <c r="J35" s="61"/>
      <c r="K35" s="61"/>
      <c r="L35" s="61"/>
      <c r="M35" s="61"/>
      <c r="N35" s="61"/>
      <c r="O35" s="61"/>
      <c r="P35" s="61">
        <v>1.6</v>
      </c>
      <c r="Q35" s="61"/>
      <c r="R35" s="61">
        <f t="shared" si="9"/>
        <v>3.2</v>
      </c>
      <c r="S35" s="61">
        <f>D35*P35</f>
        <v>3.2</v>
      </c>
      <c r="T35" s="61"/>
      <c r="U35" s="61"/>
      <c r="V35" s="61"/>
      <c r="W35" s="61"/>
      <c r="X35" s="61"/>
      <c r="Y35" s="61"/>
      <c r="Z35" s="61"/>
      <c r="AA35" s="61"/>
      <c r="AB35" s="61"/>
      <c r="AC35" s="61"/>
      <c r="AD35" s="16"/>
      <c r="AE35" s="18"/>
      <c r="AF35" s="18"/>
      <c r="AG35" s="18"/>
      <c r="AH35" s="16"/>
      <c r="AI35" s="16"/>
      <c r="AJ35" s="16"/>
      <c r="AK35" s="16"/>
      <c r="AL35" s="16"/>
      <c r="AM35" s="16"/>
      <c r="AN35" s="16"/>
      <c r="AO35" s="16"/>
      <c r="AP35" s="16"/>
      <c r="AQ35" s="18"/>
      <c r="AR35" s="18"/>
      <c r="AS35" s="18"/>
      <c r="AT35" s="16"/>
      <c r="AU35" s="16"/>
      <c r="AV35" s="16"/>
      <c r="AW35" s="16"/>
      <c r="AX35" s="16"/>
      <c r="AY35" s="16"/>
      <c r="AZ35" s="16"/>
      <c r="BA35" s="16"/>
      <c r="BB35" s="16"/>
    </row>
    <row r="36" spans="1:54" ht="15.75" x14ac:dyDescent="0.25">
      <c r="A36" s="145" t="s">
        <v>35</v>
      </c>
      <c r="B36" s="146" t="s">
        <v>1148</v>
      </c>
      <c r="C36" s="143">
        <v>2</v>
      </c>
      <c r="D36" s="61"/>
      <c r="E36" s="61"/>
      <c r="F36" s="61"/>
      <c r="G36" s="61"/>
      <c r="H36" s="61"/>
      <c r="I36" s="61"/>
      <c r="J36" s="61">
        <v>2</v>
      </c>
      <c r="K36" s="61"/>
      <c r="L36" s="61"/>
      <c r="M36" s="61"/>
      <c r="N36" s="61"/>
      <c r="O36" s="61"/>
      <c r="P36" s="61">
        <v>1.6</v>
      </c>
      <c r="Q36" s="61"/>
      <c r="R36" s="61">
        <f t="shared" si="9"/>
        <v>3.2</v>
      </c>
      <c r="S36" s="61"/>
      <c r="T36" s="61"/>
      <c r="U36" s="61"/>
      <c r="V36" s="61"/>
      <c r="W36" s="61"/>
      <c r="X36" s="61"/>
      <c r="Y36" s="61">
        <f>J36*P36</f>
        <v>3.2</v>
      </c>
      <c r="Z36" s="61"/>
      <c r="AA36" s="61"/>
      <c r="AB36" s="61"/>
      <c r="AC36" s="61"/>
      <c r="AD36" s="16"/>
      <c r="AE36" s="18"/>
      <c r="AF36" s="18"/>
      <c r="AG36" s="18"/>
      <c r="AH36" s="16"/>
      <c r="AI36" s="16"/>
      <c r="AJ36" s="16"/>
      <c r="AK36" s="16"/>
      <c r="AL36" s="16"/>
      <c r="AM36" s="16"/>
      <c r="AN36" s="16"/>
      <c r="AO36" s="16"/>
      <c r="AP36" s="16"/>
      <c r="AQ36" s="18"/>
      <c r="AR36" s="18"/>
      <c r="AS36" s="18"/>
      <c r="AT36" s="16"/>
      <c r="AU36" s="16"/>
      <c r="AV36" s="16"/>
      <c r="AW36" s="16"/>
      <c r="AX36" s="16"/>
      <c r="AY36" s="16"/>
      <c r="AZ36" s="16"/>
      <c r="BA36" s="16"/>
      <c r="BB36" s="16"/>
    </row>
    <row r="37" spans="1:54" ht="15.75" x14ac:dyDescent="0.25">
      <c r="A37" s="145" t="s">
        <v>37</v>
      </c>
      <c r="B37" s="146" t="s">
        <v>1149</v>
      </c>
      <c r="C37" s="143">
        <v>2</v>
      </c>
      <c r="D37" s="61"/>
      <c r="E37" s="61"/>
      <c r="F37" s="61"/>
      <c r="G37" s="61"/>
      <c r="H37" s="61"/>
      <c r="I37" s="61"/>
      <c r="J37" s="61"/>
      <c r="K37" s="61"/>
      <c r="L37" s="61"/>
      <c r="M37" s="61">
        <v>2</v>
      </c>
      <c r="N37" s="61"/>
      <c r="O37" s="61"/>
      <c r="P37" s="61">
        <v>1.6</v>
      </c>
      <c r="Q37" s="61"/>
      <c r="R37" s="61">
        <f t="shared" si="9"/>
        <v>3.2</v>
      </c>
      <c r="S37" s="61"/>
      <c r="T37" s="61"/>
      <c r="U37" s="61"/>
      <c r="V37" s="61"/>
      <c r="W37" s="61"/>
      <c r="X37" s="61"/>
      <c r="Y37" s="61"/>
      <c r="Z37" s="61"/>
      <c r="AA37" s="61"/>
      <c r="AB37" s="61">
        <f>M37*P37</f>
        <v>3.2</v>
      </c>
      <c r="AC37" s="61"/>
      <c r="AD37" s="16"/>
      <c r="AE37" s="18"/>
      <c r="AF37" s="18"/>
      <c r="AG37" s="18"/>
      <c r="AH37" s="16"/>
      <c r="AI37" s="16"/>
      <c r="AJ37" s="16"/>
      <c r="AK37" s="16"/>
      <c r="AL37" s="16"/>
      <c r="AM37" s="16"/>
      <c r="AN37" s="16"/>
      <c r="AO37" s="16"/>
      <c r="AP37" s="16"/>
      <c r="AQ37" s="18"/>
      <c r="AR37" s="18"/>
      <c r="AS37" s="18"/>
      <c r="AT37" s="16"/>
      <c r="AU37" s="16"/>
      <c r="AV37" s="16"/>
      <c r="AW37" s="16"/>
      <c r="AX37" s="16"/>
      <c r="AY37" s="16"/>
      <c r="AZ37" s="16"/>
      <c r="BA37" s="16"/>
      <c r="BB37" s="16"/>
    </row>
    <row r="38" spans="1:54" ht="15.75" x14ac:dyDescent="0.25">
      <c r="A38" s="145" t="s">
        <v>39</v>
      </c>
      <c r="B38" s="146" t="s">
        <v>1149</v>
      </c>
      <c r="C38" s="143">
        <v>3</v>
      </c>
      <c r="D38" s="61">
        <v>2</v>
      </c>
      <c r="E38" s="61"/>
      <c r="F38" s="61"/>
      <c r="G38" s="61"/>
      <c r="H38" s="61"/>
      <c r="I38" s="61"/>
      <c r="J38" s="61"/>
      <c r="K38" s="61"/>
      <c r="L38" s="61"/>
      <c r="M38" s="61">
        <v>2</v>
      </c>
      <c r="N38" s="61">
        <v>2</v>
      </c>
      <c r="O38" s="61"/>
      <c r="P38" s="61">
        <v>1.6</v>
      </c>
      <c r="Q38" s="61"/>
      <c r="R38" s="61">
        <f t="shared" si="9"/>
        <v>4.8000000000000007</v>
      </c>
      <c r="S38" s="61">
        <f>D38*P38</f>
        <v>3.2</v>
      </c>
      <c r="T38" s="61"/>
      <c r="U38" s="61"/>
      <c r="V38" s="61"/>
      <c r="W38" s="61"/>
      <c r="X38" s="61"/>
      <c r="Y38" s="61"/>
      <c r="Z38" s="61"/>
      <c r="AA38" s="61"/>
      <c r="AB38" s="61">
        <f>M38*P38</f>
        <v>3.2</v>
      </c>
      <c r="AC38" s="61">
        <f>N38*P38</f>
        <v>3.2</v>
      </c>
      <c r="AD38" s="16"/>
      <c r="AE38" s="18"/>
      <c r="AF38" s="18"/>
      <c r="AG38" s="18"/>
      <c r="AH38" s="16"/>
      <c r="AI38" s="16"/>
      <c r="AJ38" s="16"/>
      <c r="AK38" s="16"/>
      <c r="AL38" s="16"/>
      <c r="AM38" s="16"/>
      <c r="AN38" s="16"/>
      <c r="AO38" s="16"/>
      <c r="AP38" s="16"/>
      <c r="AQ38" s="18"/>
      <c r="AR38" s="18"/>
      <c r="AS38" s="18"/>
      <c r="AT38" s="16"/>
      <c r="AU38" s="16"/>
      <c r="AV38" s="16"/>
      <c r="AW38" s="16"/>
      <c r="AX38" s="16"/>
      <c r="AY38" s="16"/>
      <c r="AZ38" s="16"/>
      <c r="BA38" s="16"/>
      <c r="BB38" s="16"/>
    </row>
    <row r="39" spans="1:54" ht="15.75" x14ac:dyDescent="0.25">
      <c r="A39" s="81" t="s">
        <v>436</v>
      </c>
      <c r="B39" s="81" t="s">
        <v>542</v>
      </c>
      <c r="C39" s="142" t="s">
        <v>2</v>
      </c>
      <c r="D39" s="81" t="s">
        <v>3</v>
      </c>
      <c r="E39" s="81" t="s">
        <v>4</v>
      </c>
      <c r="F39" s="81" t="s">
        <v>5</v>
      </c>
      <c r="G39" s="81" t="s">
        <v>6</v>
      </c>
      <c r="H39" s="81" t="s">
        <v>7</v>
      </c>
      <c r="I39" s="81" t="s">
        <v>8</v>
      </c>
      <c r="J39" s="81" t="s">
        <v>9</v>
      </c>
      <c r="K39" s="81" t="s">
        <v>10</v>
      </c>
      <c r="L39" s="81" t="s">
        <v>11</v>
      </c>
      <c r="M39" s="81" t="s">
        <v>12</v>
      </c>
      <c r="N39" s="81" t="s">
        <v>13</v>
      </c>
      <c r="O39" s="81"/>
      <c r="P39" s="81"/>
      <c r="Q39" s="81"/>
      <c r="R39" s="81" t="s">
        <v>15</v>
      </c>
      <c r="S39" s="81" t="s">
        <v>16</v>
      </c>
      <c r="T39" s="81" t="s">
        <v>17</v>
      </c>
      <c r="U39" s="81" t="s">
        <v>18</v>
      </c>
      <c r="V39" s="81" t="s">
        <v>19</v>
      </c>
      <c r="W39" s="81" t="s">
        <v>20</v>
      </c>
      <c r="X39" s="81" t="s">
        <v>21</v>
      </c>
      <c r="Y39" s="81" t="s">
        <v>22</v>
      </c>
      <c r="Z39" s="81" t="s">
        <v>23</v>
      </c>
      <c r="AA39" s="81" t="s">
        <v>24</v>
      </c>
      <c r="AB39" s="81" t="s">
        <v>25</v>
      </c>
      <c r="AC39" s="81" t="s">
        <v>26</v>
      </c>
      <c r="AD39" s="16"/>
      <c r="AE39" s="18"/>
      <c r="AF39" s="18"/>
      <c r="AG39" s="18"/>
      <c r="AH39" s="16"/>
      <c r="AI39" s="16"/>
      <c r="AJ39" s="16"/>
      <c r="AK39" s="16"/>
      <c r="AL39" s="16"/>
      <c r="AM39" s="16"/>
      <c r="AN39" s="16"/>
      <c r="AO39" s="16"/>
      <c r="AP39" s="16"/>
      <c r="AQ39" s="18"/>
      <c r="AR39" s="18"/>
      <c r="AS39" s="18"/>
      <c r="AT39" s="16"/>
      <c r="AU39" s="16"/>
      <c r="AV39" s="16"/>
      <c r="AW39" s="16"/>
      <c r="AX39" s="16"/>
      <c r="AY39" s="16"/>
      <c r="AZ39" s="16"/>
      <c r="BA39" s="16"/>
      <c r="BB39" s="16"/>
    </row>
    <row r="40" spans="1:54" ht="15.75" x14ac:dyDescent="0.25">
      <c r="A40" s="145" t="s">
        <v>27</v>
      </c>
      <c r="B40" s="146" t="s">
        <v>543</v>
      </c>
      <c r="C40" s="143"/>
      <c r="D40" s="61">
        <v>1</v>
      </c>
      <c r="E40" s="61">
        <v>3</v>
      </c>
      <c r="F40" s="61">
        <v>1</v>
      </c>
      <c r="G40" s="61">
        <v>1</v>
      </c>
      <c r="H40" s="61"/>
      <c r="I40" s="61"/>
      <c r="J40" s="61"/>
      <c r="K40" s="61"/>
      <c r="L40" s="61"/>
      <c r="M40" s="61"/>
      <c r="N40" s="61"/>
      <c r="O40" s="61"/>
      <c r="P40" s="61">
        <v>0.4</v>
      </c>
      <c r="Q40" s="61"/>
      <c r="R40" s="61"/>
      <c r="S40" s="61">
        <f>D40*P40</f>
        <v>0.4</v>
      </c>
      <c r="T40" s="61">
        <f>E40*P40</f>
        <v>1.2000000000000002</v>
      </c>
      <c r="U40" s="61">
        <f t="shared" ref="U40:U45" si="10">F40*P40</f>
        <v>0.4</v>
      </c>
      <c r="V40" s="61">
        <f>G40*P40</f>
        <v>0.4</v>
      </c>
      <c r="W40" s="61"/>
      <c r="X40" s="61"/>
      <c r="Y40" s="61"/>
      <c r="Z40" s="61"/>
      <c r="AA40" s="61"/>
      <c r="AB40" s="61"/>
      <c r="AC40" s="61"/>
      <c r="AD40" s="16"/>
      <c r="AE40" s="18"/>
      <c r="AF40" s="18"/>
      <c r="AG40" s="18"/>
      <c r="AH40" s="16"/>
      <c r="AI40" s="16"/>
      <c r="AJ40" s="16"/>
      <c r="AK40" s="16"/>
      <c r="AL40" s="16"/>
      <c r="AM40" s="16"/>
      <c r="AN40" s="16"/>
      <c r="AO40" s="16"/>
      <c r="AP40" s="16"/>
      <c r="AQ40" s="18"/>
      <c r="AR40" s="18"/>
      <c r="AS40" s="18"/>
      <c r="AT40" s="16"/>
      <c r="AU40" s="16"/>
      <c r="AV40" s="16"/>
      <c r="AW40" s="16"/>
      <c r="AX40" s="16"/>
      <c r="AY40" s="16"/>
      <c r="AZ40" s="16"/>
      <c r="BA40" s="16"/>
      <c r="BB40" s="16"/>
    </row>
    <row r="41" spans="1:54" ht="15.75" x14ac:dyDescent="0.25">
      <c r="A41" s="145" t="s">
        <v>31</v>
      </c>
      <c r="B41" s="146" t="s">
        <v>63</v>
      </c>
      <c r="C41" s="143"/>
      <c r="D41" s="61">
        <v>3</v>
      </c>
      <c r="E41" s="61">
        <v>2</v>
      </c>
      <c r="F41" s="61">
        <v>2</v>
      </c>
      <c r="G41" s="61">
        <v>1</v>
      </c>
      <c r="H41" s="61"/>
      <c r="I41" s="61"/>
      <c r="J41" s="61"/>
      <c r="K41" s="61"/>
      <c r="L41" s="61"/>
      <c r="M41" s="61"/>
      <c r="N41" s="61"/>
      <c r="O41" s="61"/>
      <c r="P41" s="61">
        <v>0.4</v>
      </c>
      <c r="Q41" s="61"/>
      <c r="R41" s="61"/>
      <c r="S41" s="61">
        <f>D41*P41</f>
        <v>1.2000000000000002</v>
      </c>
      <c r="T41" s="61">
        <f>E41*P41</f>
        <v>0.8</v>
      </c>
      <c r="U41" s="61">
        <f t="shared" si="10"/>
        <v>0.8</v>
      </c>
      <c r="V41" s="61">
        <f>G41*P41</f>
        <v>0.4</v>
      </c>
      <c r="W41" s="61"/>
      <c r="X41" s="61"/>
      <c r="Y41" s="61"/>
      <c r="Z41" s="61"/>
      <c r="AA41" s="61"/>
      <c r="AB41" s="61"/>
      <c r="AC41" s="61"/>
      <c r="AD41" s="16"/>
      <c r="AE41" s="18"/>
      <c r="AF41" s="18"/>
      <c r="AG41" s="18"/>
      <c r="AH41" s="16"/>
      <c r="AI41" s="16"/>
      <c r="AJ41" s="16"/>
      <c r="AK41" s="16"/>
      <c r="AL41" s="16"/>
      <c r="AM41" s="16"/>
      <c r="AN41" s="16"/>
      <c r="AO41" s="16"/>
      <c r="AP41" s="16"/>
      <c r="AQ41" s="18"/>
      <c r="AR41" s="18"/>
      <c r="AS41" s="18"/>
      <c r="AT41" s="16"/>
      <c r="AU41" s="16"/>
      <c r="AV41" s="16"/>
      <c r="AW41" s="16"/>
      <c r="AX41" s="16"/>
      <c r="AY41" s="16"/>
      <c r="AZ41" s="16"/>
      <c r="BA41" s="16"/>
      <c r="BB41" s="16"/>
    </row>
    <row r="42" spans="1:54" ht="15.75" x14ac:dyDescent="0.25">
      <c r="A42" s="145" t="s">
        <v>33</v>
      </c>
      <c r="B42" s="146" t="s">
        <v>64</v>
      </c>
      <c r="C42" s="143"/>
      <c r="D42" s="61">
        <v>3</v>
      </c>
      <c r="E42" s="61">
        <v>1</v>
      </c>
      <c r="F42" s="61">
        <v>1</v>
      </c>
      <c r="G42" s="61"/>
      <c r="H42" s="61"/>
      <c r="I42" s="61"/>
      <c r="J42" s="61"/>
      <c r="K42" s="61"/>
      <c r="L42" s="61"/>
      <c r="M42" s="61"/>
      <c r="N42" s="61"/>
      <c r="O42" s="61"/>
      <c r="P42" s="61">
        <v>0.4</v>
      </c>
      <c r="Q42" s="61"/>
      <c r="R42" s="61"/>
      <c r="S42" s="61">
        <f>D42*P42</f>
        <v>1.2000000000000002</v>
      </c>
      <c r="T42" s="61">
        <f>E42*P42</f>
        <v>0.4</v>
      </c>
      <c r="U42" s="61">
        <f t="shared" si="10"/>
        <v>0.4</v>
      </c>
      <c r="V42" s="61"/>
      <c r="W42" s="61"/>
      <c r="X42" s="61"/>
      <c r="Y42" s="61"/>
      <c r="Z42" s="61"/>
      <c r="AA42" s="61"/>
      <c r="AB42" s="61"/>
      <c r="AC42" s="61"/>
      <c r="AD42" s="16"/>
      <c r="AE42" s="18"/>
      <c r="AF42" s="18"/>
      <c r="AG42" s="18"/>
      <c r="AH42" s="16"/>
      <c r="AI42" s="16"/>
      <c r="AJ42" s="16"/>
      <c r="AK42" s="16"/>
      <c r="AL42" s="16"/>
      <c r="AM42" s="16"/>
      <c r="AN42" s="16"/>
      <c r="AO42" s="16"/>
      <c r="AP42" s="16"/>
      <c r="AQ42" s="18"/>
      <c r="AR42" s="18"/>
      <c r="AS42" s="18"/>
      <c r="AT42" s="16"/>
      <c r="AU42" s="16"/>
      <c r="AV42" s="16"/>
      <c r="AW42" s="16"/>
      <c r="AX42" s="16"/>
      <c r="AY42" s="16"/>
      <c r="AZ42" s="16"/>
      <c r="BA42" s="16"/>
      <c r="BB42" s="16"/>
    </row>
    <row r="43" spans="1:54" ht="15.75" x14ac:dyDescent="0.25">
      <c r="A43" s="145" t="s">
        <v>35</v>
      </c>
      <c r="B43" s="146" t="s">
        <v>544</v>
      </c>
      <c r="C43" s="143"/>
      <c r="D43" s="61"/>
      <c r="E43" s="61"/>
      <c r="F43" s="61">
        <v>1</v>
      </c>
      <c r="G43" s="61">
        <v>3</v>
      </c>
      <c r="H43" s="61"/>
      <c r="I43" s="61"/>
      <c r="J43" s="61"/>
      <c r="K43" s="61"/>
      <c r="L43" s="61"/>
      <c r="M43" s="61"/>
      <c r="N43" s="61"/>
      <c r="O43" s="61"/>
      <c r="P43" s="61">
        <v>0.4</v>
      </c>
      <c r="Q43" s="61"/>
      <c r="R43" s="61"/>
      <c r="S43" s="61"/>
      <c r="T43" s="61"/>
      <c r="U43" s="61">
        <f t="shared" si="10"/>
        <v>0.4</v>
      </c>
      <c r="V43" s="61">
        <f>G43*P43</f>
        <v>1.2000000000000002</v>
      </c>
      <c r="W43" s="61"/>
      <c r="X43" s="61"/>
      <c r="Y43" s="61"/>
      <c r="Z43" s="61"/>
      <c r="AA43" s="61"/>
      <c r="AB43" s="61"/>
      <c r="AC43" s="61"/>
      <c r="AD43" s="16"/>
      <c r="AE43" s="18"/>
      <c r="AF43" s="18"/>
      <c r="AG43" s="18"/>
      <c r="AH43" s="16"/>
      <c r="AI43" s="16"/>
      <c r="AJ43" s="16"/>
      <c r="AK43" s="16"/>
      <c r="AL43" s="16"/>
      <c r="AM43" s="16"/>
      <c r="AN43" s="16"/>
      <c r="AO43" s="16"/>
      <c r="AP43" s="16"/>
      <c r="AQ43" s="18"/>
      <c r="AR43" s="18"/>
      <c r="AS43" s="18"/>
      <c r="AT43" s="16"/>
      <c r="AU43" s="16"/>
      <c r="AV43" s="16"/>
      <c r="AW43" s="16"/>
      <c r="AX43" s="16"/>
      <c r="AY43" s="16"/>
      <c r="AZ43" s="16"/>
      <c r="BA43" s="16"/>
      <c r="BB43" s="16"/>
    </row>
    <row r="44" spans="1:54" ht="15.75" x14ac:dyDescent="0.25">
      <c r="A44" s="145" t="s">
        <v>37</v>
      </c>
      <c r="B44" s="146" t="s">
        <v>545</v>
      </c>
      <c r="C44" s="143"/>
      <c r="D44" s="61">
        <v>2</v>
      </c>
      <c r="E44" s="61">
        <v>1</v>
      </c>
      <c r="F44" s="61">
        <v>1</v>
      </c>
      <c r="G44" s="61">
        <v>2</v>
      </c>
      <c r="H44" s="61"/>
      <c r="I44" s="61"/>
      <c r="J44" s="61"/>
      <c r="K44" s="61"/>
      <c r="L44" s="61"/>
      <c r="M44" s="61"/>
      <c r="N44" s="61"/>
      <c r="O44" s="61"/>
      <c r="P44" s="61">
        <v>0.4</v>
      </c>
      <c r="Q44" s="61"/>
      <c r="R44" s="61"/>
      <c r="S44" s="61">
        <f>D44*P44</f>
        <v>0.8</v>
      </c>
      <c r="T44" s="61">
        <f>E44*P44</f>
        <v>0.4</v>
      </c>
      <c r="U44" s="61">
        <f t="shared" si="10"/>
        <v>0.4</v>
      </c>
      <c r="V44" s="61">
        <f>G44*P44</f>
        <v>0.8</v>
      </c>
      <c r="W44" s="61"/>
      <c r="X44" s="61"/>
      <c r="Y44" s="61"/>
      <c r="Z44" s="61"/>
      <c r="AA44" s="61"/>
      <c r="AB44" s="61"/>
      <c r="AC44" s="61"/>
      <c r="AD44" s="16"/>
      <c r="AE44" s="18"/>
      <c r="AF44" s="18"/>
      <c r="AG44" s="18"/>
      <c r="AH44" s="16"/>
      <c r="AI44" s="16"/>
      <c r="AJ44" s="16"/>
      <c r="AK44" s="16"/>
      <c r="AL44" s="16"/>
      <c r="AM44" s="16"/>
      <c r="AN44" s="16"/>
      <c r="AO44" s="16"/>
      <c r="AP44" s="16"/>
      <c r="AQ44" s="18"/>
      <c r="AR44" s="18"/>
      <c r="AS44" s="18"/>
      <c r="AT44" s="16"/>
      <c r="AU44" s="16"/>
      <c r="AV44" s="16"/>
      <c r="AW44" s="16"/>
      <c r="AX44" s="16"/>
      <c r="AY44" s="16"/>
      <c r="AZ44" s="16"/>
      <c r="BA44" s="16"/>
      <c r="BB44" s="16"/>
    </row>
    <row r="45" spans="1:54" ht="15.75" x14ac:dyDescent="0.25">
      <c r="A45" s="145" t="s">
        <v>39</v>
      </c>
      <c r="B45" s="146" t="s">
        <v>67</v>
      </c>
      <c r="C45" s="143"/>
      <c r="D45" s="61">
        <v>3</v>
      </c>
      <c r="E45" s="61">
        <v>1</v>
      </c>
      <c r="F45" s="61">
        <v>2</v>
      </c>
      <c r="G45" s="61">
        <v>2</v>
      </c>
      <c r="H45" s="61"/>
      <c r="I45" s="61"/>
      <c r="J45" s="61"/>
      <c r="K45" s="61"/>
      <c r="L45" s="61"/>
      <c r="M45" s="61"/>
      <c r="N45" s="61"/>
      <c r="O45" s="61"/>
      <c r="P45" s="61">
        <v>0.4</v>
      </c>
      <c r="Q45" s="61"/>
      <c r="R45" s="61"/>
      <c r="S45" s="61">
        <f>D45*P45</f>
        <v>1.2000000000000002</v>
      </c>
      <c r="T45" s="61">
        <f>E45*P45</f>
        <v>0.4</v>
      </c>
      <c r="U45" s="61">
        <f t="shared" si="10"/>
        <v>0.8</v>
      </c>
      <c r="V45" s="61">
        <f>G45*P45</f>
        <v>0.8</v>
      </c>
      <c r="W45" s="61"/>
      <c r="X45" s="61"/>
      <c r="Y45" s="61"/>
      <c r="Z45" s="61"/>
      <c r="AA45" s="61"/>
      <c r="AB45" s="61"/>
      <c r="AC45" s="61"/>
      <c r="AD45" s="16"/>
      <c r="AE45" s="18"/>
      <c r="AF45" s="18"/>
      <c r="AG45" s="18"/>
      <c r="AH45" s="16"/>
      <c r="AI45" s="16"/>
      <c r="AJ45" s="16"/>
      <c r="AK45" s="16"/>
      <c r="AL45" s="16"/>
      <c r="AM45" s="16"/>
      <c r="AN45" s="16"/>
      <c r="AO45" s="16"/>
      <c r="AP45" s="16"/>
      <c r="AQ45" s="18"/>
      <c r="AR45" s="18"/>
      <c r="AS45" s="18"/>
      <c r="AT45" s="16"/>
      <c r="AU45" s="16"/>
      <c r="AV45" s="16"/>
      <c r="AW45" s="16"/>
      <c r="AX45" s="16"/>
      <c r="AY45" s="16"/>
      <c r="AZ45" s="16"/>
      <c r="BA45" s="16"/>
      <c r="BB45" s="16"/>
    </row>
    <row r="46" spans="1:54" ht="15.75" x14ac:dyDescent="0.25">
      <c r="A46" s="81" t="s">
        <v>436</v>
      </c>
      <c r="B46" s="81" t="s">
        <v>560</v>
      </c>
      <c r="C46" s="142" t="s">
        <v>2</v>
      </c>
      <c r="D46" s="81" t="s">
        <v>3</v>
      </c>
      <c r="E46" s="81" t="s">
        <v>4</v>
      </c>
      <c r="F46" s="81" t="s">
        <v>5</v>
      </c>
      <c r="G46" s="81" t="s">
        <v>6</v>
      </c>
      <c r="H46" s="81" t="s">
        <v>7</v>
      </c>
      <c r="I46" s="81" t="s">
        <v>8</v>
      </c>
      <c r="J46" s="81" t="s">
        <v>9</v>
      </c>
      <c r="K46" s="81" t="s">
        <v>10</v>
      </c>
      <c r="L46" s="81" t="s">
        <v>11</v>
      </c>
      <c r="M46" s="81" t="s">
        <v>12</v>
      </c>
      <c r="N46" s="81" t="s">
        <v>13</v>
      </c>
      <c r="O46" s="81"/>
      <c r="P46" s="81"/>
      <c r="Q46" s="81"/>
      <c r="R46" s="81" t="s">
        <v>15</v>
      </c>
      <c r="S46" s="81" t="s">
        <v>16</v>
      </c>
      <c r="T46" s="81" t="s">
        <v>17</v>
      </c>
      <c r="U46" s="81" t="s">
        <v>18</v>
      </c>
      <c r="V46" s="81" t="s">
        <v>19</v>
      </c>
      <c r="W46" s="81" t="s">
        <v>20</v>
      </c>
      <c r="X46" s="81" t="s">
        <v>21</v>
      </c>
      <c r="Y46" s="81" t="s">
        <v>22</v>
      </c>
      <c r="Z46" s="81" t="s">
        <v>23</v>
      </c>
      <c r="AA46" s="81" t="s">
        <v>24</v>
      </c>
      <c r="AB46" s="81" t="s">
        <v>25</v>
      </c>
      <c r="AC46" s="81" t="s">
        <v>26</v>
      </c>
      <c r="AD46" s="16"/>
      <c r="AE46" s="18"/>
      <c r="AF46" s="18"/>
      <c r="AG46" s="18"/>
      <c r="AH46" s="16"/>
      <c r="AI46" s="16"/>
      <c r="AJ46" s="16"/>
      <c r="AK46" s="16"/>
      <c r="AL46" s="16"/>
      <c r="AM46" s="16"/>
      <c r="AN46" s="16"/>
      <c r="AO46" s="16"/>
      <c r="AP46" s="16"/>
      <c r="AQ46" s="18"/>
      <c r="AR46" s="18"/>
      <c r="AS46" s="18"/>
      <c r="AT46" s="16"/>
      <c r="AU46" s="16"/>
      <c r="AV46" s="16"/>
      <c r="AW46" s="16"/>
      <c r="AX46" s="16"/>
      <c r="AY46" s="16"/>
      <c r="AZ46" s="16"/>
      <c r="BA46" s="16"/>
      <c r="BB46" s="16"/>
    </row>
    <row r="47" spans="1:54" ht="31.5" x14ac:dyDescent="0.25">
      <c r="A47" s="145" t="s">
        <v>27</v>
      </c>
      <c r="B47" s="146" t="s">
        <v>561</v>
      </c>
      <c r="C47" s="143">
        <v>2</v>
      </c>
      <c r="D47" s="61">
        <v>1</v>
      </c>
      <c r="E47" s="61">
        <v>3</v>
      </c>
      <c r="F47" s="61"/>
      <c r="G47" s="61"/>
      <c r="H47" s="61"/>
      <c r="I47" s="61"/>
      <c r="J47" s="61"/>
      <c r="K47" s="61"/>
      <c r="L47" s="61"/>
      <c r="M47" s="61"/>
      <c r="N47" s="61"/>
      <c r="O47" s="61"/>
      <c r="P47" s="61">
        <v>4.8</v>
      </c>
      <c r="Q47" s="61"/>
      <c r="R47" s="61">
        <f t="shared" ref="R47:R52" si="11">C47*P47</f>
        <v>9.6</v>
      </c>
      <c r="S47" s="61">
        <f>D47*P47</f>
        <v>4.8</v>
      </c>
      <c r="T47" s="61">
        <f>E47*P47</f>
        <v>14.399999999999999</v>
      </c>
      <c r="U47" s="61"/>
      <c r="V47" s="61"/>
      <c r="W47" s="61"/>
      <c r="X47" s="61"/>
      <c r="Y47" s="61"/>
      <c r="Z47" s="61"/>
      <c r="AA47" s="61"/>
      <c r="AB47" s="61"/>
      <c r="AC47" s="61"/>
      <c r="AD47" s="16"/>
      <c r="AE47" s="18"/>
      <c r="AF47" s="18"/>
      <c r="AG47" s="18"/>
      <c r="AH47" s="16"/>
      <c r="AI47" s="16"/>
      <c r="AJ47" s="16"/>
      <c r="AK47" s="16"/>
      <c r="AL47" s="16"/>
      <c r="AM47" s="16"/>
      <c r="AN47" s="16"/>
      <c r="AO47" s="16"/>
      <c r="AP47" s="16"/>
      <c r="AQ47" s="18"/>
      <c r="AR47" s="18"/>
      <c r="AS47" s="18"/>
      <c r="AT47" s="16"/>
      <c r="AU47" s="16"/>
      <c r="AV47" s="16"/>
      <c r="AW47" s="16"/>
      <c r="AX47" s="16"/>
      <c r="AY47" s="16"/>
      <c r="AZ47" s="16"/>
      <c r="BA47" s="16"/>
      <c r="BB47" s="16"/>
    </row>
    <row r="48" spans="1:54" ht="15.75" x14ac:dyDescent="0.25">
      <c r="A48" s="145" t="s">
        <v>31</v>
      </c>
      <c r="B48" s="146" t="s">
        <v>2461</v>
      </c>
      <c r="C48" s="143">
        <v>2</v>
      </c>
      <c r="D48" s="61">
        <v>3</v>
      </c>
      <c r="E48" s="61">
        <v>2</v>
      </c>
      <c r="F48" s="61"/>
      <c r="G48" s="61"/>
      <c r="H48" s="61"/>
      <c r="I48" s="61"/>
      <c r="J48" s="61"/>
      <c r="K48" s="61"/>
      <c r="L48" s="61"/>
      <c r="M48" s="61"/>
      <c r="N48" s="61"/>
      <c r="O48" s="61"/>
      <c r="P48" s="61">
        <v>4.8</v>
      </c>
      <c r="Q48" s="61"/>
      <c r="R48" s="61">
        <f t="shared" si="11"/>
        <v>9.6</v>
      </c>
      <c r="S48" s="61">
        <f>D48*P48</f>
        <v>14.399999999999999</v>
      </c>
      <c r="T48" s="61">
        <f>E48*P48</f>
        <v>9.6</v>
      </c>
      <c r="U48" s="61"/>
      <c r="V48" s="61"/>
      <c r="W48" s="61"/>
      <c r="X48" s="61"/>
      <c r="Y48" s="61"/>
      <c r="Z48" s="61"/>
      <c r="AA48" s="61"/>
      <c r="AB48" s="61"/>
      <c r="AC48" s="61"/>
      <c r="AD48" s="16"/>
      <c r="AE48" s="18"/>
      <c r="AF48" s="18"/>
      <c r="AG48" s="18"/>
      <c r="AH48" s="16"/>
      <c r="AI48" s="16"/>
      <c r="AJ48" s="16"/>
      <c r="AK48" s="16"/>
      <c r="AL48" s="16"/>
      <c r="AM48" s="16"/>
      <c r="AN48" s="16"/>
      <c r="AO48" s="16"/>
      <c r="AP48" s="16"/>
      <c r="AQ48" s="18"/>
      <c r="AR48" s="18"/>
      <c r="AS48" s="18"/>
      <c r="AT48" s="16"/>
      <c r="AU48" s="16"/>
      <c r="AV48" s="16"/>
      <c r="AW48" s="16"/>
      <c r="AX48" s="16"/>
      <c r="AY48" s="16"/>
      <c r="AZ48" s="16"/>
      <c r="BA48" s="16"/>
      <c r="BB48" s="16"/>
    </row>
    <row r="49" spans="1:54" ht="15.75" x14ac:dyDescent="0.25">
      <c r="A49" s="145" t="s">
        <v>33</v>
      </c>
      <c r="B49" s="146" t="s">
        <v>2462</v>
      </c>
      <c r="C49" s="143">
        <v>2</v>
      </c>
      <c r="D49" s="61">
        <v>3</v>
      </c>
      <c r="E49" s="61">
        <v>1</v>
      </c>
      <c r="F49" s="61"/>
      <c r="G49" s="61"/>
      <c r="H49" s="61"/>
      <c r="I49" s="61"/>
      <c r="J49" s="61"/>
      <c r="K49" s="61"/>
      <c r="L49" s="61"/>
      <c r="M49" s="61"/>
      <c r="N49" s="61"/>
      <c r="O49" s="61"/>
      <c r="P49" s="61">
        <v>4.8</v>
      </c>
      <c r="Q49" s="61"/>
      <c r="R49" s="61">
        <f t="shared" si="11"/>
        <v>9.6</v>
      </c>
      <c r="S49" s="61">
        <f>D49*P49</f>
        <v>14.399999999999999</v>
      </c>
      <c r="T49" s="61">
        <f>E49*P49</f>
        <v>4.8</v>
      </c>
      <c r="U49" s="61"/>
      <c r="V49" s="61"/>
      <c r="W49" s="61"/>
      <c r="X49" s="61"/>
      <c r="Y49" s="61"/>
      <c r="Z49" s="61"/>
      <c r="AA49" s="61"/>
      <c r="AB49" s="61"/>
      <c r="AC49" s="61"/>
      <c r="AD49" s="16"/>
      <c r="AE49" s="18"/>
      <c r="AF49" s="18"/>
      <c r="AG49" s="18"/>
      <c r="AH49" s="16"/>
      <c r="AI49" s="16"/>
      <c r="AJ49" s="16"/>
      <c r="AK49" s="16"/>
      <c r="AL49" s="16"/>
      <c r="AM49" s="16"/>
      <c r="AN49" s="16"/>
      <c r="AO49" s="16"/>
      <c r="AP49" s="16"/>
      <c r="AQ49" s="18"/>
      <c r="AR49" s="18"/>
      <c r="AS49" s="18"/>
      <c r="AT49" s="16"/>
      <c r="AU49" s="16"/>
      <c r="AV49" s="16"/>
      <c r="AW49" s="16"/>
      <c r="AX49" s="16"/>
      <c r="AY49" s="16"/>
      <c r="AZ49" s="16"/>
      <c r="BA49" s="16"/>
      <c r="BB49" s="16"/>
    </row>
    <row r="50" spans="1:54" ht="15.75" x14ac:dyDescent="0.25">
      <c r="A50" s="145" t="s">
        <v>35</v>
      </c>
      <c r="B50" s="146" t="s">
        <v>2463</v>
      </c>
      <c r="C50" s="143">
        <v>2</v>
      </c>
      <c r="D50" s="61"/>
      <c r="E50" s="61"/>
      <c r="F50" s="61"/>
      <c r="G50" s="61"/>
      <c r="H50" s="61"/>
      <c r="I50" s="61"/>
      <c r="J50" s="61"/>
      <c r="K50" s="61"/>
      <c r="L50" s="61"/>
      <c r="M50" s="61"/>
      <c r="N50" s="61"/>
      <c r="O50" s="61"/>
      <c r="P50" s="61">
        <v>4.8</v>
      </c>
      <c r="Q50" s="61"/>
      <c r="R50" s="61">
        <f t="shared" si="11"/>
        <v>9.6</v>
      </c>
      <c r="S50" s="61"/>
      <c r="T50" s="61"/>
      <c r="U50" s="61"/>
      <c r="V50" s="61"/>
      <c r="W50" s="61"/>
      <c r="X50" s="61"/>
      <c r="Y50" s="61"/>
      <c r="Z50" s="61"/>
      <c r="AA50" s="61"/>
      <c r="AB50" s="61"/>
      <c r="AC50" s="61"/>
      <c r="AD50" s="16"/>
      <c r="AE50" s="18"/>
      <c r="AF50" s="18"/>
      <c r="AG50" s="18"/>
      <c r="AH50" s="16"/>
      <c r="AI50" s="16"/>
      <c r="AJ50" s="16"/>
      <c r="AK50" s="16"/>
      <c r="AL50" s="16"/>
      <c r="AM50" s="16"/>
      <c r="AN50" s="16"/>
      <c r="AO50" s="16"/>
      <c r="AP50" s="16"/>
      <c r="AQ50" s="18"/>
      <c r="AR50" s="18"/>
      <c r="AS50" s="18"/>
      <c r="AT50" s="16"/>
      <c r="AU50" s="16"/>
      <c r="AV50" s="16"/>
      <c r="AW50" s="16"/>
      <c r="AX50" s="16"/>
      <c r="AY50" s="16"/>
      <c r="AZ50" s="16"/>
      <c r="BA50" s="16"/>
      <c r="BB50" s="16"/>
    </row>
    <row r="51" spans="1:54" ht="15.75" x14ac:dyDescent="0.25">
      <c r="A51" s="145" t="s">
        <v>37</v>
      </c>
      <c r="B51" s="146" t="s">
        <v>562</v>
      </c>
      <c r="C51" s="143">
        <v>2</v>
      </c>
      <c r="D51" s="61">
        <v>2</v>
      </c>
      <c r="E51" s="61">
        <v>1</v>
      </c>
      <c r="F51" s="61"/>
      <c r="G51" s="61"/>
      <c r="H51" s="61"/>
      <c r="I51" s="61"/>
      <c r="J51" s="61"/>
      <c r="K51" s="61"/>
      <c r="L51" s="61"/>
      <c r="M51" s="61"/>
      <c r="N51" s="61"/>
      <c r="O51" s="61"/>
      <c r="P51" s="61">
        <v>4.8</v>
      </c>
      <c r="Q51" s="61"/>
      <c r="R51" s="61">
        <f t="shared" si="11"/>
        <v>9.6</v>
      </c>
      <c r="S51" s="61">
        <f>D51*P51</f>
        <v>9.6</v>
      </c>
      <c r="T51" s="61">
        <f>E51*P51</f>
        <v>4.8</v>
      </c>
      <c r="U51" s="61"/>
      <c r="V51" s="61"/>
      <c r="W51" s="61"/>
      <c r="X51" s="61"/>
      <c r="Y51" s="61"/>
      <c r="Z51" s="61"/>
      <c r="AA51" s="61"/>
      <c r="AB51" s="61"/>
      <c r="AC51" s="61"/>
      <c r="AD51" s="16"/>
      <c r="AE51" s="18"/>
      <c r="AF51" s="18"/>
      <c r="AG51" s="18"/>
      <c r="AH51" s="16"/>
      <c r="AI51" s="16"/>
      <c r="AJ51" s="16"/>
      <c r="AK51" s="16"/>
      <c r="AL51" s="16"/>
      <c r="AM51" s="16"/>
      <c r="AN51" s="16"/>
      <c r="AO51" s="16"/>
      <c r="AP51" s="16"/>
      <c r="AQ51" s="18"/>
      <c r="AR51" s="18"/>
      <c r="AS51" s="18"/>
      <c r="AT51" s="16"/>
      <c r="AU51" s="16"/>
      <c r="AV51" s="16"/>
      <c r="AW51" s="16"/>
      <c r="AX51" s="16"/>
      <c r="AY51" s="16"/>
      <c r="AZ51" s="16"/>
      <c r="BA51" s="16"/>
      <c r="BB51" s="16"/>
    </row>
    <row r="52" spans="1:54" ht="15.75" x14ac:dyDescent="0.25">
      <c r="A52" s="145" t="s">
        <v>39</v>
      </c>
      <c r="B52" s="146" t="s">
        <v>563</v>
      </c>
      <c r="C52" s="143">
        <v>2</v>
      </c>
      <c r="D52" s="61">
        <v>3</v>
      </c>
      <c r="E52" s="61">
        <v>1</v>
      </c>
      <c r="F52" s="61"/>
      <c r="G52" s="61"/>
      <c r="H52" s="61"/>
      <c r="I52" s="61"/>
      <c r="J52" s="61"/>
      <c r="K52" s="61"/>
      <c r="L52" s="61"/>
      <c r="M52" s="61"/>
      <c r="N52" s="61"/>
      <c r="O52" s="61"/>
      <c r="P52" s="61">
        <v>4.8</v>
      </c>
      <c r="Q52" s="61"/>
      <c r="R52" s="61">
        <f t="shared" si="11"/>
        <v>9.6</v>
      </c>
      <c r="S52" s="61">
        <f>D52*P52</f>
        <v>14.399999999999999</v>
      </c>
      <c r="T52" s="61">
        <f>E52*P52</f>
        <v>4.8</v>
      </c>
      <c r="U52" s="61"/>
      <c r="V52" s="61"/>
      <c r="W52" s="61"/>
      <c r="X52" s="61"/>
      <c r="Y52" s="61"/>
      <c r="Z52" s="61"/>
      <c r="AA52" s="61"/>
      <c r="AB52" s="61"/>
      <c r="AC52" s="61"/>
      <c r="AD52" s="16"/>
      <c r="AE52" s="18"/>
      <c r="AF52" s="18"/>
      <c r="AG52" s="18"/>
      <c r="AH52" s="16"/>
      <c r="AI52" s="16"/>
      <c r="AJ52" s="16"/>
      <c r="AK52" s="16"/>
      <c r="AL52" s="16"/>
      <c r="AM52" s="16"/>
      <c r="AN52" s="16"/>
      <c r="AO52" s="16"/>
      <c r="AP52" s="16"/>
      <c r="AQ52" s="18"/>
      <c r="AR52" s="18"/>
      <c r="AS52" s="18"/>
      <c r="AT52" s="16"/>
      <c r="AU52" s="16"/>
      <c r="AV52" s="16"/>
      <c r="AW52" s="16"/>
      <c r="AX52" s="16"/>
      <c r="AY52" s="16"/>
      <c r="AZ52" s="16"/>
      <c r="BA52" s="16"/>
      <c r="BB52" s="16"/>
    </row>
    <row r="53" spans="1:54" ht="15.75" x14ac:dyDescent="0.25">
      <c r="A53" s="81" t="s">
        <v>436</v>
      </c>
      <c r="B53" s="81" t="s">
        <v>479</v>
      </c>
      <c r="C53" s="142" t="s">
        <v>2</v>
      </c>
      <c r="D53" s="81" t="s">
        <v>3</v>
      </c>
      <c r="E53" s="81" t="s">
        <v>4</v>
      </c>
      <c r="F53" s="81" t="s">
        <v>5</v>
      </c>
      <c r="G53" s="81" t="s">
        <v>6</v>
      </c>
      <c r="H53" s="81" t="s">
        <v>7</v>
      </c>
      <c r="I53" s="81" t="s">
        <v>8</v>
      </c>
      <c r="J53" s="81" t="s">
        <v>9</v>
      </c>
      <c r="K53" s="81" t="s">
        <v>10</v>
      </c>
      <c r="L53" s="81" t="s">
        <v>11</v>
      </c>
      <c r="M53" s="81" t="s">
        <v>12</v>
      </c>
      <c r="N53" s="81" t="s">
        <v>13</v>
      </c>
      <c r="O53" s="81"/>
      <c r="P53" s="81" t="s">
        <v>14</v>
      </c>
      <c r="Q53" s="81"/>
      <c r="R53" s="81" t="s">
        <v>15</v>
      </c>
      <c r="S53" s="81" t="s">
        <v>16</v>
      </c>
      <c r="T53" s="81" t="s">
        <v>17</v>
      </c>
      <c r="U53" s="81" t="s">
        <v>18</v>
      </c>
      <c r="V53" s="81" t="s">
        <v>19</v>
      </c>
      <c r="W53" s="81" t="s">
        <v>20</v>
      </c>
      <c r="X53" s="81" t="s">
        <v>21</v>
      </c>
      <c r="Y53" s="81" t="s">
        <v>22</v>
      </c>
      <c r="Z53" s="81" t="s">
        <v>23</v>
      </c>
      <c r="AA53" s="81" t="s">
        <v>24</v>
      </c>
      <c r="AB53" s="81" t="s">
        <v>25</v>
      </c>
      <c r="AC53" s="81" t="s">
        <v>26</v>
      </c>
      <c r="AD53" s="16"/>
      <c r="AE53" s="18"/>
      <c r="AF53" s="18"/>
      <c r="AG53" s="18"/>
      <c r="AH53" s="16"/>
      <c r="AI53" s="16"/>
      <c r="AJ53" s="16"/>
      <c r="AK53" s="16"/>
      <c r="AL53" s="16"/>
      <c r="AM53" s="16"/>
      <c r="AN53" s="16"/>
      <c r="AO53" s="16"/>
      <c r="AP53" s="16"/>
      <c r="AQ53" s="18"/>
      <c r="AR53" s="18"/>
      <c r="AS53" s="18"/>
      <c r="AT53" s="16"/>
      <c r="AU53" s="16"/>
      <c r="AV53" s="16"/>
      <c r="AW53" s="16"/>
      <c r="AX53" s="16"/>
      <c r="AY53" s="16"/>
      <c r="AZ53" s="16"/>
      <c r="BA53" s="16"/>
      <c r="BB53" s="16"/>
    </row>
    <row r="54" spans="1:54" ht="15.75" x14ac:dyDescent="0.25">
      <c r="A54" s="145" t="s">
        <v>27</v>
      </c>
      <c r="B54" s="146" t="s">
        <v>480</v>
      </c>
      <c r="C54" s="143">
        <v>2</v>
      </c>
      <c r="D54" s="61">
        <v>2</v>
      </c>
      <c r="E54" s="61"/>
      <c r="F54" s="61">
        <v>3</v>
      </c>
      <c r="G54" s="61"/>
      <c r="H54" s="61"/>
      <c r="I54" s="61"/>
      <c r="J54" s="61"/>
      <c r="K54" s="61"/>
      <c r="L54" s="61"/>
      <c r="M54" s="61"/>
      <c r="N54" s="61"/>
      <c r="O54" s="61"/>
      <c r="P54" s="61">
        <v>2.6</v>
      </c>
      <c r="Q54" s="61"/>
      <c r="R54" s="61">
        <f t="shared" ref="R54:R59" si="12">C54*P54</f>
        <v>5.2</v>
      </c>
      <c r="S54" s="61">
        <f t="shared" ref="S54:S59" si="13">D54*P54</f>
        <v>5.2</v>
      </c>
      <c r="T54" s="61"/>
      <c r="U54" s="61">
        <f t="shared" ref="U54:U59" si="14">F54*P54</f>
        <v>7.8000000000000007</v>
      </c>
      <c r="V54" s="61"/>
      <c r="W54" s="61"/>
      <c r="X54" s="61"/>
      <c r="Y54" s="61"/>
      <c r="Z54" s="61"/>
      <c r="AA54" s="61"/>
      <c r="AB54" s="61"/>
      <c r="AC54" s="61"/>
      <c r="AD54" s="16"/>
      <c r="AE54" s="18"/>
      <c r="AF54" s="18"/>
      <c r="AG54" s="18"/>
      <c r="AH54" s="16"/>
      <c r="AI54" s="16"/>
      <c r="AJ54" s="16"/>
      <c r="AK54" s="16"/>
      <c r="AL54" s="16"/>
      <c r="AM54" s="16"/>
      <c r="AN54" s="16"/>
      <c r="AO54" s="16"/>
      <c r="AP54" s="16"/>
      <c r="AQ54" s="18"/>
      <c r="AR54" s="18"/>
      <c r="AS54" s="18"/>
      <c r="AT54" s="16"/>
      <c r="AU54" s="16"/>
      <c r="AV54" s="16"/>
      <c r="AW54" s="16"/>
      <c r="AX54" s="16"/>
      <c r="AY54" s="16"/>
      <c r="AZ54" s="16"/>
      <c r="BA54" s="16"/>
      <c r="BB54" s="16"/>
    </row>
    <row r="55" spans="1:54" ht="15.75" x14ac:dyDescent="0.25">
      <c r="A55" s="145" t="s">
        <v>31</v>
      </c>
      <c r="B55" s="146" t="s">
        <v>481</v>
      </c>
      <c r="C55" s="143">
        <v>3</v>
      </c>
      <c r="D55" s="61">
        <v>2</v>
      </c>
      <c r="E55" s="61"/>
      <c r="F55" s="61">
        <v>3</v>
      </c>
      <c r="G55" s="61"/>
      <c r="H55" s="61"/>
      <c r="I55" s="61"/>
      <c r="J55" s="61"/>
      <c r="K55" s="61"/>
      <c r="L55" s="61"/>
      <c r="M55" s="61"/>
      <c r="N55" s="61"/>
      <c r="O55" s="61"/>
      <c r="P55" s="61">
        <v>2.6</v>
      </c>
      <c r="Q55" s="61"/>
      <c r="R55" s="61">
        <f t="shared" si="12"/>
        <v>7.8000000000000007</v>
      </c>
      <c r="S55" s="61">
        <f t="shared" si="13"/>
        <v>5.2</v>
      </c>
      <c r="T55" s="61"/>
      <c r="U55" s="61">
        <f t="shared" si="14"/>
        <v>7.8000000000000007</v>
      </c>
      <c r="V55" s="61"/>
      <c r="W55" s="61"/>
      <c r="X55" s="61"/>
      <c r="Y55" s="61"/>
      <c r="Z55" s="61"/>
      <c r="AA55" s="61"/>
      <c r="AB55" s="61"/>
      <c r="AC55" s="61"/>
      <c r="AD55" s="16"/>
      <c r="AE55" s="18"/>
      <c r="AF55" s="18"/>
      <c r="AG55" s="18"/>
      <c r="AH55" s="16"/>
      <c r="AI55" s="16"/>
      <c r="AJ55" s="16"/>
      <c r="AK55" s="16"/>
      <c r="AL55" s="16"/>
      <c r="AM55" s="16"/>
      <c r="AN55" s="16"/>
      <c r="AO55" s="16"/>
      <c r="AP55" s="16"/>
      <c r="AQ55" s="18"/>
      <c r="AR55" s="18"/>
      <c r="AS55" s="18"/>
      <c r="AT55" s="16"/>
      <c r="AU55" s="16"/>
      <c r="AV55" s="16"/>
      <c r="AW55" s="16"/>
      <c r="AX55" s="16"/>
      <c r="AY55" s="16"/>
      <c r="AZ55" s="16"/>
      <c r="BA55" s="16"/>
      <c r="BB55" s="16"/>
    </row>
    <row r="56" spans="1:54" ht="15.75" x14ac:dyDescent="0.25">
      <c r="A56" s="145" t="s">
        <v>33</v>
      </c>
      <c r="B56" s="146" t="s">
        <v>482</v>
      </c>
      <c r="C56" s="143">
        <v>3</v>
      </c>
      <c r="D56" s="61">
        <v>2</v>
      </c>
      <c r="E56" s="61"/>
      <c r="F56" s="61">
        <v>3</v>
      </c>
      <c r="G56" s="61"/>
      <c r="H56" s="61"/>
      <c r="I56" s="61"/>
      <c r="J56" s="61"/>
      <c r="K56" s="61"/>
      <c r="L56" s="61"/>
      <c r="M56" s="61"/>
      <c r="N56" s="61"/>
      <c r="O56" s="61"/>
      <c r="P56" s="61">
        <v>2.6</v>
      </c>
      <c r="Q56" s="61"/>
      <c r="R56" s="61">
        <f t="shared" si="12"/>
        <v>7.8000000000000007</v>
      </c>
      <c r="S56" s="61">
        <f t="shared" si="13"/>
        <v>5.2</v>
      </c>
      <c r="T56" s="61"/>
      <c r="U56" s="61">
        <f t="shared" si="14"/>
        <v>7.8000000000000007</v>
      </c>
      <c r="V56" s="61"/>
      <c r="W56" s="61"/>
      <c r="X56" s="61"/>
      <c r="Y56" s="61"/>
      <c r="Z56" s="61"/>
      <c r="AA56" s="61"/>
      <c r="AB56" s="61"/>
      <c r="AC56" s="61"/>
      <c r="AD56" s="16"/>
      <c r="AE56" s="18"/>
      <c r="AF56" s="18"/>
      <c r="AG56" s="18"/>
      <c r="AH56" s="16"/>
      <c r="AI56" s="16"/>
      <c r="AJ56" s="16"/>
      <c r="AK56" s="16"/>
      <c r="AL56" s="16"/>
      <c r="AM56" s="16"/>
      <c r="AN56" s="16"/>
      <c r="AO56" s="16"/>
      <c r="AP56" s="16"/>
      <c r="AQ56" s="18"/>
      <c r="AR56" s="18"/>
      <c r="AS56" s="18"/>
      <c r="AT56" s="16"/>
      <c r="AU56" s="16"/>
      <c r="AV56" s="16"/>
      <c r="AW56" s="16"/>
      <c r="AX56" s="16"/>
      <c r="AY56" s="16"/>
      <c r="AZ56" s="16"/>
      <c r="BA56" s="16"/>
      <c r="BB56" s="16"/>
    </row>
    <row r="57" spans="1:54" ht="15.75" x14ac:dyDescent="0.25">
      <c r="A57" s="145" t="s">
        <v>35</v>
      </c>
      <c r="B57" s="146" t="s">
        <v>483</v>
      </c>
      <c r="C57" s="143">
        <v>3</v>
      </c>
      <c r="D57" s="61">
        <v>2</v>
      </c>
      <c r="E57" s="61"/>
      <c r="F57" s="61">
        <v>3</v>
      </c>
      <c r="G57" s="61"/>
      <c r="H57" s="61"/>
      <c r="I57" s="61"/>
      <c r="J57" s="61"/>
      <c r="K57" s="61"/>
      <c r="L57" s="61"/>
      <c r="M57" s="61"/>
      <c r="N57" s="61"/>
      <c r="O57" s="61"/>
      <c r="P57" s="61">
        <v>2.6</v>
      </c>
      <c r="Q57" s="61"/>
      <c r="R57" s="61">
        <f t="shared" si="12"/>
        <v>7.8000000000000007</v>
      </c>
      <c r="S57" s="61">
        <f t="shared" si="13"/>
        <v>5.2</v>
      </c>
      <c r="T57" s="61"/>
      <c r="U57" s="61">
        <f t="shared" si="14"/>
        <v>7.8000000000000007</v>
      </c>
      <c r="V57" s="61"/>
      <c r="W57" s="61"/>
      <c r="X57" s="61"/>
      <c r="Y57" s="61"/>
      <c r="Z57" s="61"/>
      <c r="AA57" s="61"/>
      <c r="AB57" s="61"/>
      <c r="AC57" s="61"/>
      <c r="AD57" s="16"/>
      <c r="AE57" s="18"/>
      <c r="AF57" s="18"/>
      <c r="AG57" s="18"/>
      <c r="AH57" s="16"/>
      <c r="AI57" s="16"/>
      <c r="AJ57" s="16"/>
      <c r="AK57" s="16"/>
      <c r="AL57" s="16"/>
      <c r="AM57" s="16"/>
      <c r="AN57" s="16"/>
      <c r="AO57" s="16"/>
      <c r="AP57" s="16"/>
      <c r="AQ57" s="18"/>
      <c r="AR57" s="18"/>
      <c r="AS57" s="18"/>
      <c r="AT57" s="16"/>
      <c r="AU57" s="16"/>
      <c r="AV57" s="16"/>
      <c r="AW57" s="16"/>
      <c r="AX57" s="16"/>
      <c r="AY57" s="16"/>
      <c r="AZ57" s="16"/>
      <c r="BA57" s="16"/>
      <c r="BB57" s="16"/>
    </row>
    <row r="58" spans="1:54" ht="15.75" x14ac:dyDescent="0.25">
      <c r="A58" s="145" t="s">
        <v>37</v>
      </c>
      <c r="B58" s="146" t="s">
        <v>484</v>
      </c>
      <c r="C58" s="143">
        <v>3</v>
      </c>
      <c r="D58" s="61">
        <v>2</v>
      </c>
      <c r="E58" s="61"/>
      <c r="F58" s="61">
        <v>3</v>
      </c>
      <c r="G58" s="61"/>
      <c r="H58" s="61"/>
      <c r="I58" s="61"/>
      <c r="J58" s="61"/>
      <c r="K58" s="61"/>
      <c r="L58" s="61"/>
      <c r="M58" s="61"/>
      <c r="N58" s="61"/>
      <c r="O58" s="61"/>
      <c r="P58" s="61">
        <v>2.6</v>
      </c>
      <c r="Q58" s="61"/>
      <c r="R58" s="61">
        <f t="shared" si="12"/>
        <v>7.8000000000000007</v>
      </c>
      <c r="S58" s="61">
        <f t="shared" si="13"/>
        <v>5.2</v>
      </c>
      <c r="T58" s="61"/>
      <c r="U58" s="61">
        <f t="shared" si="14"/>
        <v>7.8000000000000007</v>
      </c>
      <c r="V58" s="61"/>
      <c r="W58" s="61"/>
      <c r="X58" s="61"/>
      <c r="Y58" s="61"/>
      <c r="Z58" s="61"/>
      <c r="AA58" s="61"/>
      <c r="AB58" s="61"/>
      <c r="AC58" s="61"/>
      <c r="AD58" s="16"/>
      <c r="AE58" s="18"/>
      <c r="AF58" s="18"/>
      <c r="AG58" s="18"/>
      <c r="AH58" s="16"/>
      <c r="AI58" s="16"/>
      <c r="AJ58" s="16"/>
      <c r="AK58" s="16"/>
      <c r="AL58" s="16"/>
      <c r="AM58" s="16"/>
      <c r="AN58" s="16"/>
      <c r="AO58" s="16"/>
      <c r="AP58" s="16"/>
      <c r="AQ58" s="18"/>
      <c r="AR58" s="18"/>
      <c r="AS58" s="18"/>
      <c r="AT58" s="16"/>
      <c r="AU58" s="16"/>
      <c r="AV58" s="16"/>
      <c r="AW58" s="16"/>
      <c r="AX58" s="16"/>
      <c r="AY58" s="16"/>
      <c r="AZ58" s="16"/>
      <c r="BA58" s="16"/>
      <c r="BB58" s="16"/>
    </row>
    <row r="59" spans="1:54" ht="15.75" x14ac:dyDescent="0.25">
      <c r="A59" s="145" t="s">
        <v>39</v>
      </c>
      <c r="B59" s="146" t="s">
        <v>485</v>
      </c>
      <c r="C59" s="143">
        <v>3</v>
      </c>
      <c r="D59" s="61">
        <v>2</v>
      </c>
      <c r="E59" s="61"/>
      <c r="F59" s="61">
        <v>3</v>
      </c>
      <c r="G59" s="61"/>
      <c r="H59" s="61"/>
      <c r="I59" s="61"/>
      <c r="J59" s="61"/>
      <c r="K59" s="61"/>
      <c r="L59" s="61"/>
      <c r="M59" s="61"/>
      <c r="N59" s="61"/>
      <c r="O59" s="61"/>
      <c r="P59" s="61">
        <v>2.6</v>
      </c>
      <c r="Q59" s="61"/>
      <c r="R59" s="61">
        <f t="shared" si="12"/>
        <v>7.8000000000000007</v>
      </c>
      <c r="S59" s="61">
        <f t="shared" si="13"/>
        <v>5.2</v>
      </c>
      <c r="T59" s="61"/>
      <c r="U59" s="61">
        <f t="shared" si="14"/>
        <v>7.8000000000000007</v>
      </c>
      <c r="V59" s="61"/>
      <c r="W59" s="61"/>
      <c r="X59" s="61"/>
      <c r="Y59" s="61"/>
      <c r="Z59" s="61"/>
      <c r="AA59" s="61"/>
      <c r="AB59" s="61"/>
      <c r="AC59" s="61"/>
      <c r="AD59" s="16"/>
      <c r="AE59" s="18"/>
      <c r="AF59" s="18"/>
      <c r="AG59" s="18"/>
      <c r="AH59" s="16"/>
      <c r="AI59" s="16"/>
      <c r="AJ59" s="16"/>
      <c r="AK59" s="16"/>
      <c r="AL59" s="16"/>
      <c r="AM59" s="16"/>
      <c r="AN59" s="16"/>
      <c r="AO59" s="16"/>
      <c r="AP59" s="16"/>
      <c r="AQ59" s="18"/>
      <c r="AR59" s="18"/>
      <c r="AS59" s="18"/>
      <c r="AT59" s="16"/>
      <c r="AU59" s="16"/>
      <c r="AV59" s="16"/>
      <c r="AW59" s="16"/>
      <c r="AX59" s="16"/>
      <c r="AY59" s="16"/>
      <c r="AZ59" s="16"/>
      <c r="BA59" s="16"/>
      <c r="BB59" s="16"/>
    </row>
    <row r="60" spans="1:54" ht="15.75" x14ac:dyDescent="0.25">
      <c r="A60" s="81" t="s">
        <v>436</v>
      </c>
      <c r="B60" s="81" t="s">
        <v>553</v>
      </c>
      <c r="C60" s="142" t="s">
        <v>2</v>
      </c>
      <c r="D60" s="81" t="s">
        <v>3</v>
      </c>
      <c r="E60" s="81" t="s">
        <v>4</v>
      </c>
      <c r="F60" s="81" t="s">
        <v>5</v>
      </c>
      <c r="G60" s="81" t="s">
        <v>6</v>
      </c>
      <c r="H60" s="81" t="s">
        <v>7</v>
      </c>
      <c r="I60" s="81" t="s">
        <v>8</v>
      </c>
      <c r="J60" s="81" t="s">
        <v>9</v>
      </c>
      <c r="K60" s="81" t="s">
        <v>10</v>
      </c>
      <c r="L60" s="81" t="s">
        <v>11</v>
      </c>
      <c r="M60" s="81" t="s">
        <v>12</v>
      </c>
      <c r="N60" s="81" t="s">
        <v>13</v>
      </c>
      <c r="O60" s="81"/>
      <c r="P60" s="81" t="s">
        <v>14</v>
      </c>
      <c r="Q60" s="81"/>
      <c r="R60" s="81" t="s">
        <v>15</v>
      </c>
      <c r="S60" s="81" t="s">
        <v>16</v>
      </c>
      <c r="T60" s="81" t="s">
        <v>17</v>
      </c>
      <c r="U60" s="81" t="s">
        <v>18</v>
      </c>
      <c r="V60" s="81" t="s">
        <v>19</v>
      </c>
      <c r="W60" s="81" t="s">
        <v>20</v>
      </c>
      <c r="X60" s="81" t="s">
        <v>21</v>
      </c>
      <c r="Y60" s="81" t="s">
        <v>22</v>
      </c>
      <c r="Z60" s="81" t="s">
        <v>23</v>
      </c>
      <c r="AA60" s="81" t="s">
        <v>24</v>
      </c>
      <c r="AB60" s="81" t="s">
        <v>25</v>
      </c>
      <c r="AC60" s="81" t="s">
        <v>26</v>
      </c>
      <c r="AD60" s="16"/>
      <c r="AE60" s="18"/>
      <c r="AF60" s="18"/>
      <c r="AG60" s="18"/>
      <c r="AH60" s="16"/>
      <c r="AI60" s="16"/>
      <c r="AJ60" s="16"/>
      <c r="AK60" s="16"/>
      <c r="AL60" s="16"/>
      <c r="AM60" s="16"/>
      <c r="AN60" s="16"/>
      <c r="AO60" s="16"/>
      <c r="AP60" s="16"/>
      <c r="AQ60" s="18"/>
      <c r="AR60" s="18"/>
      <c r="AS60" s="18"/>
      <c r="AT60" s="16"/>
      <c r="AU60" s="16"/>
      <c r="AV60" s="16"/>
      <c r="AW60" s="16"/>
      <c r="AX60" s="16"/>
      <c r="AY60" s="16"/>
      <c r="AZ60" s="16"/>
      <c r="BA60" s="16"/>
      <c r="BB60" s="16"/>
    </row>
    <row r="61" spans="1:54" ht="15.75" x14ac:dyDescent="0.25">
      <c r="A61" s="145" t="s">
        <v>27</v>
      </c>
      <c r="B61" s="146" t="s">
        <v>554</v>
      </c>
      <c r="C61" s="143"/>
      <c r="D61" s="61">
        <v>1</v>
      </c>
      <c r="E61" s="61">
        <v>3</v>
      </c>
      <c r="F61" s="61">
        <v>1</v>
      </c>
      <c r="G61" s="61">
        <v>1</v>
      </c>
      <c r="H61" s="61"/>
      <c r="I61" s="61"/>
      <c r="J61" s="61"/>
      <c r="K61" s="61"/>
      <c r="L61" s="61"/>
      <c r="M61" s="61"/>
      <c r="N61" s="61"/>
      <c r="O61" s="61"/>
      <c r="P61" s="61">
        <v>5</v>
      </c>
      <c r="Q61" s="61"/>
      <c r="R61" s="61"/>
      <c r="S61" s="61">
        <f>D61*P61</f>
        <v>5</v>
      </c>
      <c r="T61" s="61">
        <f>E61*P61</f>
        <v>15</v>
      </c>
      <c r="U61" s="61">
        <f t="shared" ref="U61:U66" si="15">F61*P61</f>
        <v>5</v>
      </c>
      <c r="V61" s="61">
        <f>G61*P61</f>
        <v>5</v>
      </c>
      <c r="W61" s="61"/>
      <c r="X61" s="61"/>
      <c r="Y61" s="61"/>
      <c r="Z61" s="61"/>
      <c r="AA61" s="61"/>
      <c r="AB61" s="61"/>
      <c r="AC61" s="61"/>
      <c r="AD61" s="16"/>
      <c r="AE61" s="18"/>
      <c r="AF61" s="18"/>
      <c r="AG61" s="18"/>
      <c r="AH61" s="16"/>
      <c r="AI61" s="16"/>
      <c r="AJ61" s="16"/>
      <c r="AK61" s="16"/>
      <c r="AL61" s="16"/>
      <c r="AM61" s="16"/>
      <c r="AN61" s="16"/>
      <c r="AO61" s="16"/>
      <c r="AP61" s="16"/>
      <c r="AQ61" s="18"/>
      <c r="AR61" s="18"/>
      <c r="AS61" s="18"/>
      <c r="AT61" s="16"/>
      <c r="AU61" s="16"/>
      <c r="AV61" s="16"/>
      <c r="AW61" s="16"/>
      <c r="AX61" s="16"/>
      <c r="AY61" s="16"/>
      <c r="AZ61" s="16"/>
      <c r="BA61" s="16"/>
      <c r="BB61" s="16"/>
    </row>
    <row r="62" spans="1:54" ht="15.75" x14ac:dyDescent="0.25">
      <c r="A62" s="145" t="s">
        <v>31</v>
      </c>
      <c r="B62" s="146" t="s">
        <v>555</v>
      </c>
      <c r="C62" s="143"/>
      <c r="D62" s="61">
        <v>3</v>
      </c>
      <c r="E62" s="61">
        <v>2</v>
      </c>
      <c r="F62" s="61">
        <v>2</v>
      </c>
      <c r="G62" s="61">
        <v>1</v>
      </c>
      <c r="H62" s="61"/>
      <c r="I62" s="61"/>
      <c r="J62" s="61"/>
      <c r="K62" s="61"/>
      <c r="L62" s="61"/>
      <c r="M62" s="61"/>
      <c r="N62" s="61"/>
      <c r="O62" s="61"/>
      <c r="P62" s="61">
        <v>5</v>
      </c>
      <c r="Q62" s="61"/>
      <c r="R62" s="61"/>
      <c r="S62" s="61">
        <f>D62*P62</f>
        <v>15</v>
      </c>
      <c r="T62" s="61">
        <f>E62*P62</f>
        <v>10</v>
      </c>
      <c r="U62" s="61">
        <f t="shared" si="15"/>
        <v>10</v>
      </c>
      <c r="V62" s="61">
        <f>G62*P62</f>
        <v>5</v>
      </c>
      <c r="W62" s="61"/>
      <c r="X62" s="61"/>
      <c r="Y62" s="61"/>
      <c r="Z62" s="61"/>
      <c r="AA62" s="61"/>
      <c r="AB62" s="61"/>
      <c r="AC62" s="61"/>
      <c r="AD62" s="16"/>
      <c r="AE62" s="18"/>
      <c r="AF62" s="18"/>
      <c r="AG62" s="18"/>
      <c r="AH62" s="16"/>
      <c r="AI62" s="16"/>
      <c r="AJ62" s="16"/>
      <c r="AK62" s="16"/>
      <c r="AL62" s="16"/>
      <c r="AM62" s="16"/>
      <c r="AN62" s="16"/>
      <c r="AO62" s="16"/>
      <c r="AP62" s="16"/>
      <c r="AQ62" s="18"/>
      <c r="AR62" s="18"/>
      <c r="AS62" s="18"/>
      <c r="AT62" s="16"/>
      <c r="AU62" s="16"/>
      <c r="AV62" s="16"/>
      <c r="AW62" s="16"/>
      <c r="AX62" s="16"/>
      <c r="AY62" s="16"/>
      <c r="AZ62" s="16"/>
      <c r="BA62" s="16"/>
      <c r="BB62" s="16"/>
    </row>
    <row r="63" spans="1:54" ht="15.75" x14ac:dyDescent="0.25">
      <c r="A63" s="145" t="s">
        <v>33</v>
      </c>
      <c r="B63" s="146" t="s">
        <v>556</v>
      </c>
      <c r="C63" s="143"/>
      <c r="D63" s="61">
        <v>3</v>
      </c>
      <c r="E63" s="61">
        <v>1</v>
      </c>
      <c r="F63" s="61">
        <v>1</v>
      </c>
      <c r="G63" s="61"/>
      <c r="H63" s="61"/>
      <c r="I63" s="61"/>
      <c r="J63" s="61"/>
      <c r="K63" s="61"/>
      <c r="L63" s="61"/>
      <c r="M63" s="61"/>
      <c r="N63" s="61"/>
      <c r="O63" s="61"/>
      <c r="P63" s="61">
        <v>5</v>
      </c>
      <c r="Q63" s="61"/>
      <c r="R63" s="61"/>
      <c r="S63" s="61">
        <f>D63*P63</f>
        <v>15</v>
      </c>
      <c r="T63" s="61">
        <f>E63*P63</f>
        <v>5</v>
      </c>
      <c r="U63" s="61">
        <f t="shared" si="15"/>
        <v>5</v>
      </c>
      <c r="V63" s="61"/>
      <c r="W63" s="61"/>
      <c r="X63" s="61"/>
      <c r="Y63" s="61"/>
      <c r="Z63" s="61"/>
      <c r="AA63" s="61"/>
      <c r="AB63" s="61"/>
      <c r="AC63" s="61"/>
      <c r="AD63" s="16"/>
      <c r="AE63" s="18"/>
      <c r="AF63" s="18"/>
      <c r="AG63" s="18"/>
      <c r="AH63" s="16"/>
      <c r="AI63" s="16"/>
      <c r="AJ63" s="16"/>
      <c r="AK63" s="16"/>
      <c r="AL63" s="16"/>
      <c r="AM63" s="16"/>
      <c r="AN63" s="16"/>
      <c r="AO63" s="16"/>
      <c r="AP63" s="16"/>
      <c r="AQ63" s="18"/>
      <c r="AR63" s="18"/>
      <c r="AS63" s="18"/>
      <c r="AT63" s="16"/>
      <c r="AU63" s="16"/>
      <c r="AV63" s="16"/>
      <c r="AW63" s="16"/>
      <c r="AX63" s="16"/>
      <c r="AY63" s="16"/>
      <c r="AZ63" s="16"/>
      <c r="BA63" s="16"/>
      <c r="BB63" s="16"/>
    </row>
    <row r="64" spans="1:54" ht="15.75" x14ac:dyDescent="0.25">
      <c r="A64" s="145" t="s">
        <v>35</v>
      </c>
      <c r="B64" s="146" t="s">
        <v>557</v>
      </c>
      <c r="C64" s="143"/>
      <c r="D64" s="61"/>
      <c r="E64" s="61"/>
      <c r="F64" s="61">
        <v>1</v>
      </c>
      <c r="G64" s="61">
        <v>3</v>
      </c>
      <c r="H64" s="61"/>
      <c r="I64" s="61"/>
      <c r="J64" s="61"/>
      <c r="K64" s="61"/>
      <c r="L64" s="61"/>
      <c r="M64" s="61"/>
      <c r="N64" s="61"/>
      <c r="O64" s="61"/>
      <c r="P64" s="61">
        <v>5</v>
      </c>
      <c r="Q64" s="61"/>
      <c r="R64" s="61"/>
      <c r="S64" s="61"/>
      <c r="T64" s="61"/>
      <c r="U64" s="61">
        <f t="shared" si="15"/>
        <v>5</v>
      </c>
      <c r="V64" s="61">
        <f>G64*P64</f>
        <v>15</v>
      </c>
      <c r="W64" s="61"/>
      <c r="X64" s="61"/>
      <c r="Y64" s="61"/>
      <c r="Z64" s="61"/>
      <c r="AA64" s="61"/>
      <c r="AB64" s="61"/>
      <c r="AC64" s="61"/>
      <c r="AD64" s="16"/>
      <c r="AE64" s="18"/>
      <c r="AF64" s="18"/>
      <c r="AG64" s="18"/>
      <c r="AH64" s="16"/>
      <c r="AI64" s="16"/>
      <c r="AJ64" s="16"/>
      <c r="AK64" s="16"/>
      <c r="AL64" s="16"/>
      <c r="AM64" s="16"/>
      <c r="AN64" s="16"/>
      <c r="AO64" s="16"/>
      <c r="AP64" s="16"/>
      <c r="AQ64" s="18"/>
      <c r="AR64" s="18"/>
      <c r="AS64" s="18"/>
      <c r="AT64" s="16"/>
      <c r="AU64" s="16"/>
      <c r="AV64" s="16"/>
      <c r="AW64" s="16"/>
      <c r="AX64" s="16"/>
      <c r="AY64" s="16"/>
      <c r="AZ64" s="16"/>
      <c r="BA64" s="16"/>
      <c r="BB64" s="16"/>
    </row>
    <row r="65" spans="1:54" ht="15.75" x14ac:dyDescent="0.25">
      <c r="A65" s="145" t="s">
        <v>37</v>
      </c>
      <c r="B65" s="146" t="s">
        <v>558</v>
      </c>
      <c r="C65" s="143"/>
      <c r="D65" s="61">
        <v>2</v>
      </c>
      <c r="E65" s="61">
        <v>1</v>
      </c>
      <c r="F65" s="61">
        <v>1</v>
      </c>
      <c r="G65" s="61">
        <v>2</v>
      </c>
      <c r="H65" s="61"/>
      <c r="I65" s="61"/>
      <c r="J65" s="61"/>
      <c r="K65" s="61"/>
      <c r="L65" s="61"/>
      <c r="M65" s="61"/>
      <c r="N65" s="61"/>
      <c r="O65" s="61"/>
      <c r="P65" s="61">
        <v>5</v>
      </c>
      <c r="Q65" s="61"/>
      <c r="R65" s="61"/>
      <c r="S65" s="61">
        <f>D65*P65</f>
        <v>10</v>
      </c>
      <c r="T65" s="61">
        <f>E65*P65</f>
        <v>5</v>
      </c>
      <c r="U65" s="61">
        <f t="shared" si="15"/>
        <v>5</v>
      </c>
      <c r="V65" s="61">
        <f>G65*P65</f>
        <v>10</v>
      </c>
      <c r="W65" s="61"/>
      <c r="X65" s="61"/>
      <c r="Y65" s="61"/>
      <c r="Z65" s="61"/>
      <c r="AA65" s="61"/>
      <c r="AB65" s="61"/>
      <c r="AC65" s="61"/>
      <c r="AD65" s="16"/>
      <c r="AE65" s="18"/>
      <c r="AF65" s="18"/>
      <c r="AG65" s="18"/>
      <c r="AH65" s="16"/>
      <c r="AI65" s="16"/>
      <c r="AJ65" s="16"/>
      <c r="AK65" s="16"/>
      <c r="AL65" s="16"/>
      <c r="AM65" s="16"/>
      <c r="AN65" s="16"/>
      <c r="AO65" s="16"/>
      <c r="AP65" s="16"/>
      <c r="AQ65" s="18"/>
      <c r="AR65" s="18"/>
      <c r="AS65" s="18"/>
      <c r="AT65" s="16"/>
      <c r="AU65" s="16"/>
      <c r="AV65" s="16"/>
      <c r="AW65" s="16"/>
      <c r="AX65" s="16"/>
      <c r="AY65" s="16"/>
      <c r="AZ65" s="16"/>
      <c r="BA65" s="16"/>
      <c r="BB65" s="16"/>
    </row>
    <row r="66" spans="1:54" ht="15.75" x14ac:dyDescent="0.25">
      <c r="A66" s="145" t="s">
        <v>39</v>
      </c>
      <c r="B66" s="146" t="s">
        <v>559</v>
      </c>
      <c r="C66" s="143"/>
      <c r="D66" s="61">
        <v>3</v>
      </c>
      <c r="E66" s="61">
        <v>1</v>
      </c>
      <c r="F66" s="61">
        <v>2</v>
      </c>
      <c r="G66" s="61">
        <v>2</v>
      </c>
      <c r="H66" s="61"/>
      <c r="I66" s="61"/>
      <c r="J66" s="61"/>
      <c r="K66" s="61"/>
      <c r="L66" s="61"/>
      <c r="M66" s="61"/>
      <c r="N66" s="61"/>
      <c r="O66" s="61"/>
      <c r="P66" s="61">
        <v>5</v>
      </c>
      <c r="Q66" s="61"/>
      <c r="R66" s="61"/>
      <c r="S66" s="61">
        <f>D66*P66</f>
        <v>15</v>
      </c>
      <c r="T66" s="61">
        <f>E66*P66</f>
        <v>5</v>
      </c>
      <c r="U66" s="61">
        <f t="shared" si="15"/>
        <v>10</v>
      </c>
      <c r="V66" s="61">
        <f>G66*P66</f>
        <v>10</v>
      </c>
      <c r="W66" s="61"/>
      <c r="X66" s="61"/>
      <c r="Y66" s="61"/>
      <c r="Z66" s="61"/>
      <c r="AA66" s="61"/>
      <c r="AB66" s="61"/>
      <c r="AC66" s="61"/>
      <c r="AD66" s="16"/>
      <c r="AE66" s="18"/>
      <c r="AF66" s="18"/>
      <c r="AG66" s="18"/>
      <c r="AH66" s="16"/>
      <c r="AI66" s="16"/>
      <c r="AJ66" s="16"/>
      <c r="AK66" s="16"/>
      <c r="AL66" s="16"/>
      <c r="AM66" s="16"/>
      <c r="AN66" s="16"/>
      <c r="AO66" s="16"/>
      <c r="AP66" s="16"/>
      <c r="AQ66" s="18"/>
      <c r="AR66" s="18"/>
      <c r="AS66" s="18"/>
      <c r="AT66" s="16"/>
      <c r="AU66" s="16"/>
      <c r="AV66" s="16"/>
      <c r="AW66" s="16"/>
      <c r="AX66" s="16"/>
      <c r="AY66" s="16"/>
      <c r="AZ66" s="16"/>
      <c r="BA66" s="16"/>
      <c r="BB66" s="16"/>
    </row>
    <row r="67" spans="1:54" x14ac:dyDescent="0.25">
      <c r="A67" s="204"/>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6"/>
      <c r="AD67" s="16"/>
      <c r="AE67" s="18"/>
      <c r="AF67" s="18"/>
      <c r="AG67" s="18"/>
      <c r="AH67" s="16"/>
      <c r="AI67" s="16"/>
      <c r="AJ67" s="16"/>
      <c r="AK67" s="16"/>
      <c r="AL67" s="16"/>
      <c r="AM67" s="16"/>
      <c r="AN67" s="16"/>
      <c r="AO67" s="16"/>
      <c r="AP67" s="16"/>
      <c r="AQ67" s="18"/>
      <c r="AR67" s="18"/>
      <c r="AS67" s="18"/>
      <c r="AT67" s="16"/>
      <c r="AU67" s="16"/>
      <c r="AV67" s="16"/>
      <c r="AW67" s="16"/>
      <c r="AX67" s="16"/>
      <c r="AY67" s="16"/>
      <c r="AZ67" s="16"/>
      <c r="BA67" s="16"/>
      <c r="BB67" s="16"/>
    </row>
    <row r="68" spans="1:54" ht="15.75" x14ac:dyDescent="0.25">
      <c r="A68" s="81" t="s">
        <v>88</v>
      </c>
      <c r="B68" s="81" t="s">
        <v>507</v>
      </c>
      <c r="C68" s="142" t="s">
        <v>2</v>
      </c>
      <c r="D68" s="81" t="s">
        <v>3</v>
      </c>
      <c r="E68" s="81" t="s">
        <v>4</v>
      </c>
      <c r="F68" s="81" t="s">
        <v>5</v>
      </c>
      <c r="G68" s="81" t="s">
        <v>6</v>
      </c>
      <c r="H68" s="81" t="s">
        <v>7</v>
      </c>
      <c r="I68" s="81" t="s">
        <v>8</v>
      </c>
      <c r="J68" s="81" t="s">
        <v>9</v>
      </c>
      <c r="K68" s="81" t="s">
        <v>10</v>
      </c>
      <c r="L68" s="81" t="s">
        <v>11</v>
      </c>
      <c r="M68" s="81" t="s">
        <v>12</v>
      </c>
      <c r="N68" s="81" t="s">
        <v>13</v>
      </c>
      <c r="O68" s="81"/>
      <c r="P68" s="81"/>
      <c r="Q68" s="81"/>
      <c r="R68" s="81" t="s">
        <v>15</v>
      </c>
      <c r="S68" s="81" t="s">
        <v>16</v>
      </c>
      <c r="T68" s="81" t="s">
        <v>17</v>
      </c>
      <c r="U68" s="81" t="s">
        <v>18</v>
      </c>
      <c r="V68" s="81" t="s">
        <v>19</v>
      </c>
      <c r="W68" s="81" t="s">
        <v>20</v>
      </c>
      <c r="X68" s="81" t="s">
        <v>21</v>
      </c>
      <c r="Y68" s="81" t="s">
        <v>22</v>
      </c>
      <c r="Z68" s="81" t="s">
        <v>23</v>
      </c>
      <c r="AA68" s="81" t="s">
        <v>24</v>
      </c>
      <c r="AB68" s="81" t="s">
        <v>25</v>
      </c>
      <c r="AC68" s="81" t="s">
        <v>26</v>
      </c>
      <c r="AD68" s="16"/>
      <c r="AE68" s="18"/>
      <c r="AF68" s="18"/>
      <c r="AG68" s="18"/>
      <c r="AH68" s="16"/>
      <c r="AI68" s="16"/>
      <c r="AJ68" s="16"/>
      <c r="AK68" s="16"/>
      <c r="AL68" s="16"/>
      <c r="AM68" s="16"/>
      <c r="AN68" s="16"/>
      <c r="AO68" s="16"/>
      <c r="AP68" s="16"/>
      <c r="AQ68" s="18"/>
      <c r="AR68" s="18"/>
      <c r="AS68" s="18"/>
      <c r="AT68" s="16"/>
      <c r="AU68" s="16"/>
      <c r="AV68" s="16"/>
      <c r="AW68" s="16"/>
      <c r="AX68" s="16"/>
      <c r="AY68" s="16"/>
      <c r="AZ68" s="16"/>
      <c r="BA68" s="16"/>
      <c r="BB68" s="16"/>
    </row>
    <row r="69" spans="1:54" ht="15.75" x14ac:dyDescent="0.25">
      <c r="A69" s="145" t="s">
        <v>27</v>
      </c>
      <c r="B69" s="146" t="s">
        <v>508</v>
      </c>
      <c r="C69" s="143">
        <v>2</v>
      </c>
      <c r="D69" s="61">
        <v>1</v>
      </c>
      <c r="E69" s="61">
        <v>3</v>
      </c>
      <c r="F69" s="61"/>
      <c r="G69" s="61"/>
      <c r="H69" s="61"/>
      <c r="I69" s="61"/>
      <c r="J69" s="61"/>
      <c r="K69" s="61"/>
      <c r="L69" s="61"/>
      <c r="M69" s="61"/>
      <c r="N69" s="61"/>
      <c r="O69" s="61"/>
      <c r="P69" s="61">
        <v>0.8</v>
      </c>
      <c r="Q69" s="61"/>
      <c r="R69" s="61">
        <f t="shared" ref="R69:R74" si="16">C69*P69</f>
        <v>1.6</v>
      </c>
      <c r="S69" s="61">
        <f t="shared" ref="S69:S74" si="17">D69*P69</f>
        <v>0.8</v>
      </c>
      <c r="T69" s="61">
        <f t="shared" ref="T69:T74" si="18">E69*P69</f>
        <v>2.4000000000000004</v>
      </c>
      <c r="U69" s="61"/>
      <c r="V69" s="61"/>
      <c r="W69" s="61"/>
      <c r="X69" s="61"/>
      <c r="Y69" s="61"/>
      <c r="Z69" s="61"/>
      <c r="AA69" s="61"/>
      <c r="AB69" s="61"/>
      <c r="AC69" s="61"/>
      <c r="AD69" s="16"/>
      <c r="AE69" s="18"/>
      <c r="AF69" s="18"/>
      <c r="AG69" s="18"/>
      <c r="AH69" s="16"/>
      <c r="AI69" s="16"/>
      <c r="AJ69" s="16"/>
      <c r="AK69" s="16"/>
      <c r="AL69" s="16"/>
      <c r="AM69" s="16"/>
      <c r="AN69" s="16"/>
      <c r="AO69" s="16"/>
      <c r="AP69" s="16"/>
      <c r="AQ69" s="18"/>
      <c r="AR69" s="18"/>
      <c r="AS69" s="18"/>
      <c r="AT69" s="16"/>
      <c r="AU69" s="16"/>
      <c r="AV69" s="16"/>
      <c r="AW69" s="16"/>
      <c r="AX69" s="16"/>
      <c r="AY69" s="16"/>
      <c r="AZ69" s="16"/>
      <c r="BA69" s="16"/>
      <c r="BB69" s="16"/>
    </row>
    <row r="70" spans="1:54" ht="15.75" x14ac:dyDescent="0.25">
      <c r="A70" s="145" t="s">
        <v>31</v>
      </c>
      <c r="B70" s="146" t="s">
        <v>509</v>
      </c>
      <c r="C70" s="143">
        <v>1</v>
      </c>
      <c r="D70" s="61">
        <v>1</v>
      </c>
      <c r="E70" s="61">
        <v>1</v>
      </c>
      <c r="F70" s="61"/>
      <c r="G70" s="61"/>
      <c r="H70" s="61"/>
      <c r="I70" s="61"/>
      <c r="J70" s="61"/>
      <c r="K70" s="61"/>
      <c r="L70" s="61"/>
      <c r="M70" s="61"/>
      <c r="N70" s="61"/>
      <c r="O70" s="61"/>
      <c r="P70" s="61">
        <v>0.8</v>
      </c>
      <c r="Q70" s="61"/>
      <c r="R70" s="61">
        <f t="shared" si="16"/>
        <v>0.8</v>
      </c>
      <c r="S70" s="61">
        <f t="shared" si="17"/>
        <v>0.8</v>
      </c>
      <c r="T70" s="61">
        <f t="shared" si="18"/>
        <v>0.8</v>
      </c>
      <c r="U70" s="61"/>
      <c r="V70" s="61"/>
      <c r="W70" s="61"/>
      <c r="X70" s="61"/>
      <c r="Y70" s="61"/>
      <c r="Z70" s="61"/>
      <c r="AA70" s="61"/>
      <c r="AB70" s="61"/>
      <c r="AC70" s="61"/>
      <c r="AD70" s="16"/>
      <c r="AE70" s="18"/>
      <c r="AF70" s="18"/>
      <c r="AG70" s="18"/>
      <c r="AH70" s="16"/>
      <c r="AI70" s="16"/>
      <c r="AJ70" s="16"/>
      <c r="AK70" s="16"/>
      <c r="AL70" s="16"/>
      <c r="AM70" s="16"/>
      <c r="AN70" s="16"/>
      <c r="AO70" s="16"/>
      <c r="AP70" s="16"/>
      <c r="AQ70" s="18"/>
      <c r="AR70" s="18"/>
      <c r="AS70" s="18"/>
      <c r="AT70" s="16"/>
      <c r="AU70" s="16"/>
      <c r="AV70" s="16"/>
      <c r="AW70" s="16"/>
      <c r="AX70" s="16"/>
      <c r="AY70" s="16"/>
      <c r="AZ70" s="16"/>
      <c r="BA70" s="16"/>
      <c r="BB70" s="16"/>
    </row>
    <row r="71" spans="1:54" ht="15.75" x14ac:dyDescent="0.25">
      <c r="A71" s="145" t="s">
        <v>33</v>
      </c>
      <c r="B71" s="146" t="s">
        <v>510</v>
      </c>
      <c r="C71" s="143">
        <v>2</v>
      </c>
      <c r="D71" s="61">
        <v>1</v>
      </c>
      <c r="E71" s="61">
        <v>2</v>
      </c>
      <c r="F71" s="61"/>
      <c r="G71" s="61"/>
      <c r="H71" s="61"/>
      <c r="I71" s="61"/>
      <c r="J71" s="61"/>
      <c r="K71" s="61"/>
      <c r="L71" s="61"/>
      <c r="M71" s="61"/>
      <c r="N71" s="61"/>
      <c r="O71" s="61"/>
      <c r="P71" s="61">
        <v>0.8</v>
      </c>
      <c r="Q71" s="61"/>
      <c r="R71" s="61">
        <f t="shared" si="16"/>
        <v>1.6</v>
      </c>
      <c r="S71" s="61">
        <f t="shared" si="17"/>
        <v>0.8</v>
      </c>
      <c r="T71" s="61">
        <f t="shared" si="18"/>
        <v>1.6</v>
      </c>
      <c r="U71" s="61"/>
      <c r="V71" s="61"/>
      <c r="W71" s="61"/>
      <c r="X71" s="61"/>
      <c r="Y71" s="61"/>
      <c r="Z71" s="61"/>
      <c r="AA71" s="61"/>
      <c r="AB71" s="61"/>
      <c r="AC71" s="61"/>
      <c r="AD71" s="16"/>
      <c r="AE71" s="18"/>
      <c r="AF71" s="18"/>
      <c r="AG71" s="18"/>
      <c r="AH71" s="16"/>
      <c r="AI71" s="16"/>
      <c r="AJ71" s="16"/>
      <c r="AK71" s="16"/>
      <c r="AL71" s="16"/>
      <c r="AM71" s="16"/>
      <c r="AN71" s="16"/>
      <c r="AO71" s="16"/>
      <c r="AP71" s="16"/>
      <c r="AQ71" s="18"/>
      <c r="AR71" s="18"/>
      <c r="AS71" s="18"/>
      <c r="AT71" s="16"/>
      <c r="AU71" s="16"/>
      <c r="AV71" s="16"/>
      <c r="AW71" s="16"/>
      <c r="AX71" s="16"/>
      <c r="AY71" s="16"/>
      <c r="AZ71" s="16"/>
      <c r="BA71" s="16"/>
      <c r="BB71" s="16"/>
    </row>
    <row r="72" spans="1:54" ht="15.75" x14ac:dyDescent="0.25">
      <c r="A72" s="145" t="s">
        <v>35</v>
      </c>
      <c r="B72" s="146" t="s">
        <v>511</v>
      </c>
      <c r="C72" s="143">
        <v>2</v>
      </c>
      <c r="D72" s="61">
        <v>1</v>
      </c>
      <c r="E72" s="61">
        <v>3</v>
      </c>
      <c r="F72" s="61"/>
      <c r="G72" s="61"/>
      <c r="H72" s="61"/>
      <c r="I72" s="61"/>
      <c r="J72" s="61"/>
      <c r="K72" s="61"/>
      <c r="L72" s="61"/>
      <c r="M72" s="61"/>
      <c r="N72" s="61"/>
      <c r="O72" s="61"/>
      <c r="P72" s="61">
        <v>0.8</v>
      </c>
      <c r="Q72" s="61"/>
      <c r="R72" s="61">
        <f t="shared" si="16"/>
        <v>1.6</v>
      </c>
      <c r="S72" s="61">
        <f t="shared" si="17"/>
        <v>0.8</v>
      </c>
      <c r="T72" s="61">
        <f t="shared" si="18"/>
        <v>2.4000000000000004</v>
      </c>
      <c r="U72" s="61"/>
      <c r="V72" s="61"/>
      <c r="W72" s="61"/>
      <c r="X72" s="61"/>
      <c r="Y72" s="61"/>
      <c r="Z72" s="61"/>
      <c r="AA72" s="61"/>
      <c r="AB72" s="61"/>
      <c r="AC72" s="61"/>
      <c r="AD72" s="16"/>
      <c r="AE72" s="18"/>
      <c r="AF72" s="18"/>
      <c r="AG72" s="18"/>
      <c r="AH72" s="16"/>
      <c r="AI72" s="16"/>
      <c r="AJ72" s="16"/>
      <c r="AK72" s="16"/>
      <c r="AL72" s="16"/>
      <c r="AM72" s="16"/>
      <c r="AN72" s="16"/>
      <c r="AO72" s="16"/>
      <c r="AP72" s="16"/>
      <c r="AQ72" s="18"/>
      <c r="AR72" s="18"/>
      <c r="AS72" s="18"/>
      <c r="AT72" s="16"/>
      <c r="AU72" s="16"/>
      <c r="AV72" s="16"/>
      <c r="AW72" s="16"/>
      <c r="AX72" s="16"/>
      <c r="AY72" s="16"/>
      <c r="AZ72" s="16"/>
      <c r="BA72" s="16"/>
      <c r="BB72" s="16"/>
    </row>
    <row r="73" spans="1:54" ht="15.75" x14ac:dyDescent="0.25">
      <c r="A73" s="145" t="s">
        <v>37</v>
      </c>
      <c r="B73" s="146" t="s">
        <v>512</v>
      </c>
      <c r="C73" s="143">
        <v>1</v>
      </c>
      <c r="D73" s="61">
        <v>1</v>
      </c>
      <c r="E73" s="61">
        <v>1</v>
      </c>
      <c r="F73" s="61"/>
      <c r="G73" s="61"/>
      <c r="H73" s="61"/>
      <c r="I73" s="61"/>
      <c r="J73" s="61"/>
      <c r="K73" s="61"/>
      <c r="L73" s="61"/>
      <c r="M73" s="61"/>
      <c r="N73" s="61"/>
      <c r="O73" s="61"/>
      <c r="P73" s="61">
        <v>0.8</v>
      </c>
      <c r="Q73" s="61"/>
      <c r="R73" s="61">
        <f t="shared" si="16"/>
        <v>0.8</v>
      </c>
      <c r="S73" s="61">
        <f t="shared" si="17"/>
        <v>0.8</v>
      </c>
      <c r="T73" s="61">
        <f t="shared" si="18"/>
        <v>0.8</v>
      </c>
      <c r="U73" s="61"/>
      <c r="V73" s="61"/>
      <c r="W73" s="61"/>
      <c r="X73" s="61"/>
      <c r="Y73" s="61"/>
      <c r="Z73" s="61"/>
      <c r="AA73" s="61"/>
      <c r="AB73" s="61"/>
      <c r="AC73" s="61"/>
      <c r="AD73" s="16"/>
      <c r="AE73" s="18"/>
      <c r="AF73" s="18"/>
      <c r="AG73" s="18"/>
      <c r="AH73" s="16"/>
      <c r="AI73" s="16"/>
      <c r="AJ73" s="16"/>
      <c r="AK73" s="16"/>
      <c r="AL73" s="16"/>
      <c r="AM73" s="16"/>
      <c r="AN73" s="16"/>
      <c r="AO73" s="16"/>
      <c r="AP73" s="16"/>
      <c r="AQ73" s="18"/>
      <c r="AR73" s="18"/>
      <c r="AS73" s="18"/>
      <c r="AT73" s="16"/>
      <c r="AU73" s="16"/>
      <c r="AV73" s="16"/>
      <c r="AW73" s="16"/>
      <c r="AX73" s="16"/>
      <c r="AY73" s="16"/>
      <c r="AZ73" s="16"/>
      <c r="BA73" s="16"/>
      <c r="BB73" s="16"/>
    </row>
    <row r="74" spans="1:54" ht="15.75" x14ac:dyDescent="0.25">
      <c r="A74" s="145" t="s">
        <v>39</v>
      </c>
      <c r="B74" s="146" t="s">
        <v>513</v>
      </c>
      <c r="C74" s="143">
        <v>1</v>
      </c>
      <c r="D74" s="61">
        <v>2</v>
      </c>
      <c r="E74" s="61">
        <v>3</v>
      </c>
      <c r="F74" s="61"/>
      <c r="G74" s="61"/>
      <c r="H74" s="61"/>
      <c r="I74" s="61"/>
      <c r="J74" s="61"/>
      <c r="K74" s="61"/>
      <c r="L74" s="61"/>
      <c r="M74" s="61"/>
      <c r="N74" s="61"/>
      <c r="O74" s="61"/>
      <c r="P74" s="61">
        <v>0.8</v>
      </c>
      <c r="Q74" s="61"/>
      <c r="R74" s="61">
        <f t="shared" si="16"/>
        <v>0.8</v>
      </c>
      <c r="S74" s="61">
        <f t="shared" si="17"/>
        <v>1.6</v>
      </c>
      <c r="T74" s="61">
        <f t="shared" si="18"/>
        <v>2.4000000000000004</v>
      </c>
      <c r="U74" s="61"/>
      <c r="V74" s="61"/>
      <c r="W74" s="61"/>
      <c r="X74" s="61"/>
      <c r="Y74" s="61"/>
      <c r="Z74" s="61"/>
      <c r="AA74" s="61"/>
      <c r="AB74" s="61"/>
      <c r="AC74" s="61"/>
      <c r="AD74" s="16"/>
      <c r="AE74" s="18"/>
      <c r="AF74" s="18"/>
      <c r="AG74" s="18"/>
      <c r="AH74" s="16"/>
      <c r="AI74" s="16"/>
      <c r="AJ74" s="16"/>
      <c r="AK74" s="16"/>
      <c r="AL74" s="16"/>
      <c r="AM74" s="16"/>
      <c r="AN74" s="16"/>
      <c r="AO74" s="16"/>
      <c r="AP74" s="16"/>
      <c r="AQ74" s="18"/>
      <c r="AR74" s="18"/>
      <c r="AS74" s="18"/>
      <c r="AT74" s="16"/>
      <c r="AU74" s="16"/>
      <c r="AV74" s="16"/>
      <c r="AW74" s="16"/>
      <c r="AX74" s="16"/>
      <c r="AY74" s="16"/>
      <c r="AZ74" s="16"/>
      <c r="BA74" s="16"/>
      <c r="BB74" s="16"/>
    </row>
    <row r="75" spans="1:54" ht="15.75" x14ac:dyDescent="0.25">
      <c r="A75" s="81" t="s">
        <v>88</v>
      </c>
      <c r="B75" s="81" t="s">
        <v>1150</v>
      </c>
      <c r="C75" s="142" t="s">
        <v>2</v>
      </c>
      <c r="D75" s="81" t="s">
        <v>3</v>
      </c>
      <c r="E75" s="81" t="s">
        <v>4</v>
      </c>
      <c r="F75" s="81" t="s">
        <v>5</v>
      </c>
      <c r="G75" s="81" t="s">
        <v>6</v>
      </c>
      <c r="H75" s="81" t="s">
        <v>7</v>
      </c>
      <c r="I75" s="81" t="s">
        <v>8</v>
      </c>
      <c r="J75" s="81" t="s">
        <v>9</v>
      </c>
      <c r="K75" s="81" t="s">
        <v>10</v>
      </c>
      <c r="L75" s="81" t="s">
        <v>11</v>
      </c>
      <c r="M75" s="81" t="s">
        <v>12</v>
      </c>
      <c r="N75" s="81" t="s">
        <v>13</v>
      </c>
      <c r="O75" s="81"/>
      <c r="P75" s="81"/>
      <c r="Q75" s="81"/>
      <c r="R75" s="81" t="s">
        <v>15</v>
      </c>
      <c r="S75" s="81" t="s">
        <v>16</v>
      </c>
      <c r="T75" s="81" t="s">
        <v>17</v>
      </c>
      <c r="U75" s="81" t="s">
        <v>18</v>
      </c>
      <c r="V75" s="81" t="s">
        <v>19</v>
      </c>
      <c r="W75" s="81" t="s">
        <v>20</v>
      </c>
      <c r="X75" s="81" t="s">
        <v>21</v>
      </c>
      <c r="Y75" s="81" t="s">
        <v>22</v>
      </c>
      <c r="Z75" s="81" t="s">
        <v>23</v>
      </c>
      <c r="AA75" s="81" t="s">
        <v>24</v>
      </c>
      <c r="AB75" s="81" t="s">
        <v>25</v>
      </c>
      <c r="AC75" s="81" t="s">
        <v>26</v>
      </c>
      <c r="AD75" s="16"/>
      <c r="AE75" s="18"/>
      <c r="AF75" s="18"/>
      <c r="AG75" s="18"/>
      <c r="AH75" s="16"/>
      <c r="AI75" s="16"/>
      <c r="AJ75" s="16"/>
      <c r="AK75" s="16"/>
      <c r="AL75" s="16"/>
      <c r="AM75" s="16"/>
      <c r="AN75" s="16"/>
      <c r="AO75" s="16"/>
      <c r="AP75" s="16"/>
      <c r="AQ75" s="18"/>
      <c r="AR75" s="18"/>
      <c r="AS75" s="18"/>
      <c r="AT75" s="16"/>
      <c r="AU75" s="16"/>
      <c r="AV75" s="16"/>
      <c r="AW75" s="16"/>
      <c r="AX75" s="16"/>
      <c r="AY75" s="16"/>
      <c r="AZ75" s="16"/>
      <c r="BA75" s="16"/>
      <c r="BB75" s="16"/>
    </row>
    <row r="76" spans="1:54" ht="15.75" x14ac:dyDescent="0.25">
      <c r="A76" s="145" t="s">
        <v>27</v>
      </c>
      <c r="B76" s="146" t="s">
        <v>452</v>
      </c>
      <c r="C76" s="143">
        <v>2</v>
      </c>
      <c r="D76" s="61">
        <v>2</v>
      </c>
      <c r="E76" s="61">
        <v>3</v>
      </c>
      <c r="F76" s="61"/>
      <c r="G76" s="61"/>
      <c r="H76" s="61"/>
      <c r="I76" s="61"/>
      <c r="J76" s="61"/>
      <c r="K76" s="61"/>
      <c r="L76" s="61"/>
      <c r="M76" s="61"/>
      <c r="N76" s="61"/>
      <c r="O76" s="61"/>
      <c r="P76" s="61">
        <v>0.4</v>
      </c>
      <c r="Q76" s="61"/>
      <c r="R76" s="61">
        <f t="shared" ref="R76:R81" si="19">C76*P76</f>
        <v>0.8</v>
      </c>
      <c r="S76" s="61">
        <f t="shared" ref="S76:S81" si="20">D76*P76</f>
        <v>0.8</v>
      </c>
      <c r="T76" s="61">
        <f t="shared" ref="T76:T81" si="21">E76*P76</f>
        <v>1.2000000000000002</v>
      </c>
      <c r="U76" s="61"/>
      <c r="V76" s="61"/>
      <c r="W76" s="61"/>
      <c r="X76" s="61"/>
      <c r="Y76" s="61"/>
      <c r="Z76" s="61"/>
      <c r="AA76" s="61"/>
      <c r="AB76" s="61"/>
      <c r="AC76" s="61"/>
      <c r="AD76" s="16"/>
      <c r="AE76" s="18"/>
      <c r="AF76" s="18"/>
      <c r="AG76" s="18"/>
      <c r="AH76" s="16"/>
      <c r="AI76" s="16"/>
      <c r="AJ76" s="16"/>
      <c r="AK76" s="16"/>
      <c r="AL76" s="16"/>
      <c r="AM76" s="16"/>
      <c r="AN76" s="16"/>
      <c r="AO76" s="16"/>
      <c r="AP76" s="16"/>
      <c r="AQ76" s="18"/>
      <c r="AR76" s="18"/>
      <c r="AS76" s="18"/>
      <c r="AT76" s="16"/>
      <c r="AU76" s="16"/>
      <c r="AV76" s="16"/>
      <c r="AW76" s="16"/>
      <c r="AX76" s="16"/>
      <c r="AY76" s="16"/>
      <c r="AZ76" s="16"/>
      <c r="BA76" s="16"/>
      <c r="BB76" s="16"/>
    </row>
    <row r="77" spans="1:54" ht="15.75" x14ac:dyDescent="0.25">
      <c r="A77" s="145" t="s">
        <v>31</v>
      </c>
      <c r="B77" s="146" t="s">
        <v>453</v>
      </c>
      <c r="C77" s="143">
        <v>1</v>
      </c>
      <c r="D77" s="61">
        <v>2</v>
      </c>
      <c r="E77" s="61">
        <v>1</v>
      </c>
      <c r="F77" s="61"/>
      <c r="G77" s="61"/>
      <c r="H77" s="61"/>
      <c r="I77" s="61"/>
      <c r="J77" s="61"/>
      <c r="K77" s="61"/>
      <c r="L77" s="61"/>
      <c r="M77" s="61"/>
      <c r="N77" s="61"/>
      <c r="O77" s="61"/>
      <c r="P77" s="61">
        <v>0.4</v>
      </c>
      <c r="Q77" s="61"/>
      <c r="R77" s="61">
        <f t="shared" si="19"/>
        <v>0.4</v>
      </c>
      <c r="S77" s="61">
        <f t="shared" si="20"/>
        <v>0.8</v>
      </c>
      <c r="T77" s="61">
        <f t="shared" si="21"/>
        <v>0.4</v>
      </c>
      <c r="U77" s="61"/>
      <c r="V77" s="61"/>
      <c r="W77" s="61"/>
      <c r="X77" s="61"/>
      <c r="Y77" s="61"/>
      <c r="Z77" s="61"/>
      <c r="AA77" s="61"/>
      <c r="AB77" s="61"/>
      <c r="AC77" s="61"/>
      <c r="AD77" s="16"/>
      <c r="AE77" s="18"/>
      <c r="AF77" s="18"/>
      <c r="AG77" s="18"/>
      <c r="AH77" s="16"/>
      <c r="AI77" s="16"/>
      <c r="AJ77" s="16"/>
      <c r="AK77" s="16"/>
      <c r="AL77" s="16"/>
      <c r="AM77" s="16"/>
      <c r="AN77" s="16"/>
      <c r="AO77" s="16"/>
      <c r="AP77" s="16"/>
      <c r="AQ77" s="18"/>
      <c r="AR77" s="18"/>
      <c r="AS77" s="18"/>
      <c r="AT77" s="16"/>
      <c r="AU77" s="16"/>
      <c r="AV77" s="16"/>
      <c r="AW77" s="16"/>
      <c r="AX77" s="16"/>
      <c r="AY77" s="16"/>
      <c r="AZ77" s="16"/>
      <c r="BA77" s="16"/>
      <c r="BB77" s="16"/>
    </row>
    <row r="78" spans="1:54" ht="15.75" x14ac:dyDescent="0.25">
      <c r="A78" s="145" t="s">
        <v>33</v>
      </c>
      <c r="B78" s="146" t="s">
        <v>454</v>
      </c>
      <c r="C78" s="143">
        <v>2</v>
      </c>
      <c r="D78" s="61">
        <v>2</v>
      </c>
      <c r="E78" s="61">
        <v>2</v>
      </c>
      <c r="F78" s="61"/>
      <c r="G78" s="61"/>
      <c r="H78" s="61"/>
      <c r="I78" s="61"/>
      <c r="J78" s="61"/>
      <c r="K78" s="61"/>
      <c r="L78" s="61"/>
      <c r="M78" s="61"/>
      <c r="N78" s="61"/>
      <c r="O78" s="61"/>
      <c r="P78" s="61">
        <v>0.4</v>
      </c>
      <c r="Q78" s="61"/>
      <c r="R78" s="61">
        <f t="shared" si="19"/>
        <v>0.8</v>
      </c>
      <c r="S78" s="61">
        <f t="shared" si="20"/>
        <v>0.8</v>
      </c>
      <c r="T78" s="61">
        <f t="shared" si="21"/>
        <v>0.8</v>
      </c>
      <c r="U78" s="61"/>
      <c r="V78" s="61"/>
      <c r="W78" s="61"/>
      <c r="X78" s="61"/>
      <c r="Y78" s="61"/>
      <c r="Z78" s="61"/>
      <c r="AA78" s="61"/>
      <c r="AB78" s="61"/>
      <c r="AC78" s="61"/>
      <c r="AD78" s="16"/>
      <c r="AE78" s="18"/>
      <c r="AF78" s="18"/>
      <c r="AG78" s="18"/>
      <c r="AH78" s="16"/>
      <c r="AI78" s="16"/>
      <c r="AJ78" s="16"/>
      <c r="AK78" s="16"/>
      <c r="AL78" s="16"/>
      <c r="AM78" s="16"/>
      <c r="AN78" s="16"/>
      <c r="AO78" s="16"/>
      <c r="AP78" s="16"/>
      <c r="AQ78" s="18"/>
      <c r="AR78" s="18"/>
      <c r="AS78" s="18"/>
      <c r="AT78" s="16"/>
      <c r="AU78" s="16"/>
      <c r="AV78" s="16"/>
      <c r="AW78" s="16"/>
      <c r="AX78" s="16"/>
      <c r="AY78" s="16"/>
      <c r="AZ78" s="16"/>
      <c r="BA78" s="16"/>
      <c r="BB78" s="16"/>
    </row>
    <row r="79" spans="1:54" ht="15.75" x14ac:dyDescent="0.25">
      <c r="A79" s="145" t="s">
        <v>35</v>
      </c>
      <c r="B79" s="146" t="s">
        <v>455</v>
      </c>
      <c r="C79" s="143">
        <v>2</v>
      </c>
      <c r="D79" s="61">
        <v>2</v>
      </c>
      <c r="E79" s="61">
        <v>3</v>
      </c>
      <c r="F79" s="61"/>
      <c r="G79" s="61"/>
      <c r="H79" s="61"/>
      <c r="I79" s="61"/>
      <c r="J79" s="61"/>
      <c r="K79" s="61"/>
      <c r="L79" s="61"/>
      <c r="M79" s="61"/>
      <c r="N79" s="61"/>
      <c r="O79" s="61"/>
      <c r="P79" s="61">
        <v>0.4</v>
      </c>
      <c r="Q79" s="61"/>
      <c r="R79" s="61">
        <f t="shared" si="19"/>
        <v>0.8</v>
      </c>
      <c r="S79" s="61">
        <f t="shared" si="20"/>
        <v>0.8</v>
      </c>
      <c r="T79" s="61">
        <f t="shared" si="21"/>
        <v>1.2000000000000002</v>
      </c>
      <c r="U79" s="61"/>
      <c r="V79" s="61"/>
      <c r="W79" s="61"/>
      <c r="X79" s="61"/>
      <c r="Y79" s="61"/>
      <c r="Z79" s="61"/>
      <c r="AA79" s="61"/>
      <c r="AB79" s="61"/>
      <c r="AC79" s="61"/>
      <c r="AD79" s="16"/>
      <c r="AE79" s="18"/>
      <c r="AF79" s="18"/>
      <c r="AG79" s="18"/>
      <c r="AH79" s="16"/>
      <c r="AI79" s="16"/>
      <c r="AJ79" s="16"/>
      <c r="AK79" s="16"/>
      <c r="AL79" s="16"/>
      <c r="AM79" s="16"/>
      <c r="AN79" s="16"/>
      <c r="AO79" s="16"/>
      <c r="AP79" s="16"/>
      <c r="AQ79" s="18"/>
      <c r="AR79" s="18"/>
      <c r="AS79" s="18"/>
      <c r="AT79" s="16"/>
      <c r="AU79" s="16"/>
      <c r="AV79" s="16"/>
      <c r="AW79" s="16"/>
      <c r="AX79" s="16"/>
      <c r="AY79" s="16"/>
      <c r="AZ79" s="16"/>
      <c r="BA79" s="16"/>
      <c r="BB79" s="16"/>
    </row>
    <row r="80" spans="1:54" ht="15.75" x14ac:dyDescent="0.25">
      <c r="A80" s="145" t="s">
        <v>37</v>
      </c>
      <c r="B80" s="146" t="s">
        <v>456</v>
      </c>
      <c r="C80" s="143">
        <v>1</v>
      </c>
      <c r="D80" s="61">
        <v>2</v>
      </c>
      <c r="E80" s="61">
        <v>1</v>
      </c>
      <c r="F80" s="61"/>
      <c r="G80" s="61"/>
      <c r="H80" s="61"/>
      <c r="I80" s="61"/>
      <c r="J80" s="61"/>
      <c r="K80" s="61"/>
      <c r="L80" s="61"/>
      <c r="M80" s="61"/>
      <c r="N80" s="61"/>
      <c r="O80" s="61"/>
      <c r="P80" s="61">
        <v>0.4</v>
      </c>
      <c r="Q80" s="61"/>
      <c r="R80" s="61">
        <f t="shared" si="19"/>
        <v>0.4</v>
      </c>
      <c r="S80" s="61">
        <f t="shared" si="20"/>
        <v>0.8</v>
      </c>
      <c r="T80" s="61">
        <f t="shared" si="21"/>
        <v>0.4</v>
      </c>
      <c r="U80" s="61"/>
      <c r="V80" s="61"/>
      <c r="W80" s="61"/>
      <c r="X80" s="61"/>
      <c r="Y80" s="61"/>
      <c r="Z80" s="61"/>
      <c r="AA80" s="61"/>
      <c r="AB80" s="61"/>
      <c r="AC80" s="61"/>
      <c r="AD80" s="16"/>
      <c r="AE80" s="18"/>
      <c r="AF80" s="18"/>
      <c r="AG80" s="18"/>
      <c r="AH80" s="16"/>
      <c r="AI80" s="16"/>
      <c r="AJ80" s="16"/>
      <c r="AK80" s="16"/>
      <c r="AL80" s="16"/>
      <c r="AM80" s="16"/>
      <c r="AN80" s="16"/>
      <c r="AO80" s="16"/>
      <c r="AP80" s="16"/>
      <c r="AQ80" s="18"/>
      <c r="AR80" s="18"/>
      <c r="AS80" s="18"/>
      <c r="AT80" s="16"/>
      <c r="AU80" s="16"/>
      <c r="AV80" s="16"/>
      <c r="AW80" s="16"/>
      <c r="AX80" s="16"/>
      <c r="AY80" s="16"/>
      <c r="AZ80" s="16"/>
      <c r="BA80" s="16"/>
      <c r="BB80" s="16"/>
    </row>
    <row r="81" spans="1:54" ht="15.75" x14ac:dyDescent="0.25">
      <c r="A81" s="145" t="s">
        <v>39</v>
      </c>
      <c r="B81" s="146" t="s">
        <v>457</v>
      </c>
      <c r="C81" s="143">
        <v>1</v>
      </c>
      <c r="D81" s="61">
        <v>2</v>
      </c>
      <c r="E81" s="61">
        <v>3</v>
      </c>
      <c r="F81" s="61"/>
      <c r="G81" s="61"/>
      <c r="H81" s="61"/>
      <c r="I81" s="61"/>
      <c r="J81" s="61"/>
      <c r="K81" s="61"/>
      <c r="L81" s="61"/>
      <c r="M81" s="61"/>
      <c r="N81" s="61"/>
      <c r="O81" s="61"/>
      <c r="P81" s="61">
        <v>0.4</v>
      </c>
      <c r="Q81" s="61"/>
      <c r="R81" s="61">
        <f t="shared" si="19"/>
        <v>0.4</v>
      </c>
      <c r="S81" s="61">
        <f t="shared" si="20"/>
        <v>0.8</v>
      </c>
      <c r="T81" s="61">
        <f t="shared" si="21"/>
        <v>1.2000000000000002</v>
      </c>
      <c r="U81" s="61"/>
      <c r="V81" s="61"/>
      <c r="W81" s="61"/>
      <c r="X81" s="61"/>
      <c r="Y81" s="61"/>
      <c r="Z81" s="61"/>
      <c r="AA81" s="61"/>
      <c r="AB81" s="61"/>
      <c r="AC81" s="61"/>
      <c r="AD81" s="16"/>
      <c r="AE81" s="18"/>
      <c r="AF81" s="18"/>
      <c r="AG81" s="18"/>
      <c r="AH81" s="16"/>
      <c r="AI81" s="16"/>
      <c r="AJ81" s="16"/>
      <c r="AK81" s="16"/>
      <c r="AL81" s="16"/>
      <c r="AM81" s="16"/>
      <c r="AN81" s="16"/>
      <c r="AO81" s="16"/>
      <c r="AP81" s="16"/>
      <c r="AQ81" s="18"/>
      <c r="AR81" s="18"/>
      <c r="AS81" s="18"/>
      <c r="AT81" s="16"/>
      <c r="AU81" s="16"/>
      <c r="AV81" s="16"/>
      <c r="AW81" s="16"/>
      <c r="AX81" s="16"/>
      <c r="AY81" s="16"/>
      <c r="AZ81" s="16"/>
      <c r="BA81" s="16"/>
      <c r="BB81" s="16"/>
    </row>
    <row r="82" spans="1:54" ht="15.75" x14ac:dyDescent="0.25">
      <c r="A82" s="81" t="s">
        <v>88</v>
      </c>
      <c r="B82" s="81" t="s">
        <v>514</v>
      </c>
      <c r="C82" s="142" t="s">
        <v>2</v>
      </c>
      <c r="D82" s="81" t="s">
        <v>3</v>
      </c>
      <c r="E82" s="81" t="s">
        <v>4</v>
      </c>
      <c r="F82" s="81" t="s">
        <v>5</v>
      </c>
      <c r="G82" s="81" t="s">
        <v>6</v>
      </c>
      <c r="H82" s="81" t="s">
        <v>7</v>
      </c>
      <c r="I82" s="81" t="s">
        <v>8</v>
      </c>
      <c r="J82" s="81" t="s">
        <v>9</v>
      </c>
      <c r="K82" s="81" t="s">
        <v>10</v>
      </c>
      <c r="L82" s="81" t="s">
        <v>11</v>
      </c>
      <c r="M82" s="81" t="s">
        <v>12</v>
      </c>
      <c r="N82" s="81" t="s">
        <v>13</v>
      </c>
      <c r="O82" s="81"/>
      <c r="P82" s="81"/>
      <c r="Q82" s="81"/>
      <c r="R82" s="81" t="s">
        <v>15</v>
      </c>
      <c r="S82" s="81" t="s">
        <v>16</v>
      </c>
      <c r="T82" s="81" t="s">
        <v>17</v>
      </c>
      <c r="U82" s="81" t="s">
        <v>18</v>
      </c>
      <c r="V82" s="81" t="s">
        <v>19</v>
      </c>
      <c r="W82" s="81" t="s">
        <v>20</v>
      </c>
      <c r="X82" s="81" t="s">
        <v>21</v>
      </c>
      <c r="Y82" s="81" t="s">
        <v>22</v>
      </c>
      <c r="Z82" s="81" t="s">
        <v>23</v>
      </c>
      <c r="AA82" s="81" t="s">
        <v>24</v>
      </c>
      <c r="AB82" s="81" t="s">
        <v>25</v>
      </c>
      <c r="AC82" s="81" t="s">
        <v>26</v>
      </c>
      <c r="AD82" s="16"/>
      <c r="AE82" s="18"/>
      <c r="AF82" s="18"/>
      <c r="AG82" s="18"/>
      <c r="AH82" s="16"/>
      <c r="AI82" s="16"/>
      <c r="AJ82" s="16"/>
      <c r="AK82" s="16"/>
      <c r="AL82" s="16"/>
      <c r="AM82" s="16"/>
      <c r="AN82" s="16"/>
      <c r="AO82" s="16"/>
      <c r="AP82" s="16"/>
      <c r="AQ82" s="18"/>
      <c r="AR82" s="18"/>
      <c r="AS82" s="18"/>
      <c r="AT82" s="16"/>
      <c r="AU82" s="16"/>
      <c r="AV82" s="16"/>
      <c r="AW82" s="16"/>
      <c r="AX82" s="16"/>
      <c r="AY82" s="16"/>
      <c r="AZ82" s="16"/>
      <c r="BA82" s="16"/>
      <c r="BB82" s="16"/>
    </row>
    <row r="83" spans="1:54" ht="15.75" x14ac:dyDescent="0.25">
      <c r="A83" s="145" t="s">
        <v>27</v>
      </c>
      <c r="B83" s="146" t="s">
        <v>515</v>
      </c>
      <c r="C83" s="143">
        <v>2</v>
      </c>
      <c r="D83" s="61">
        <v>2</v>
      </c>
      <c r="E83" s="61">
        <v>3</v>
      </c>
      <c r="F83" s="61"/>
      <c r="G83" s="61"/>
      <c r="H83" s="61"/>
      <c r="I83" s="61"/>
      <c r="J83" s="61"/>
      <c r="K83" s="61"/>
      <c r="L83" s="61"/>
      <c r="M83" s="61"/>
      <c r="N83" s="61"/>
      <c r="O83" s="61"/>
      <c r="P83" s="61">
        <v>0.4</v>
      </c>
      <c r="Q83" s="61"/>
      <c r="R83" s="61">
        <f t="shared" ref="R83:R88" si="22">C83*P83</f>
        <v>0.8</v>
      </c>
      <c r="S83" s="61">
        <f t="shared" ref="S83:S88" si="23">D83*P83</f>
        <v>0.8</v>
      </c>
      <c r="T83" s="61">
        <f t="shared" ref="T83:T88" si="24">E83*P83</f>
        <v>1.2000000000000002</v>
      </c>
      <c r="U83" s="61"/>
      <c r="V83" s="61"/>
      <c r="W83" s="61"/>
      <c r="X83" s="61"/>
      <c r="Y83" s="61"/>
      <c r="Z83" s="61"/>
      <c r="AA83" s="61"/>
      <c r="AB83" s="61"/>
      <c r="AC83" s="61"/>
      <c r="AD83" s="16"/>
      <c r="AE83" s="18"/>
      <c r="AF83" s="18"/>
      <c r="AG83" s="18"/>
      <c r="AH83" s="16"/>
      <c r="AI83" s="16"/>
      <c r="AJ83" s="16"/>
      <c r="AK83" s="16"/>
      <c r="AL83" s="16"/>
      <c r="AM83" s="16"/>
      <c r="AN83" s="16"/>
      <c r="AO83" s="16"/>
      <c r="AP83" s="16"/>
      <c r="AQ83" s="18"/>
      <c r="AR83" s="18"/>
      <c r="AS83" s="18"/>
      <c r="AT83" s="16"/>
      <c r="AU83" s="16"/>
      <c r="AV83" s="16"/>
      <c r="AW83" s="16"/>
      <c r="AX83" s="16"/>
      <c r="AY83" s="16"/>
      <c r="AZ83" s="16"/>
      <c r="BA83" s="16"/>
      <c r="BB83" s="16"/>
    </row>
    <row r="84" spans="1:54" ht="15.75" x14ac:dyDescent="0.25">
      <c r="A84" s="145" t="s">
        <v>31</v>
      </c>
      <c r="B84" s="146" t="s">
        <v>516</v>
      </c>
      <c r="C84" s="143">
        <v>1</v>
      </c>
      <c r="D84" s="61">
        <v>2</v>
      </c>
      <c r="E84" s="61">
        <v>1</v>
      </c>
      <c r="F84" s="61"/>
      <c r="G84" s="61"/>
      <c r="H84" s="61"/>
      <c r="I84" s="61"/>
      <c r="J84" s="61"/>
      <c r="K84" s="61"/>
      <c r="L84" s="61"/>
      <c r="M84" s="61"/>
      <c r="N84" s="61"/>
      <c r="O84" s="61"/>
      <c r="P84" s="61">
        <v>0.4</v>
      </c>
      <c r="Q84" s="61"/>
      <c r="R84" s="61">
        <f t="shared" si="22"/>
        <v>0.4</v>
      </c>
      <c r="S84" s="61">
        <f t="shared" si="23"/>
        <v>0.8</v>
      </c>
      <c r="T84" s="61">
        <f t="shared" si="24"/>
        <v>0.4</v>
      </c>
      <c r="U84" s="61"/>
      <c r="V84" s="61"/>
      <c r="W84" s="61"/>
      <c r="X84" s="61"/>
      <c r="Y84" s="61"/>
      <c r="Z84" s="61"/>
      <c r="AA84" s="61"/>
      <c r="AB84" s="61"/>
      <c r="AC84" s="61"/>
      <c r="AD84" s="16"/>
      <c r="AE84" s="18"/>
      <c r="AF84" s="18"/>
      <c r="AG84" s="18"/>
      <c r="AH84" s="16"/>
      <c r="AI84" s="16"/>
      <c r="AJ84" s="16"/>
      <c r="AK84" s="16"/>
      <c r="AL84" s="16"/>
      <c r="AM84" s="16"/>
      <c r="AN84" s="16"/>
      <c r="AO84" s="16"/>
      <c r="AP84" s="16"/>
      <c r="AQ84" s="18"/>
      <c r="AR84" s="18"/>
      <c r="AS84" s="18"/>
      <c r="AT84" s="16"/>
      <c r="AU84" s="16"/>
      <c r="AV84" s="16"/>
      <c r="AW84" s="16"/>
      <c r="AX84" s="16"/>
      <c r="AY84" s="16"/>
      <c r="AZ84" s="16"/>
      <c r="BA84" s="16"/>
      <c r="BB84" s="16"/>
    </row>
    <row r="85" spans="1:54" ht="15.75" x14ac:dyDescent="0.25">
      <c r="A85" s="145" t="s">
        <v>33</v>
      </c>
      <c r="B85" s="146" t="s">
        <v>517</v>
      </c>
      <c r="C85" s="143">
        <v>2</v>
      </c>
      <c r="D85" s="61">
        <v>2</v>
      </c>
      <c r="E85" s="61">
        <v>2</v>
      </c>
      <c r="F85" s="61"/>
      <c r="G85" s="61"/>
      <c r="H85" s="61"/>
      <c r="I85" s="61"/>
      <c r="J85" s="61"/>
      <c r="K85" s="61"/>
      <c r="L85" s="61"/>
      <c r="M85" s="61"/>
      <c r="N85" s="61"/>
      <c r="O85" s="61"/>
      <c r="P85" s="61">
        <v>0.4</v>
      </c>
      <c r="Q85" s="61"/>
      <c r="R85" s="61">
        <f t="shared" si="22"/>
        <v>0.8</v>
      </c>
      <c r="S85" s="61">
        <f t="shared" si="23"/>
        <v>0.8</v>
      </c>
      <c r="T85" s="61">
        <f t="shared" si="24"/>
        <v>0.8</v>
      </c>
      <c r="U85" s="61"/>
      <c r="V85" s="61"/>
      <c r="W85" s="61"/>
      <c r="X85" s="61"/>
      <c r="Y85" s="61"/>
      <c r="Z85" s="61"/>
      <c r="AA85" s="61"/>
      <c r="AB85" s="61"/>
      <c r="AC85" s="61"/>
      <c r="AD85" s="16"/>
      <c r="AE85" s="18"/>
      <c r="AF85" s="18"/>
      <c r="AG85" s="18"/>
      <c r="AH85" s="16"/>
      <c r="AI85" s="16"/>
      <c r="AJ85" s="16"/>
      <c r="AK85" s="16"/>
      <c r="AL85" s="16"/>
      <c r="AM85" s="16"/>
      <c r="AN85" s="16"/>
      <c r="AO85" s="16"/>
      <c r="AP85" s="16"/>
      <c r="AQ85" s="18"/>
      <c r="AR85" s="18"/>
      <c r="AS85" s="18"/>
      <c r="AT85" s="16"/>
      <c r="AU85" s="16"/>
      <c r="AV85" s="16"/>
      <c r="AW85" s="16"/>
      <c r="AX85" s="16"/>
      <c r="AY85" s="16"/>
      <c r="AZ85" s="16"/>
      <c r="BA85" s="16"/>
      <c r="BB85" s="16"/>
    </row>
    <row r="86" spans="1:54" ht="15.75" x14ac:dyDescent="0.25">
      <c r="A86" s="145" t="s">
        <v>35</v>
      </c>
      <c r="B86" s="146" t="s">
        <v>518</v>
      </c>
      <c r="C86" s="143">
        <v>2</v>
      </c>
      <c r="D86" s="61">
        <v>2</v>
      </c>
      <c r="E86" s="61">
        <v>3</v>
      </c>
      <c r="F86" s="61"/>
      <c r="G86" s="61"/>
      <c r="H86" s="61"/>
      <c r="I86" s="61"/>
      <c r="J86" s="61"/>
      <c r="K86" s="61"/>
      <c r="L86" s="61"/>
      <c r="M86" s="61"/>
      <c r="N86" s="61"/>
      <c r="O86" s="61"/>
      <c r="P86" s="61">
        <v>0.4</v>
      </c>
      <c r="Q86" s="61"/>
      <c r="R86" s="61">
        <f t="shared" si="22"/>
        <v>0.8</v>
      </c>
      <c r="S86" s="61">
        <f t="shared" si="23"/>
        <v>0.8</v>
      </c>
      <c r="T86" s="61">
        <f t="shared" si="24"/>
        <v>1.2000000000000002</v>
      </c>
      <c r="U86" s="61"/>
      <c r="V86" s="61"/>
      <c r="W86" s="61"/>
      <c r="X86" s="61"/>
      <c r="Y86" s="61"/>
      <c r="Z86" s="61"/>
      <c r="AA86" s="61"/>
      <c r="AB86" s="61"/>
      <c r="AC86" s="61"/>
      <c r="AD86" s="16"/>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row>
    <row r="87" spans="1:54" ht="15.75" x14ac:dyDescent="0.25">
      <c r="A87" s="145" t="s">
        <v>37</v>
      </c>
      <c r="B87" s="146" t="s">
        <v>519</v>
      </c>
      <c r="C87" s="143">
        <v>1</v>
      </c>
      <c r="D87" s="61">
        <v>2</v>
      </c>
      <c r="E87" s="61">
        <v>1</v>
      </c>
      <c r="F87" s="61"/>
      <c r="G87" s="61"/>
      <c r="H87" s="61"/>
      <c r="I87" s="61"/>
      <c r="J87" s="61"/>
      <c r="K87" s="61"/>
      <c r="L87" s="61"/>
      <c r="M87" s="61"/>
      <c r="N87" s="61"/>
      <c r="O87" s="61"/>
      <c r="P87" s="61">
        <v>0.4</v>
      </c>
      <c r="Q87" s="61"/>
      <c r="R87" s="61">
        <f t="shared" si="22"/>
        <v>0.4</v>
      </c>
      <c r="S87" s="61">
        <f t="shared" si="23"/>
        <v>0.8</v>
      </c>
      <c r="T87" s="61">
        <f t="shared" si="24"/>
        <v>0.4</v>
      </c>
      <c r="U87" s="61"/>
      <c r="V87" s="61"/>
      <c r="W87" s="61"/>
      <c r="X87" s="61"/>
      <c r="Y87" s="61"/>
      <c r="Z87" s="61"/>
      <c r="AA87" s="61"/>
      <c r="AB87" s="61"/>
      <c r="AC87" s="61"/>
      <c r="AD87" s="16"/>
      <c r="AE87" s="18"/>
      <c r="AF87" s="18"/>
      <c r="AG87" s="18"/>
      <c r="AH87" s="16"/>
      <c r="AI87" s="16"/>
      <c r="AJ87" s="16"/>
      <c r="AK87" s="16"/>
      <c r="AL87" s="16"/>
      <c r="AM87" s="16"/>
      <c r="AN87" s="16"/>
      <c r="AO87" s="16"/>
      <c r="AP87" s="16"/>
      <c r="AQ87" s="18"/>
      <c r="AR87" s="18"/>
      <c r="AS87" s="18"/>
      <c r="AT87" s="16"/>
      <c r="AU87" s="16"/>
      <c r="AV87" s="16"/>
      <c r="AW87" s="16"/>
      <c r="AX87" s="16"/>
      <c r="AY87" s="16"/>
      <c r="AZ87" s="16"/>
      <c r="BA87" s="16"/>
      <c r="BB87" s="16"/>
    </row>
    <row r="88" spans="1:54" ht="15.75" x14ac:dyDescent="0.25">
      <c r="A88" s="145" t="s">
        <v>39</v>
      </c>
      <c r="B88" s="146" t="s">
        <v>520</v>
      </c>
      <c r="C88" s="143">
        <v>1</v>
      </c>
      <c r="D88" s="61">
        <v>2</v>
      </c>
      <c r="E88" s="61">
        <v>3</v>
      </c>
      <c r="F88" s="61"/>
      <c r="G88" s="61"/>
      <c r="H88" s="61"/>
      <c r="I88" s="61"/>
      <c r="J88" s="61"/>
      <c r="K88" s="61"/>
      <c r="L88" s="61"/>
      <c r="M88" s="61"/>
      <c r="N88" s="61"/>
      <c r="O88" s="61"/>
      <c r="P88" s="61">
        <v>0.4</v>
      </c>
      <c r="Q88" s="61"/>
      <c r="R88" s="61">
        <f t="shared" si="22"/>
        <v>0.4</v>
      </c>
      <c r="S88" s="61">
        <f t="shared" si="23"/>
        <v>0.8</v>
      </c>
      <c r="T88" s="61">
        <f t="shared" si="24"/>
        <v>1.2000000000000002</v>
      </c>
      <c r="U88" s="61"/>
      <c r="V88" s="61"/>
      <c r="W88" s="61"/>
      <c r="X88" s="61"/>
      <c r="Y88" s="61"/>
      <c r="Z88" s="61"/>
      <c r="AA88" s="61"/>
      <c r="AB88" s="61"/>
      <c r="AC88" s="61"/>
      <c r="AD88" s="16"/>
      <c r="AE88" s="18"/>
      <c r="AF88" s="18"/>
      <c r="AG88" s="18"/>
      <c r="AH88" s="16"/>
      <c r="AI88" s="16"/>
      <c r="AJ88" s="16"/>
      <c r="AK88" s="16"/>
      <c r="AL88" s="16"/>
      <c r="AM88" s="16"/>
      <c r="AN88" s="16"/>
      <c r="AO88" s="16"/>
      <c r="AP88" s="16"/>
      <c r="AQ88" s="18"/>
      <c r="AR88" s="18"/>
      <c r="AS88" s="18"/>
      <c r="AT88" s="16"/>
      <c r="AU88" s="16"/>
      <c r="AV88" s="16"/>
      <c r="AW88" s="16"/>
      <c r="AX88" s="16"/>
      <c r="AY88" s="16"/>
      <c r="AZ88" s="16"/>
      <c r="BA88" s="16"/>
      <c r="BB88" s="16"/>
    </row>
    <row r="89" spans="1:54" ht="15.75" x14ac:dyDescent="0.25">
      <c r="A89" s="81" t="s">
        <v>88</v>
      </c>
      <c r="B89" s="81" t="s">
        <v>458</v>
      </c>
      <c r="C89" s="142" t="s">
        <v>2</v>
      </c>
      <c r="D89" s="81" t="s">
        <v>3</v>
      </c>
      <c r="E89" s="81" t="s">
        <v>4</v>
      </c>
      <c r="F89" s="81" t="s">
        <v>5</v>
      </c>
      <c r="G89" s="81" t="s">
        <v>6</v>
      </c>
      <c r="H89" s="81" t="s">
        <v>7</v>
      </c>
      <c r="I89" s="81" t="s">
        <v>8</v>
      </c>
      <c r="J89" s="81" t="s">
        <v>9</v>
      </c>
      <c r="K89" s="81" t="s">
        <v>10</v>
      </c>
      <c r="L89" s="81" t="s">
        <v>11</v>
      </c>
      <c r="M89" s="81" t="s">
        <v>12</v>
      </c>
      <c r="N89" s="81" t="s">
        <v>13</v>
      </c>
      <c r="O89" s="81"/>
      <c r="P89" s="81"/>
      <c r="Q89" s="81"/>
      <c r="R89" s="81" t="s">
        <v>15</v>
      </c>
      <c r="S89" s="81" t="s">
        <v>16</v>
      </c>
      <c r="T89" s="81" t="s">
        <v>17</v>
      </c>
      <c r="U89" s="81" t="s">
        <v>18</v>
      </c>
      <c r="V89" s="81" t="s">
        <v>19</v>
      </c>
      <c r="W89" s="81" t="s">
        <v>20</v>
      </c>
      <c r="X89" s="81" t="s">
        <v>21</v>
      </c>
      <c r="Y89" s="81" t="s">
        <v>22</v>
      </c>
      <c r="Z89" s="81" t="s">
        <v>23</v>
      </c>
      <c r="AA89" s="81" t="s">
        <v>24</v>
      </c>
      <c r="AB89" s="81" t="s">
        <v>25</v>
      </c>
      <c r="AC89" s="81" t="s">
        <v>26</v>
      </c>
      <c r="AD89" s="16"/>
      <c r="AE89" s="18"/>
      <c r="AF89" s="18"/>
      <c r="AG89" s="18"/>
      <c r="AH89" s="16"/>
      <c r="AI89" s="16"/>
      <c r="AJ89" s="16"/>
      <c r="AK89" s="16"/>
      <c r="AL89" s="16"/>
      <c r="AM89" s="16"/>
      <c r="AN89" s="16"/>
      <c r="AO89" s="16"/>
      <c r="AP89" s="16"/>
      <c r="AQ89" s="18"/>
      <c r="AR89" s="18"/>
      <c r="AS89" s="18"/>
      <c r="AT89" s="16"/>
      <c r="AU89" s="16"/>
      <c r="AV89" s="16"/>
      <c r="AW89" s="16"/>
      <c r="AX89" s="16"/>
      <c r="AY89" s="16"/>
      <c r="AZ89" s="16"/>
      <c r="BA89" s="16"/>
      <c r="BB89" s="16"/>
    </row>
    <row r="90" spans="1:54" ht="15.75" x14ac:dyDescent="0.25">
      <c r="A90" s="145" t="s">
        <v>27</v>
      </c>
      <c r="B90" s="146" t="s">
        <v>459</v>
      </c>
      <c r="C90" s="143">
        <v>2</v>
      </c>
      <c r="D90" s="61">
        <v>1</v>
      </c>
      <c r="E90" s="61">
        <v>2</v>
      </c>
      <c r="F90" s="61"/>
      <c r="G90" s="61"/>
      <c r="H90" s="61"/>
      <c r="I90" s="61"/>
      <c r="J90" s="61"/>
      <c r="K90" s="61"/>
      <c r="L90" s="61"/>
      <c r="M90" s="61"/>
      <c r="N90" s="61"/>
      <c r="O90" s="61"/>
      <c r="P90" s="61">
        <v>0.6</v>
      </c>
      <c r="Q90" s="61"/>
      <c r="R90" s="61">
        <f t="shared" ref="R90:R95" si="25">C90*P90</f>
        <v>1.2</v>
      </c>
      <c r="S90" s="61">
        <f t="shared" ref="S90:S95" si="26">D90*P90</f>
        <v>0.6</v>
      </c>
      <c r="T90" s="61">
        <f t="shared" ref="T90:T95" si="27">E90*P90</f>
        <v>1.2</v>
      </c>
      <c r="U90" s="61"/>
      <c r="V90" s="61"/>
      <c r="W90" s="61"/>
      <c r="X90" s="61"/>
      <c r="Y90" s="61"/>
      <c r="Z90" s="61"/>
      <c r="AA90" s="61"/>
      <c r="AB90" s="61"/>
      <c r="AC90" s="61"/>
      <c r="AD90" s="16"/>
      <c r="AE90" s="18"/>
      <c r="AF90" s="18"/>
      <c r="AG90" s="18"/>
      <c r="AH90" s="16"/>
      <c r="AI90" s="16"/>
      <c r="AJ90" s="16"/>
      <c r="AK90" s="16"/>
      <c r="AL90" s="16"/>
      <c r="AM90" s="16"/>
      <c r="AN90" s="16"/>
      <c r="AO90" s="16"/>
      <c r="AP90" s="16"/>
      <c r="AQ90" s="18"/>
      <c r="AR90" s="18"/>
      <c r="AS90" s="18"/>
      <c r="AT90" s="16"/>
      <c r="AU90" s="16"/>
      <c r="AV90" s="16"/>
      <c r="AW90" s="16"/>
      <c r="AX90" s="16"/>
      <c r="AY90" s="16"/>
      <c r="AZ90" s="16"/>
      <c r="BA90" s="16"/>
      <c r="BB90" s="16"/>
    </row>
    <row r="91" spans="1:54" ht="15.75" x14ac:dyDescent="0.25">
      <c r="A91" s="145" t="s">
        <v>31</v>
      </c>
      <c r="B91" s="146" t="s">
        <v>460</v>
      </c>
      <c r="C91" s="143">
        <v>2</v>
      </c>
      <c r="D91" s="61">
        <v>1</v>
      </c>
      <c r="E91" s="61">
        <v>3</v>
      </c>
      <c r="F91" s="61"/>
      <c r="G91" s="61"/>
      <c r="H91" s="61"/>
      <c r="I91" s="61"/>
      <c r="J91" s="61"/>
      <c r="K91" s="61"/>
      <c r="L91" s="61"/>
      <c r="M91" s="61"/>
      <c r="N91" s="61"/>
      <c r="O91" s="61"/>
      <c r="P91" s="61">
        <v>0.6</v>
      </c>
      <c r="Q91" s="61"/>
      <c r="R91" s="61">
        <f t="shared" si="25"/>
        <v>1.2</v>
      </c>
      <c r="S91" s="61">
        <f t="shared" si="26"/>
        <v>0.6</v>
      </c>
      <c r="T91" s="61">
        <f t="shared" si="27"/>
        <v>1.7999999999999998</v>
      </c>
      <c r="U91" s="61"/>
      <c r="V91" s="61"/>
      <c r="W91" s="61"/>
      <c r="X91" s="61"/>
      <c r="Y91" s="61"/>
      <c r="Z91" s="61"/>
      <c r="AA91" s="61"/>
      <c r="AB91" s="61"/>
      <c r="AC91" s="61"/>
      <c r="AD91" s="16"/>
      <c r="AE91" s="18"/>
      <c r="AF91" s="18"/>
      <c r="AG91" s="18"/>
      <c r="AH91" s="16"/>
      <c r="AI91" s="16"/>
      <c r="AJ91" s="16"/>
      <c r="AK91" s="16"/>
      <c r="AL91" s="16"/>
      <c r="AM91" s="16"/>
      <c r="AN91" s="16"/>
      <c r="AO91" s="16"/>
      <c r="AP91" s="16"/>
      <c r="AQ91" s="18"/>
      <c r="AR91" s="18"/>
      <c r="AS91" s="18"/>
      <c r="AT91" s="16"/>
      <c r="AU91" s="16"/>
      <c r="AV91" s="16"/>
      <c r="AW91" s="16"/>
      <c r="AX91" s="16"/>
      <c r="AY91" s="16"/>
      <c r="AZ91" s="16"/>
      <c r="BA91" s="16"/>
      <c r="BB91" s="16"/>
    </row>
    <row r="92" spans="1:54" ht="15.75" x14ac:dyDescent="0.25">
      <c r="A92" s="145" t="s">
        <v>33</v>
      </c>
      <c r="B92" s="146" t="s">
        <v>461</v>
      </c>
      <c r="C92" s="143">
        <v>1</v>
      </c>
      <c r="D92" s="61">
        <v>1</v>
      </c>
      <c r="E92" s="61">
        <v>1</v>
      </c>
      <c r="F92" s="61"/>
      <c r="G92" s="61"/>
      <c r="H92" s="61"/>
      <c r="I92" s="61"/>
      <c r="J92" s="61"/>
      <c r="K92" s="61"/>
      <c r="L92" s="61"/>
      <c r="M92" s="61"/>
      <c r="N92" s="61"/>
      <c r="O92" s="61"/>
      <c r="P92" s="61">
        <v>0.6</v>
      </c>
      <c r="Q92" s="61"/>
      <c r="R92" s="61">
        <f t="shared" si="25"/>
        <v>0.6</v>
      </c>
      <c r="S92" s="61">
        <f t="shared" si="26"/>
        <v>0.6</v>
      </c>
      <c r="T92" s="61">
        <f t="shared" si="27"/>
        <v>0.6</v>
      </c>
      <c r="U92" s="61"/>
      <c r="V92" s="61"/>
      <c r="W92" s="61"/>
      <c r="X92" s="61"/>
      <c r="Y92" s="61"/>
      <c r="Z92" s="61"/>
      <c r="AA92" s="61"/>
      <c r="AB92" s="61"/>
      <c r="AC92" s="61"/>
      <c r="AD92" s="16"/>
      <c r="AE92" s="18"/>
      <c r="AF92" s="18"/>
      <c r="AG92" s="18"/>
      <c r="AH92" s="16"/>
      <c r="AI92" s="16"/>
      <c r="AJ92" s="16"/>
      <c r="AK92" s="16"/>
      <c r="AL92" s="16"/>
      <c r="AM92" s="16"/>
      <c r="AN92" s="16"/>
      <c r="AO92" s="16"/>
      <c r="AP92" s="16"/>
      <c r="AQ92" s="18"/>
      <c r="AR92" s="18"/>
      <c r="AS92" s="18"/>
      <c r="AT92" s="16"/>
      <c r="AU92" s="16"/>
      <c r="AV92" s="16"/>
      <c r="AW92" s="16"/>
      <c r="AX92" s="16"/>
      <c r="AY92" s="16"/>
      <c r="AZ92" s="16"/>
      <c r="BA92" s="16"/>
      <c r="BB92" s="16"/>
    </row>
    <row r="93" spans="1:54" ht="15.75" x14ac:dyDescent="0.25">
      <c r="A93" s="145" t="s">
        <v>35</v>
      </c>
      <c r="B93" s="146" t="s">
        <v>462</v>
      </c>
      <c r="C93" s="143">
        <v>1</v>
      </c>
      <c r="D93" s="61">
        <v>2</v>
      </c>
      <c r="E93" s="61">
        <v>3</v>
      </c>
      <c r="F93" s="61"/>
      <c r="G93" s="61"/>
      <c r="H93" s="61"/>
      <c r="I93" s="61"/>
      <c r="J93" s="61"/>
      <c r="K93" s="61"/>
      <c r="L93" s="61"/>
      <c r="M93" s="61"/>
      <c r="N93" s="61"/>
      <c r="O93" s="61"/>
      <c r="P93" s="61">
        <v>0.6</v>
      </c>
      <c r="Q93" s="61"/>
      <c r="R93" s="61">
        <f t="shared" si="25"/>
        <v>0.6</v>
      </c>
      <c r="S93" s="61">
        <f t="shared" si="26"/>
        <v>1.2</v>
      </c>
      <c r="T93" s="61">
        <f t="shared" si="27"/>
        <v>1.7999999999999998</v>
      </c>
      <c r="U93" s="61"/>
      <c r="V93" s="61"/>
      <c r="W93" s="61"/>
      <c r="X93" s="61"/>
      <c r="Y93" s="61"/>
      <c r="Z93" s="61"/>
      <c r="AA93" s="61"/>
      <c r="AB93" s="61"/>
      <c r="AC93" s="61"/>
      <c r="AD93" s="16"/>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row>
    <row r="94" spans="1:54" ht="15.75" x14ac:dyDescent="0.25">
      <c r="A94" s="145" t="s">
        <v>37</v>
      </c>
      <c r="B94" s="146" t="s">
        <v>463</v>
      </c>
      <c r="C94" s="143">
        <v>1</v>
      </c>
      <c r="D94" s="61">
        <v>1</v>
      </c>
      <c r="E94" s="61">
        <v>1</v>
      </c>
      <c r="F94" s="61"/>
      <c r="G94" s="61"/>
      <c r="H94" s="61"/>
      <c r="I94" s="61"/>
      <c r="J94" s="61"/>
      <c r="K94" s="61"/>
      <c r="L94" s="61"/>
      <c r="M94" s="61"/>
      <c r="N94" s="61"/>
      <c r="O94" s="61"/>
      <c r="P94" s="61">
        <v>0.6</v>
      </c>
      <c r="Q94" s="61"/>
      <c r="R94" s="61">
        <f t="shared" si="25"/>
        <v>0.6</v>
      </c>
      <c r="S94" s="61">
        <f t="shared" si="26"/>
        <v>0.6</v>
      </c>
      <c r="T94" s="61">
        <f t="shared" si="27"/>
        <v>0.6</v>
      </c>
      <c r="U94" s="61"/>
      <c r="V94" s="61"/>
      <c r="W94" s="61"/>
      <c r="X94" s="61"/>
      <c r="Y94" s="61"/>
      <c r="Z94" s="61"/>
      <c r="AA94" s="61"/>
      <c r="AB94" s="61"/>
      <c r="AC94" s="61"/>
      <c r="AD94" s="16"/>
      <c r="AE94" s="18"/>
      <c r="AF94" s="18"/>
      <c r="AG94" s="18"/>
      <c r="AH94" s="16"/>
      <c r="AI94" s="16"/>
      <c r="AJ94" s="16"/>
      <c r="AK94" s="16"/>
      <c r="AL94" s="16"/>
      <c r="AM94" s="16"/>
      <c r="AN94" s="16"/>
      <c r="AO94" s="16"/>
      <c r="AP94" s="16"/>
      <c r="AQ94" s="18"/>
      <c r="AR94" s="18"/>
      <c r="AS94" s="18"/>
      <c r="AT94" s="18"/>
      <c r="AU94" s="18"/>
      <c r="AV94" s="18"/>
      <c r="AW94" s="18"/>
      <c r="AX94" s="18"/>
      <c r="AY94" s="18"/>
      <c r="AZ94" s="18"/>
      <c r="BA94" s="16"/>
      <c r="BB94" s="16"/>
    </row>
    <row r="95" spans="1:54" ht="15.75" x14ac:dyDescent="0.25">
      <c r="A95" s="145" t="s">
        <v>39</v>
      </c>
      <c r="B95" s="146" t="s">
        <v>464</v>
      </c>
      <c r="C95" s="143">
        <v>2</v>
      </c>
      <c r="D95" s="61">
        <v>1</v>
      </c>
      <c r="E95" s="61">
        <v>2</v>
      </c>
      <c r="F95" s="61"/>
      <c r="G95" s="61"/>
      <c r="H95" s="61"/>
      <c r="I95" s="61"/>
      <c r="J95" s="61"/>
      <c r="K95" s="61"/>
      <c r="L95" s="61"/>
      <c r="M95" s="61"/>
      <c r="N95" s="61"/>
      <c r="O95" s="61"/>
      <c r="P95" s="61">
        <v>0.6</v>
      </c>
      <c r="Q95" s="61"/>
      <c r="R95" s="61">
        <f t="shared" si="25"/>
        <v>1.2</v>
      </c>
      <c r="S95" s="61">
        <f t="shared" si="26"/>
        <v>0.6</v>
      </c>
      <c r="T95" s="61">
        <f t="shared" si="27"/>
        <v>1.2</v>
      </c>
      <c r="U95" s="61"/>
      <c r="V95" s="61"/>
      <c r="W95" s="61"/>
      <c r="X95" s="61"/>
      <c r="Y95" s="61"/>
      <c r="Z95" s="61"/>
      <c r="AA95" s="61"/>
      <c r="AB95" s="61"/>
      <c r="AC95" s="61"/>
      <c r="AD95" s="16"/>
      <c r="AE95" s="18"/>
      <c r="AF95" s="18"/>
      <c r="AG95" s="16"/>
      <c r="AH95" s="16"/>
      <c r="AI95" s="16"/>
      <c r="AJ95" s="16"/>
      <c r="AK95" s="16"/>
      <c r="AL95" s="16"/>
      <c r="AM95" s="16"/>
      <c r="AN95" s="16"/>
      <c r="AO95" s="16"/>
      <c r="AP95" s="16"/>
      <c r="AQ95" s="18"/>
      <c r="AR95" s="18"/>
      <c r="AS95" s="18"/>
      <c r="AT95" s="18"/>
      <c r="AU95" s="18"/>
      <c r="AV95" s="18"/>
      <c r="AW95" s="18"/>
      <c r="AX95" s="18"/>
      <c r="AY95" s="18"/>
      <c r="AZ95" s="18"/>
      <c r="BA95" s="16"/>
      <c r="BB95" s="16"/>
    </row>
    <row r="96" spans="1:54" ht="15.75" x14ac:dyDescent="0.25">
      <c r="A96" s="81" t="s">
        <v>88</v>
      </c>
      <c r="B96" s="81" t="s">
        <v>465</v>
      </c>
      <c r="C96" s="142" t="s">
        <v>2</v>
      </c>
      <c r="D96" s="81" t="s">
        <v>3</v>
      </c>
      <c r="E96" s="81" t="s">
        <v>4</v>
      </c>
      <c r="F96" s="81" t="s">
        <v>5</v>
      </c>
      <c r="G96" s="81" t="s">
        <v>6</v>
      </c>
      <c r="H96" s="81" t="s">
        <v>7</v>
      </c>
      <c r="I96" s="81" t="s">
        <v>8</v>
      </c>
      <c r="J96" s="81" t="s">
        <v>9</v>
      </c>
      <c r="K96" s="81" t="s">
        <v>10</v>
      </c>
      <c r="L96" s="81" t="s">
        <v>11</v>
      </c>
      <c r="M96" s="81" t="s">
        <v>12</v>
      </c>
      <c r="N96" s="81" t="s">
        <v>13</v>
      </c>
      <c r="O96" s="81"/>
      <c r="P96" s="81" t="s">
        <v>14</v>
      </c>
      <c r="Q96" s="81"/>
      <c r="R96" s="81" t="s">
        <v>15</v>
      </c>
      <c r="S96" s="81" t="s">
        <v>16</v>
      </c>
      <c r="T96" s="81" t="s">
        <v>17</v>
      </c>
      <c r="U96" s="81" t="s">
        <v>18</v>
      </c>
      <c r="V96" s="81" t="s">
        <v>19</v>
      </c>
      <c r="W96" s="81" t="s">
        <v>20</v>
      </c>
      <c r="X96" s="81" t="s">
        <v>21</v>
      </c>
      <c r="Y96" s="81" t="s">
        <v>22</v>
      </c>
      <c r="Z96" s="81" t="s">
        <v>23</v>
      </c>
      <c r="AA96" s="81" t="s">
        <v>24</v>
      </c>
      <c r="AB96" s="81" t="s">
        <v>25</v>
      </c>
      <c r="AC96" s="81" t="s">
        <v>26</v>
      </c>
      <c r="AD96" s="16"/>
      <c r="AE96" s="18"/>
      <c r="AF96" s="18"/>
      <c r="AG96" s="16"/>
      <c r="AH96" s="16"/>
      <c r="AI96" s="16"/>
      <c r="AJ96" s="16"/>
      <c r="AK96" s="16"/>
      <c r="AL96" s="16"/>
      <c r="AM96" s="16"/>
      <c r="AN96" s="16"/>
      <c r="AO96" s="16"/>
      <c r="AP96" s="16"/>
      <c r="AQ96" s="18"/>
      <c r="AR96" s="18"/>
      <c r="AS96" s="18"/>
      <c r="AT96" s="18"/>
      <c r="AU96" s="18"/>
      <c r="AV96" s="18"/>
      <c r="AW96" s="18"/>
      <c r="AX96" s="18"/>
      <c r="AY96" s="18"/>
      <c r="AZ96" s="18"/>
      <c r="BA96" s="16"/>
      <c r="BB96" s="16"/>
    </row>
    <row r="97" spans="1:54" ht="15.75" x14ac:dyDescent="0.25">
      <c r="A97" s="145" t="s">
        <v>27</v>
      </c>
      <c r="B97" s="146" t="s">
        <v>466</v>
      </c>
      <c r="C97" s="143">
        <v>1</v>
      </c>
      <c r="D97" s="61">
        <v>2</v>
      </c>
      <c r="E97" s="61">
        <v>1</v>
      </c>
      <c r="F97" s="61"/>
      <c r="G97" s="61"/>
      <c r="H97" s="61">
        <v>3</v>
      </c>
      <c r="I97" s="61">
        <v>2</v>
      </c>
      <c r="J97" s="61">
        <v>3</v>
      </c>
      <c r="K97" s="61">
        <v>1</v>
      </c>
      <c r="L97" s="61">
        <v>3</v>
      </c>
      <c r="M97" s="61">
        <v>2</v>
      </c>
      <c r="N97" s="61"/>
      <c r="O97" s="61"/>
      <c r="P97" s="61">
        <v>0.6</v>
      </c>
      <c r="Q97" s="61"/>
      <c r="R97" s="61">
        <f t="shared" ref="R97:R102" si="28">C97*P97</f>
        <v>0.6</v>
      </c>
      <c r="S97" s="61">
        <f t="shared" ref="S97:S102" si="29">D97*P97</f>
        <v>1.2</v>
      </c>
      <c r="T97" s="61">
        <f t="shared" ref="T97:T102" si="30">E97*P97</f>
        <v>0.6</v>
      </c>
      <c r="U97" s="61"/>
      <c r="V97" s="61"/>
      <c r="W97" s="61">
        <f t="shared" ref="W97:W102" si="31">H97*P97</f>
        <v>1.7999999999999998</v>
      </c>
      <c r="X97" s="61">
        <f t="shared" ref="X97:X102" si="32">I97*P97</f>
        <v>1.2</v>
      </c>
      <c r="Y97" s="61">
        <f t="shared" ref="Y97:Y102" si="33">J97*P97</f>
        <v>1.7999999999999998</v>
      </c>
      <c r="Z97" s="61">
        <f t="shared" ref="Z97:Z102" si="34">K97*P97</f>
        <v>0.6</v>
      </c>
      <c r="AA97" s="61">
        <f t="shared" ref="AA97:AA102" si="35">L97*P97</f>
        <v>1.7999999999999998</v>
      </c>
      <c r="AB97" s="61">
        <f t="shared" ref="AB97:AB102" si="36">M97*P97</f>
        <v>1.2</v>
      </c>
      <c r="AC97" s="61"/>
      <c r="AD97" s="16"/>
      <c r="AE97" s="18"/>
      <c r="AF97" s="18"/>
      <c r="AG97" s="16"/>
      <c r="AH97" s="16"/>
      <c r="AI97" s="16"/>
      <c r="AJ97" s="16"/>
      <c r="AK97" s="16"/>
      <c r="AL97" s="16"/>
      <c r="AM97" s="16"/>
      <c r="AN97" s="16"/>
      <c r="AO97" s="16"/>
      <c r="AP97" s="16"/>
      <c r="AQ97" s="18"/>
      <c r="AR97" s="18"/>
      <c r="AS97" s="18"/>
      <c r="AT97" s="18"/>
      <c r="AU97" s="18"/>
      <c r="AV97" s="18"/>
      <c r="AW97" s="18"/>
      <c r="AX97" s="18"/>
      <c r="AY97" s="18"/>
      <c r="AZ97" s="18"/>
      <c r="BA97" s="16"/>
      <c r="BB97" s="16"/>
    </row>
    <row r="98" spans="1:54" ht="15.75" x14ac:dyDescent="0.25">
      <c r="A98" s="145" t="s">
        <v>31</v>
      </c>
      <c r="B98" s="146" t="s">
        <v>467</v>
      </c>
      <c r="C98" s="143">
        <v>2</v>
      </c>
      <c r="D98" s="61">
        <v>2</v>
      </c>
      <c r="E98" s="61">
        <v>2</v>
      </c>
      <c r="F98" s="61"/>
      <c r="G98" s="61"/>
      <c r="H98" s="61">
        <v>3</v>
      </c>
      <c r="I98" s="61">
        <v>2</v>
      </c>
      <c r="J98" s="61">
        <v>3</v>
      </c>
      <c r="K98" s="61">
        <v>1</v>
      </c>
      <c r="L98" s="61">
        <v>3</v>
      </c>
      <c r="M98" s="61">
        <v>2</v>
      </c>
      <c r="N98" s="61"/>
      <c r="O98" s="61"/>
      <c r="P98" s="61">
        <v>0.6</v>
      </c>
      <c r="Q98" s="61"/>
      <c r="R98" s="61">
        <f t="shared" si="28"/>
        <v>1.2</v>
      </c>
      <c r="S98" s="61">
        <f t="shared" si="29"/>
        <v>1.2</v>
      </c>
      <c r="T98" s="61">
        <f t="shared" si="30"/>
        <v>1.2</v>
      </c>
      <c r="U98" s="61"/>
      <c r="V98" s="61"/>
      <c r="W98" s="61">
        <f t="shared" si="31"/>
        <v>1.7999999999999998</v>
      </c>
      <c r="X98" s="61">
        <f t="shared" si="32"/>
        <v>1.2</v>
      </c>
      <c r="Y98" s="61">
        <f t="shared" si="33"/>
        <v>1.7999999999999998</v>
      </c>
      <c r="Z98" s="61">
        <f t="shared" si="34"/>
        <v>0.6</v>
      </c>
      <c r="AA98" s="61">
        <f t="shared" si="35"/>
        <v>1.7999999999999998</v>
      </c>
      <c r="AB98" s="61">
        <f t="shared" si="36"/>
        <v>1.2</v>
      </c>
      <c r="AC98" s="61"/>
      <c r="AD98" s="16"/>
      <c r="AE98" s="18"/>
      <c r="AF98" s="18"/>
      <c r="AG98" s="16"/>
      <c r="AH98" s="16"/>
      <c r="AI98" s="16"/>
      <c r="AJ98" s="16"/>
      <c r="AK98" s="16"/>
      <c r="AL98" s="16"/>
      <c r="AM98" s="16"/>
      <c r="AN98" s="16"/>
      <c r="AO98" s="16"/>
      <c r="AP98" s="16"/>
      <c r="AQ98" s="18"/>
      <c r="AR98" s="18"/>
      <c r="AS98" s="18"/>
      <c r="AT98" s="18"/>
      <c r="AU98" s="18"/>
      <c r="AV98" s="18"/>
      <c r="AW98" s="18"/>
      <c r="AX98" s="18"/>
      <c r="AY98" s="18"/>
      <c r="AZ98" s="18"/>
      <c r="BA98" s="16"/>
      <c r="BB98" s="16"/>
    </row>
    <row r="99" spans="1:54" ht="15.75" x14ac:dyDescent="0.25">
      <c r="A99" s="145" t="s">
        <v>33</v>
      </c>
      <c r="B99" s="146" t="s">
        <v>468</v>
      </c>
      <c r="C99" s="143">
        <v>1</v>
      </c>
      <c r="D99" s="61">
        <v>1</v>
      </c>
      <c r="E99" s="61">
        <v>2</v>
      </c>
      <c r="F99" s="61"/>
      <c r="G99" s="61"/>
      <c r="H99" s="61">
        <v>3</v>
      </c>
      <c r="I99" s="61">
        <v>2</v>
      </c>
      <c r="J99" s="61">
        <v>3</v>
      </c>
      <c r="K99" s="61">
        <v>1</v>
      </c>
      <c r="L99" s="61">
        <v>3</v>
      </c>
      <c r="M99" s="61">
        <v>2</v>
      </c>
      <c r="N99" s="61"/>
      <c r="O99" s="61"/>
      <c r="P99" s="61">
        <v>0.6</v>
      </c>
      <c r="Q99" s="61"/>
      <c r="R99" s="61">
        <f t="shared" si="28"/>
        <v>0.6</v>
      </c>
      <c r="S99" s="61">
        <f t="shared" si="29"/>
        <v>0.6</v>
      </c>
      <c r="T99" s="61">
        <f t="shared" si="30"/>
        <v>1.2</v>
      </c>
      <c r="U99" s="61"/>
      <c r="V99" s="61"/>
      <c r="W99" s="61">
        <f t="shared" si="31"/>
        <v>1.7999999999999998</v>
      </c>
      <c r="X99" s="61">
        <f t="shared" si="32"/>
        <v>1.2</v>
      </c>
      <c r="Y99" s="61">
        <f t="shared" si="33"/>
        <v>1.7999999999999998</v>
      </c>
      <c r="Z99" s="61">
        <f t="shared" si="34"/>
        <v>0.6</v>
      </c>
      <c r="AA99" s="61">
        <f t="shared" si="35"/>
        <v>1.7999999999999998</v>
      </c>
      <c r="AB99" s="61">
        <f t="shared" si="36"/>
        <v>1.2</v>
      </c>
      <c r="AC99" s="61"/>
      <c r="AD99" s="16"/>
      <c r="AE99" s="18"/>
      <c r="AF99" s="18"/>
      <c r="AG99" s="16"/>
      <c r="AH99" s="16"/>
      <c r="AI99" s="16"/>
      <c r="AJ99" s="16"/>
      <c r="AK99" s="16"/>
      <c r="AL99" s="16"/>
      <c r="AM99" s="16"/>
      <c r="AN99" s="16"/>
      <c r="AO99" s="16"/>
      <c r="AP99" s="16"/>
      <c r="AQ99" s="18"/>
      <c r="AR99" s="18"/>
      <c r="AS99" s="18"/>
      <c r="AT99" s="18"/>
      <c r="AU99" s="18"/>
      <c r="AV99" s="18"/>
      <c r="AW99" s="18"/>
      <c r="AX99" s="18"/>
      <c r="AY99" s="18"/>
      <c r="AZ99" s="18"/>
      <c r="BA99" s="16"/>
      <c r="BB99" s="16"/>
    </row>
    <row r="100" spans="1:54" ht="15.75" x14ac:dyDescent="0.25">
      <c r="A100" s="145" t="s">
        <v>35</v>
      </c>
      <c r="B100" s="146" t="s">
        <v>469</v>
      </c>
      <c r="C100" s="143">
        <v>2</v>
      </c>
      <c r="D100" s="61">
        <v>2</v>
      </c>
      <c r="E100" s="61">
        <v>2</v>
      </c>
      <c r="F100" s="61"/>
      <c r="G100" s="61"/>
      <c r="H100" s="61">
        <v>3</v>
      </c>
      <c r="I100" s="61">
        <v>2</v>
      </c>
      <c r="J100" s="61">
        <v>3</v>
      </c>
      <c r="K100" s="61">
        <v>1</v>
      </c>
      <c r="L100" s="61">
        <v>3</v>
      </c>
      <c r="M100" s="61">
        <v>2</v>
      </c>
      <c r="N100" s="61"/>
      <c r="O100" s="61"/>
      <c r="P100" s="61">
        <v>0.6</v>
      </c>
      <c r="Q100" s="61"/>
      <c r="R100" s="61">
        <f t="shared" si="28"/>
        <v>1.2</v>
      </c>
      <c r="S100" s="61">
        <f t="shared" si="29"/>
        <v>1.2</v>
      </c>
      <c r="T100" s="61">
        <f t="shared" si="30"/>
        <v>1.2</v>
      </c>
      <c r="U100" s="61"/>
      <c r="V100" s="61"/>
      <c r="W100" s="61">
        <f t="shared" si="31"/>
        <v>1.7999999999999998</v>
      </c>
      <c r="X100" s="61">
        <f t="shared" si="32"/>
        <v>1.2</v>
      </c>
      <c r="Y100" s="61">
        <f t="shared" si="33"/>
        <v>1.7999999999999998</v>
      </c>
      <c r="Z100" s="61">
        <f t="shared" si="34"/>
        <v>0.6</v>
      </c>
      <c r="AA100" s="61">
        <f t="shared" si="35"/>
        <v>1.7999999999999998</v>
      </c>
      <c r="AB100" s="61">
        <f t="shared" si="36"/>
        <v>1.2</v>
      </c>
      <c r="AC100" s="61"/>
      <c r="AD100" s="16"/>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row>
    <row r="101" spans="1:54" ht="15.75" x14ac:dyDescent="0.25">
      <c r="A101" s="145" t="s">
        <v>37</v>
      </c>
      <c r="B101" s="146" t="s">
        <v>470</v>
      </c>
      <c r="C101" s="143">
        <v>1</v>
      </c>
      <c r="D101" s="61">
        <v>2</v>
      </c>
      <c r="E101" s="61">
        <v>2</v>
      </c>
      <c r="F101" s="61"/>
      <c r="G101" s="61"/>
      <c r="H101" s="61">
        <v>3</v>
      </c>
      <c r="I101" s="61">
        <v>2</v>
      </c>
      <c r="J101" s="61">
        <v>3</v>
      </c>
      <c r="K101" s="61">
        <v>1</v>
      </c>
      <c r="L101" s="61">
        <v>3</v>
      </c>
      <c r="M101" s="61">
        <v>2</v>
      </c>
      <c r="N101" s="61"/>
      <c r="O101" s="61"/>
      <c r="P101" s="61">
        <v>0.6</v>
      </c>
      <c r="Q101" s="61"/>
      <c r="R101" s="61">
        <f t="shared" si="28"/>
        <v>0.6</v>
      </c>
      <c r="S101" s="61">
        <f t="shared" si="29"/>
        <v>1.2</v>
      </c>
      <c r="T101" s="61">
        <f t="shared" si="30"/>
        <v>1.2</v>
      </c>
      <c r="U101" s="61"/>
      <c r="V101" s="61"/>
      <c r="W101" s="61">
        <f t="shared" si="31"/>
        <v>1.7999999999999998</v>
      </c>
      <c r="X101" s="61">
        <f t="shared" si="32"/>
        <v>1.2</v>
      </c>
      <c r="Y101" s="61">
        <f t="shared" si="33"/>
        <v>1.7999999999999998</v>
      </c>
      <c r="Z101" s="61">
        <f t="shared" si="34"/>
        <v>0.6</v>
      </c>
      <c r="AA101" s="61">
        <f t="shared" si="35"/>
        <v>1.7999999999999998</v>
      </c>
      <c r="AB101" s="61">
        <f t="shared" si="36"/>
        <v>1.2</v>
      </c>
      <c r="AC101" s="61"/>
      <c r="AD101" s="16"/>
      <c r="AE101" s="18"/>
      <c r="AF101" s="18"/>
      <c r="AG101" s="18"/>
      <c r="AH101" s="16"/>
      <c r="AI101" s="16"/>
      <c r="AJ101" s="16"/>
      <c r="AK101" s="16"/>
      <c r="AL101" s="16"/>
      <c r="AM101" s="16"/>
      <c r="AN101" s="16"/>
      <c r="AO101" s="16"/>
      <c r="AP101" s="16"/>
      <c r="AQ101" s="18"/>
      <c r="AR101" s="18"/>
      <c r="AS101" s="18"/>
      <c r="AT101" s="16"/>
      <c r="AU101" s="16"/>
      <c r="AV101" s="16"/>
      <c r="AW101" s="16"/>
      <c r="AX101" s="16"/>
      <c r="AY101" s="16"/>
      <c r="AZ101" s="16"/>
      <c r="BA101" s="16"/>
      <c r="BB101" s="16"/>
    </row>
    <row r="102" spans="1:54" ht="15.75" x14ac:dyDescent="0.25">
      <c r="A102" s="145" t="s">
        <v>39</v>
      </c>
      <c r="B102" s="146" t="s">
        <v>471</v>
      </c>
      <c r="C102" s="143">
        <v>2</v>
      </c>
      <c r="D102" s="61">
        <v>2</v>
      </c>
      <c r="E102" s="61">
        <v>2</v>
      </c>
      <c r="F102" s="61"/>
      <c r="G102" s="61"/>
      <c r="H102" s="61">
        <v>3</v>
      </c>
      <c r="I102" s="61">
        <v>2</v>
      </c>
      <c r="J102" s="61">
        <v>3</v>
      </c>
      <c r="K102" s="61">
        <v>1</v>
      </c>
      <c r="L102" s="61">
        <v>3</v>
      </c>
      <c r="M102" s="61">
        <v>2</v>
      </c>
      <c r="N102" s="61"/>
      <c r="O102" s="61"/>
      <c r="P102" s="61">
        <v>0.6</v>
      </c>
      <c r="Q102" s="61"/>
      <c r="R102" s="61">
        <f t="shared" si="28"/>
        <v>1.2</v>
      </c>
      <c r="S102" s="61">
        <f t="shared" si="29"/>
        <v>1.2</v>
      </c>
      <c r="T102" s="61">
        <f t="shared" si="30"/>
        <v>1.2</v>
      </c>
      <c r="U102" s="61"/>
      <c r="V102" s="61"/>
      <c r="W102" s="61">
        <f t="shared" si="31"/>
        <v>1.7999999999999998</v>
      </c>
      <c r="X102" s="61">
        <f t="shared" si="32"/>
        <v>1.2</v>
      </c>
      <c r="Y102" s="61">
        <f t="shared" si="33"/>
        <v>1.7999999999999998</v>
      </c>
      <c r="Z102" s="61">
        <f t="shared" si="34"/>
        <v>0.6</v>
      </c>
      <c r="AA102" s="61">
        <f t="shared" si="35"/>
        <v>1.7999999999999998</v>
      </c>
      <c r="AB102" s="61">
        <f t="shared" si="36"/>
        <v>1.2</v>
      </c>
      <c r="AC102" s="61"/>
      <c r="AD102" s="16"/>
      <c r="AE102" s="18"/>
      <c r="AF102" s="18"/>
      <c r="AG102" s="18"/>
      <c r="AH102" s="16"/>
      <c r="AI102" s="16"/>
      <c r="AJ102" s="16"/>
      <c r="AK102" s="16"/>
      <c r="AL102" s="16"/>
      <c r="AM102" s="16"/>
      <c r="AN102" s="16"/>
      <c r="AO102" s="16"/>
      <c r="AP102" s="16"/>
      <c r="AQ102" s="18"/>
      <c r="AR102" s="18"/>
      <c r="AS102" s="18"/>
      <c r="AT102" s="16"/>
      <c r="AU102" s="16"/>
      <c r="AV102" s="16"/>
      <c r="AW102" s="16"/>
      <c r="AX102" s="16"/>
      <c r="AY102" s="16"/>
      <c r="AZ102" s="16"/>
      <c r="BA102" s="16"/>
      <c r="BB102" s="16"/>
    </row>
    <row r="103" spans="1:54" ht="15.75" x14ac:dyDescent="0.25">
      <c r="A103" s="81" t="s">
        <v>88</v>
      </c>
      <c r="B103" s="81" t="s">
        <v>472</v>
      </c>
      <c r="C103" s="142" t="s">
        <v>2</v>
      </c>
      <c r="D103" s="81" t="s">
        <v>3</v>
      </c>
      <c r="E103" s="81" t="s">
        <v>4</v>
      </c>
      <c r="F103" s="81" t="s">
        <v>5</v>
      </c>
      <c r="G103" s="81" t="s">
        <v>6</v>
      </c>
      <c r="H103" s="81" t="s">
        <v>7</v>
      </c>
      <c r="I103" s="81" t="s">
        <v>8</v>
      </c>
      <c r="J103" s="81" t="s">
        <v>9</v>
      </c>
      <c r="K103" s="81" t="s">
        <v>10</v>
      </c>
      <c r="L103" s="81" t="s">
        <v>11</v>
      </c>
      <c r="M103" s="81" t="s">
        <v>12</v>
      </c>
      <c r="N103" s="81" t="s">
        <v>13</v>
      </c>
      <c r="O103" s="81"/>
      <c r="P103" s="81" t="s">
        <v>14</v>
      </c>
      <c r="Q103" s="81"/>
      <c r="R103" s="81" t="s">
        <v>15</v>
      </c>
      <c r="S103" s="81" t="s">
        <v>16</v>
      </c>
      <c r="T103" s="81" t="s">
        <v>17</v>
      </c>
      <c r="U103" s="81" t="s">
        <v>18</v>
      </c>
      <c r="V103" s="81" t="s">
        <v>19</v>
      </c>
      <c r="W103" s="81" t="s">
        <v>20</v>
      </c>
      <c r="X103" s="81" t="s">
        <v>21</v>
      </c>
      <c r="Y103" s="81" t="s">
        <v>22</v>
      </c>
      <c r="Z103" s="81" t="s">
        <v>23</v>
      </c>
      <c r="AA103" s="81" t="s">
        <v>24</v>
      </c>
      <c r="AB103" s="81" t="s">
        <v>25</v>
      </c>
      <c r="AC103" s="81" t="s">
        <v>26</v>
      </c>
      <c r="AD103" s="16"/>
      <c r="AE103" s="18"/>
      <c r="AF103" s="18"/>
      <c r="AG103" s="18"/>
      <c r="AH103" s="16"/>
      <c r="AI103" s="16"/>
      <c r="AJ103" s="16"/>
      <c r="AK103" s="16"/>
      <c r="AL103" s="16"/>
      <c r="AM103" s="16"/>
      <c r="AN103" s="16"/>
      <c r="AO103" s="16"/>
      <c r="AP103" s="16"/>
      <c r="AQ103" s="18"/>
      <c r="AR103" s="18"/>
      <c r="AS103" s="18"/>
      <c r="AT103" s="16"/>
      <c r="AU103" s="16"/>
      <c r="AV103" s="16"/>
      <c r="AW103" s="16"/>
      <c r="AX103" s="16"/>
      <c r="AY103" s="16"/>
      <c r="AZ103" s="16"/>
      <c r="BA103" s="16"/>
      <c r="BB103" s="16"/>
    </row>
    <row r="104" spans="1:54" ht="15.75" x14ac:dyDescent="0.25">
      <c r="A104" s="145" t="s">
        <v>27</v>
      </c>
      <c r="B104" s="146" t="s">
        <v>473</v>
      </c>
      <c r="C104" s="143">
        <v>2</v>
      </c>
      <c r="D104" s="61">
        <v>1</v>
      </c>
      <c r="E104" s="61">
        <v>1</v>
      </c>
      <c r="F104" s="61"/>
      <c r="G104" s="61"/>
      <c r="H104" s="61"/>
      <c r="I104" s="61"/>
      <c r="J104" s="61"/>
      <c r="K104" s="61"/>
      <c r="L104" s="61"/>
      <c r="M104" s="61"/>
      <c r="N104" s="61"/>
      <c r="O104" s="61"/>
      <c r="P104" s="61">
        <v>0.8</v>
      </c>
      <c r="Q104" s="61"/>
      <c r="R104" s="61">
        <f t="shared" ref="R104:R109" si="37">C104*P104</f>
        <v>1.6</v>
      </c>
      <c r="S104" s="61">
        <f t="shared" ref="S104:S109" si="38">D104*P104</f>
        <v>0.8</v>
      </c>
      <c r="T104" s="61">
        <f t="shared" ref="T104:T109" si="39">E104*P104</f>
        <v>0.8</v>
      </c>
      <c r="U104" s="61"/>
      <c r="V104" s="61"/>
      <c r="W104" s="61"/>
      <c r="X104" s="61"/>
      <c r="Y104" s="61"/>
      <c r="Z104" s="61"/>
      <c r="AA104" s="61"/>
      <c r="AB104" s="61"/>
      <c r="AC104" s="61"/>
      <c r="AD104" s="16"/>
      <c r="AE104" s="18"/>
      <c r="AF104" s="18"/>
      <c r="AG104" s="18"/>
      <c r="AH104" s="16"/>
      <c r="AI104" s="16"/>
      <c r="AJ104" s="16"/>
      <c r="AK104" s="16"/>
      <c r="AL104" s="16"/>
      <c r="AM104" s="16"/>
      <c r="AN104" s="16"/>
      <c r="AO104" s="16"/>
      <c r="AP104" s="16"/>
      <c r="AQ104" s="18"/>
      <c r="AR104" s="18"/>
      <c r="AS104" s="18"/>
      <c r="AT104" s="16"/>
      <c r="AU104" s="16"/>
      <c r="AV104" s="16"/>
      <c r="AW104" s="16"/>
      <c r="AX104" s="16"/>
      <c r="AY104" s="16"/>
      <c r="AZ104" s="16"/>
      <c r="BA104" s="16"/>
      <c r="BB104" s="16"/>
    </row>
    <row r="105" spans="1:54" ht="31.5" x14ac:dyDescent="0.25">
      <c r="A105" s="145" t="s">
        <v>31</v>
      </c>
      <c r="B105" s="146" t="s">
        <v>2565</v>
      </c>
      <c r="C105" s="143">
        <v>1</v>
      </c>
      <c r="D105" s="61">
        <v>2</v>
      </c>
      <c r="E105" s="61">
        <v>3</v>
      </c>
      <c r="F105" s="61"/>
      <c r="G105" s="61"/>
      <c r="H105" s="61"/>
      <c r="I105" s="61"/>
      <c r="J105" s="61"/>
      <c r="K105" s="61"/>
      <c r="L105" s="61"/>
      <c r="M105" s="61"/>
      <c r="N105" s="61"/>
      <c r="O105" s="61"/>
      <c r="P105" s="61">
        <v>0.8</v>
      </c>
      <c r="Q105" s="61"/>
      <c r="R105" s="61">
        <f t="shared" si="37"/>
        <v>0.8</v>
      </c>
      <c r="S105" s="61">
        <f t="shared" si="38"/>
        <v>1.6</v>
      </c>
      <c r="T105" s="61">
        <f t="shared" si="39"/>
        <v>2.4000000000000004</v>
      </c>
      <c r="U105" s="61"/>
      <c r="V105" s="61"/>
      <c r="W105" s="61"/>
      <c r="X105" s="61"/>
      <c r="Y105" s="61"/>
      <c r="Z105" s="61"/>
      <c r="AA105" s="61"/>
      <c r="AB105" s="61"/>
      <c r="AC105" s="61"/>
      <c r="AD105" s="16"/>
      <c r="AE105" s="18"/>
      <c r="AF105" s="18"/>
      <c r="AG105" s="18"/>
      <c r="AH105" s="16"/>
      <c r="AI105" s="16"/>
      <c r="AJ105" s="16"/>
      <c r="AK105" s="16"/>
      <c r="AL105" s="16"/>
      <c r="AM105" s="16"/>
      <c r="AN105" s="16"/>
      <c r="AO105" s="16"/>
      <c r="AP105" s="16"/>
      <c r="AQ105" s="18"/>
      <c r="AR105" s="18"/>
      <c r="AS105" s="18"/>
      <c r="AT105" s="16"/>
      <c r="AU105" s="16"/>
      <c r="AV105" s="16"/>
      <c r="AW105" s="16"/>
      <c r="AX105" s="16"/>
      <c r="AY105" s="16"/>
      <c r="AZ105" s="16"/>
      <c r="BA105" s="16"/>
      <c r="BB105" s="16"/>
    </row>
    <row r="106" spans="1:54" ht="19.5" customHeight="1" x14ac:dyDescent="0.25">
      <c r="A106" s="145" t="s">
        <v>33</v>
      </c>
      <c r="B106" s="146" t="s">
        <v>2566</v>
      </c>
      <c r="C106" s="143">
        <v>1</v>
      </c>
      <c r="D106" s="61">
        <v>2</v>
      </c>
      <c r="E106" s="61">
        <v>3</v>
      </c>
      <c r="F106" s="61"/>
      <c r="G106" s="61"/>
      <c r="H106" s="61"/>
      <c r="I106" s="61"/>
      <c r="J106" s="61"/>
      <c r="K106" s="61"/>
      <c r="L106" s="61"/>
      <c r="M106" s="61"/>
      <c r="N106" s="61"/>
      <c r="O106" s="61"/>
      <c r="P106" s="61">
        <v>0.8</v>
      </c>
      <c r="Q106" s="61"/>
      <c r="R106" s="61">
        <f t="shared" si="37"/>
        <v>0.8</v>
      </c>
      <c r="S106" s="61">
        <f t="shared" si="38"/>
        <v>1.6</v>
      </c>
      <c r="T106" s="61">
        <f t="shared" si="39"/>
        <v>2.4000000000000004</v>
      </c>
      <c r="U106" s="61"/>
      <c r="V106" s="61"/>
      <c r="W106" s="61"/>
      <c r="X106" s="61"/>
      <c r="Y106" s="61"/>
      <c r="Z106" s="61"/>
      <c r="AA106" s="61"/>
      <c r="AB106" s="61"/>
      <c r="AC106" s="61"/>
      <c r="AD106" s="16"/>
      <c r="AE106" s="18"/>
      <c r="AF106" s="18"/>
      <c r="AG106" s="18"/>
      <c r="AH106" s="16"/>
      <c r="AI106" s="16"/>
      <c r="AJ106" s="16"/>
      <c r="AK106" s="16"/>
      <c r="AL106" s="16"/>
      <c r="AM106" s="16"/>
      <c r="AN106" s="16"/>
      <c r="AO106" s="16"/>
      <c r="AP106" s="16"/>
      <c r="AQ106" s="18"/>
      <c r="AR106" s="18"/>
      <c r="AS106" s="18"/>
      <c r="AT106" s="16"/>
      <c r="AU106" s="16"/>
      <c r="AV106" s="16"/>
      <c r="AW106" s="16"/>
      <c r="AX106" s="16"/>
      <c r="AY106" s="16"/>
      <c r="AZ106" s="16"/>
      <c r="BA106" s="16"/>
      <c r="BB106" s="16"/>
    </row>
    <row r="107" spans="1:54" ht="24" customHeight="1" x14ac:dyDescent="0.25">
      <c r="A107" s="145" t="s">
        <v>35</v>
      </c>
      <c r="B107" s="146" t="s">
        <v>2567</v>
      </c>
      <c r="C107" s="143">
        <v>2</v>
      </c>
      <c r="D107" s="61">
        <v>3</v>
      </c>
      <c r="E107" s="61">
        <v>3</v>
      </c>
      <c r="F107" s="61"/>
      <c r="G107" s="61"/>
      <c r="H107" s="61"/>
      <c r="I107" s="61"/>
      <c r="J107" s="61"/>
      <c r="K107" s="61"/>
      <c r="L107" s="61"/>
      <c r="M107" s="61"/>
      <c r="N107" s="61"/>
      <c r="O107" s="61"/>
      <c r="P107" s="61">
        <v>0.8</v>
      </c>
      <c r="Q107" s="61"/>
      <c r="R107" s="61">
        <f t="shared" si="37"/>
        <v>1.6</v>
      </c>
      <c r="S107" s="61">
        <f t="shared" si="38"/>
        <v>2.4000000000000004</v>
      </c>
      <c r="T107" s="61">
        <f t="shared" si="39"/>
        <v>2.4000000000000004</v>
      </c>
      <c r="U107" s="61"/>
      <c r="V107" s="61"/>
      <c r="W107" s="61"/>
      <c r="X107" s="61"/>
      <c r="Y107" s="61"/>
      <c r="Z107" s="61"/>
      <c r="AA107" s="61"/>
      <c r="AB107" s="61"/>
      <c r="AC107" s="61"/>
      <c r="AD107" s="16"/>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row>
    <row r="108" spans="1:54" ht="22.5" customHeight="1" x14ac:dyDescent="0.25">
      <c r="A108" s="145" t="s">
        <v>37</v>
      </c>
      <c r="B108" s="146" t="s">
        <v>2568</v>
      </c>
      <c r="C108" s="143">
        <v>3</v>
      </c>
      <c r="D108" s="61">
        <v>3</v>
      </c>
      <c r="E108" s="61">
        <v>3</v>
      </c>
      <c r="F108" s="61"/>
      <c r="G108" s="61"/>
      <c r="H108" s="61"/>
      <c r="I108" s="61"/>
      <c r="J108" s="61"/>
      <c r="K108" s="61"/>
      <c r="L108" s="61"/>
      <c r="M108" s="61"/>
      <c r="N108" s="61"/>
      <c r="O108" s="61"/>
      <c r="P108" s="61">
        <v>0.8</v>
      </c>
      <c r="Q108" s="61"/>
      <c r="R108" s="61">
        <f t="shared" si="37"/>
        <v>2.4000000000000004</v>
      </c>
      <c r="S108" s="61">
        <f t="shared" si="38"/>
        <v>2.4000000000000004</v>
      </c>
      <c r="T108" s="61">
        <f t="shared" si="39"/>
        <v>2.4000000000000004</v>
      </c>
      <c r="U108" s="61"/>
      <c r="V108" s="61"/>
      <c r="W108" s="61"/>
      <c r="X108" s="61"/>
      <c r="Y108" s="61"/>
      <c r="Z108" s="61"/>
      <c r="AA108" s="61"/>
      <c r="AB108" s="61"/>
      <c r="AC108" s="61"/>
      <c r="AD108" s="16"/>
      <c r="AE108" s="18"/>
      <c r="AF108" s="18"/>
      <c r="AG108" s="18"/>
      <c r="AH108" s="18"/>
      <c r="AI108" s="16"/>
      <c r="AJ108" s="16"/>
      <c r="AK108" s="16"/>
      <c r="AL108" s="16"/>
      <c r="AM108" s="2"/>
      <c r="AN108" s="2"/>
      <c r="AO108" s="2"/>
      <c r="AP108" s="2"/>
      <c r="AQ108" s="18"/>
      <c r="AR108" s="18"/>
      <c r="AS108" s="18"/>
      <c r="AT108" s="18"/>
      <c r="AU108" s="16"/>
      <c r="AV108" s="16"/>
      <c r="AW108" s="16"/>
      <c r="AX108" s="16"/>
      <c r="AY108" s="16"/>
      <c r="AZ108" s="16"/>
      <c r="BA108" s="16"/>
      <c r="BB108" s="16"/>
    </row>
    <row r="109" spans="1:54" ht="21" customHeight="1" x14ac:dyDescent="0.25">
      <c r="A109" s="145" t="s">
        <v>39</v>
      </c>
      <c r="B109" s="146" t="s">
        <v>478</v>
      </c>
      <c r="C109" s="143">
        <v>2</v>
      </c>
      <c r="D109" s="61">
        <v>1</v>
      </c>
      <c r="E109" s="61">
        <v>1</v>
      </c>
      <c r="F109" s="61"/>
      <c r="G109" s="61"/>
      <c r="H109" s="61"/>
      <c r="I109" s="61"/>
      <c r="J109" s="61"/>
      <c r="K109" s="61"/>
      <c r="L109" s="61"/>
      <c r="M109" s="61"/>
      <c r="N109" s="61"/>
      <c r="O109" s="61"/>
      <c r="P109" s="61">
        <v>0.8</v>
      </c>
      <c r="Q109" s="61"/>
      <c r="R109" s="61">
        <f t="shared" si="37"/>
        <v>1.6</v>
      </c>
      <c r="S109" s="61">
        <f t="shared" si="38"/>
        <v>0.8</v>
      </c>
      <c r="T109" s="61">
        <f t="shared" si="39"/>
        <v>0.8</v>
      </c>
      <c r="U109" s="61"/>
      <c r="V109" s="61"/>
      <c r="W109" s="61"/>
      <c r="X109" s="61"/>
      <c r="Y109" s="61"/>
      <c r="Z109" s="61"/>
      <c r="AA109" s="61"/>
      <c r="AB109" s="61"/>
      <c r="AC109" s="61"/>
      <c r="AD109" s="16"/>
      <c r="AE109" s="18"/>
      <c r="AF109" s="18"/>
      <c r="AG109" s="18"/>
      <c r="AH109" s="18"/>
      <c r="AI109" s="16"/>
      <c r="AJ109" s="16"/>
      <c r="AK109" s="16"/>
      <c r="AL109" s="16"/>
      <c r="AM109" s="2"/>
      <c r="AN109" s="2"/>
      <c r="AO109" s="2"/>
      <c r="AP109" s="2"/>
      <c r="AQ109" s="18"/>
      <c r="AR109" s="18"/>
      <c r="AS109" s="18"/>
      <c r="AT109" s="18"/>
      <c r="AU109" s="16"/>
      <c r="AV109" s="16"/>
      <c r="AW109" s="16"/>
      <c r="AX109" s="16"/>
      <c r="AY109" s="16"/>
      <c r="AZ109" s="16"/>
      <c r="BA109" s="16"/>
      <c r="BB109" s="16"/>
    </row>
    <row r="110" spans="1:54" ht="15.75" x14ac:dyDescent="0.25">
      <c r="A110" s="81" t="s">
        <v>88</v>
      </c>
      <c r="B110" s="81" t="s">
        <v>546</v>
      </c>
      <c r="C110" s="142" t="s">
        <v>2</v>
      </c>
      <c r="D110" s="81" t="s">
        <v>3</v>
      </c>
      <c r="E110" s="81" t="s">
        <v>4</v>
      </c>
      <c r="F110" s="81" t="s">
        <v>5</v>
      </c>
      <c r="G110" s="81" t="s">
        <v>6</v>
      </c>
      <c r="H110" s="81" t="s">
        <v>7</v>
      </c>
      <c r="I110" s="81" t="s">
        <v>8</v>
      </c>
      <c r="J110" s="81" t="s">
        <v>9</v>
      </c>
      <c r="K110" s="81" t="s">
        <v>10</v>
      </c>
      <c r="L110" s="81" t="s">
        <v>11</v>
      </c>
      <c r="M110" s="81" t="s">
        <v>12</v>
      </c>
      <c r="N110" s="81" t="s">
        <v>13</v>
      </c>
      <c r="O110" s="81"/>
      <c r="P110" s="81" t="s">
        <v>14</v>
      </c>
      <c r="Q110" s="81"/>
      <c r="R110" s="81" t="s">
        <v>15</v>
      </c>
      <c r="S110" s="81" t="s">
        <v>16</v>
      </c>
      <c r="T110" s="81" t="s">
        <v>17</v>
      </c>
      <c r="U110" s="81" t="s">
        <v>18</v>
      </c>
      <c r="V110" s="81" t="s">
        <v>19</v>
      </c>
      <c r="W110" s="81" t="s">
        <v>20</v>
      </c>
      <c r="X110" s="81" t="s">
        <v>21</v>
      </c>
      <c r="Y110" s="81" t="s">
        <v>22</v>
      </c>
      <c r="Z110" s="81" t="s">
        <v>23</v>
      </c>
      <c r="AA110" s="81" t="s">
        <v>24</v>
      </c>
      <c r="AB110" s="81" t="s">
        <v>25</v>
      </c>
      <c r="AC110" s="81" t="s">
        <v>26</v>
      </c>
      <c r="AD110" s="16"/>
      <c r="AE110" s="18"/>
      <c r="AF110" s="18"/>
      <c r="AG110" s="18"/>
      <c r="AH110" s="18"/>
      <c r="AI110" s="16"/>
      <c r="AJ110" s="16"/>
      <c r="AK110" s="16"/>
      <c r="AL110" s="16"/>
      <c r="AM110" s="2"/>
      <c r="AN110" s="2"/>
      <c r="AO110" s="2"/>
      <c r="AP110" s="2"/>
      <c r="AQ110" s="18"/>
      <c r="AR110" s="18"/>
      <c r="AS110" s="18"/>
      <c r="AT110" s="18"/>
      <c r="AU110" s="16"/>
      <c r="AV110" s="16"/>
      <c r="AW110" s="16"/>
      <c r="AX110" s="16"/>
      <c r="AY110" s="16"/>
      <c r="AZ110" s="16"/>
      <c r="BA110" s="16"/>
      <c r="BB110" s="16"/>
    </row>
    <row r="111" spans="1:54" ht="15.75" x14ac:dyDescent="0.25">
      <c r="A111" s="145" t="s">
        <v>27</v>
      </c>
      <c r="B111" s="146" t="s">
        <v>547</v>
      </c>
      <c r="C111" s="143">
        <v>2</v>
      </c>
      <c r="D111" s="61">
        <v>1</v>
      </c>
      <c r="E111" s="61"/>
      <c r="F111" s="61">
        <v>3</v>
      </c>
      <c r="G111" s="61"/>
      <c r="H111" s="61"/>
      <c r="I111" s="61"/>
      <c r="J111" s="61"/>
      <c r="K111" s="61"/>
      <c r="L111" s="61"/>
      <c r="M111" s="61"/>
      <c r="N111" s="61"/>
      <c r="O111" s="61"/>
      <c r="P111" s="61">
        <v>5</v>
      </c>
      <c r="Q111" s="61"/>
      <c r="R111" s="61">
        <f t="shared" ref="R111:R116" si="40">C111*P111</f>
        <v>10</v>
      </c>
      <c r="S111" s="61">
        <f t="shared" ref="S111:S116" si="41">D111*P111</f>
        <v>5</v>
      </c>
      <c r="T111" s="61"/>
      <c r="U111" s="61">
        <f t="shared" ref="U111:U116" si="42">F111*P111</f>
        <v>15</v>
      </c>
      <c r="V111" s="61"/>
      <c r="W111" s="61"/>
      <c r="X111" s="61"/>
      <c r="Y111" s="61"/>
      <c r="Z111" s="61"/>
      <c r="AA111" s="61"/>
      <c r="AB111" s="61"/>
      <c r="AC111" s="61"/>
      <c r="AD111" s="16"/>
      <c r="AE111" s="18"/>
      <c r="AF111" s="18"/>
      <c r="AG111" s="18"/>
      <c r="AH111" s="18"/>
      <c r="AI111" s="16"/>
      <c r="AJ111" s="16"/>
      <c r="AK111" s="16"/>
      <c r="AL111" s="16"/>
      <c r="AM111" s="2"/>
      <c r="AN111" s="2"/>
      <c r="AO111" s="2"/>
      <c r="AP111" s="2"/>
      <c r="AQ111" s="18"/>
      <c r="AR111" s="18"/>
      <c r="AS111" s="18"/>
      <c r="AT111" s="18"/>
      <c r="AU111" s="16"/>
      <c r="AV111" s="16"/>
      <c r="AW111" s="16"/>
      <c r="AX111" s="16"/>
      <c r="AY111" s="16"/>
      <c r="AZ111" s="16"/>
      <c r="BA111" s="16"/>
      <c r="BB111" s="16"/>
    </row>
    <row r="112" spans="1:54" ht="15.75" x14ac:dyDescent="0.25">
      <c r="A112" s="145" t="s">
        <v>31</v>
      </c>
      <c r="B112" s="146" t="s">
        <v>548</v>
      </c>
      <c r="C112" s="143">
        <v>1</v>
      </c>
      <c r="D112" s="61">
        <v>1</v>
      </c>
      <c r="E112" s="61"/>
      <c r="F112" s="61">
        <v>1</v>
      </c>
      <c r="G112" s="61"/>
      <c r="H112" s="61"/>
      <c r="I112" s="61"/>
      <c r="J112" s="61"/>
      <c r="K112" s="61"/>
      <c r="L112" s="61"/>
      <c r="M112" s="61"/>
      <c r="N112" s="61"/>
      <c r="O112" s="61"/>
      <c r="P112" s="61">
        <v>5</v>
      </c>
      <c r="Q112" s="61"/>
      <c r="R112" s="61">
        <f t="shared" si="40"/>
        <v>5</v>
      </c>
      <c r="S112" s="61">
        <f t="shared" si="41"/>
        <v>5</v>
      </c>
      <c r="T112" s="61"/>
      <c r="U112" s="61">
        <f t="shared" si="42"/>
        <v>5</v>
      </c>
      <c r="V112" s="61"/>
      <c r="W112" s="61"/>
      <c r="X112" s="61"/>
      <c r="Y112" s="61"/>
      <c r="Z112" s="61"/>
      <c r="AA112" s="61"/>
      <c r="AB112" s="61"/>
      <c r="AC112" s="61"/>
      <c r="AD112" s="16"/>
      <c r="AE112" s="18"/>
      <c r="AF112" s="18"/>
      <c r="AG112" s="18"/>
      <c r="AH112" s="18"/>
      <c r="AI112" s="16"/>
      <c r="AJ112" s="16"/>
      <c r="AK112" s="16"/>
      <c r="AL112" s="16"/>
      <c r="AM112" s="2"/>
      <c r="AN112" s="2"/>
      <c r="AO112" s="2"/>
      <c r="AP112" s="2"/>
      <c r="AQ112" s="18"/>
      <c r="AR112" s="18"/>
      <c r="AS112" s="18"/>
      <c r="AT112" s="18"/>
      <c r="AU112" s="16"/>
      <c r="AV112" s="16"/>
      <c r="AW112" s="16"/>
      <c r="AX112" s="16"/>
      <c r="AY112" s="16"/>
      <c r="AZ112" s="16"/>
      <c r="BA112" s="16"/>
      <c r="BB112" s="16"/>
    </row>
    <row r="113" spans="1:54" ht="15.75" x14ac:dyDescent="0.25">
      <c r="A113" s="145" t="s">
        <v>33</v>
      </c>
      <c r="B113" s="146" t="s">
        <v>549</v>
      </c>
      <c r="C113" s="143">
        <v>2</v>
      </c>
      <c r="D113" s="61">
        <v>1</v>
      </c>
      <c r="E113" s="61"/>
      <c r="F113" s="61">
        <v>2</v>
      </c>
      <c r="G113" s="61"/>
      <c r="H113" s="61"/>
      <c r="I113" s="61"/>
      <c r="J113" s="61"/>
      <c r="K113" s="61"/>
      <c r="L113" s="61"/>
      <c r="M113" s="61"/>
      <c r="N113" s="61"/>
      <c r="O113" s="61"/>
      <c r="P113" s="61">
        <v>5</v>
      </c>
      <c r="Q113" s="61"/>
      <c r="R113" s="61">
        <f t="shared" si="40"/>
        <v>10</v>
      </c>
      <c r="S113" s="61">
        <f t="shared" si="41"/>
        <v>5</v>
      </c>
      <c r="T113" s="61"/>
      <c r="U113" s="61">
        <f t="shared" si="42"/>
        <v>10</v>
      </c>
      <c r="V113" s="61"/>
      <c r="W113" s="61"/>
      <c r="X113" s="61"/>
      <c r="Y113" s="61"/>
      <c r="Z113" s="61"/>
      <c r="AA113" s="61"/>
      <c r="AB113" s="61"/>
      <c r="AC113" s="61"/>
      <c r="AD113" s="16"/>
      <c r="AE113" s="18"/>
      <c r="AF113" s="18"/>
      <c r="AG113" s="18"/>
      <c r="AH113" s="18"/>
      <c r="AI113" s="16"/>
      <c r="AJ113" s="16"/>
      <c r="AK113" s="16"/>
      <c r="AL113" s="16"/>
      <c r="AM113" s="2"/>
      <c r="AN113" s="2"/>
      <c r="AO113" s="2"/>
      <c r="AP113" s="2"/>
      <c r="AQ113" s="18"/>
      <c r="AR113" s="18"/>
      <c r="AS113" s="18"/>
      <c r="AT113" s="18"/>
      <c r="AU113" s="16"/>
      <c r="AV113" s="16"/>
      <c r="AW113" s="16"/>
      <c r="AX113" s="16"/>
      <c r="AY113" s="16"/>
      <c r="AZ113" s="16"/>
      <c r="BA113" s="16"/>
      <c r="BB113" s="16"/>
    </row>
    <row r="114" spans="1:54" ht="15.75" x14ac:dyDescent="0.25">
      <c r="A114" s="145" t="s">
        <v>35</v>
      </c>
      <c r="B114" s="146" t="s">
        <v>550</v>
      </c>
      <c r="C114" s="143">
        <v>2</v>
      </c>
      <c r="D114" s="61">
        <v>1</v>
      </c>
      <c r="E114" s="61"/>
      <c r="F114" s="61">
        <v>3</v>
      </c>
      <c r="G114" s="61"/>
      <c r="H114" s="61"/>
      <c r="I114" s="61"/>
      <c r="J114" s="61"/>
      <c r="K114" s="61"/>
      <c r="L114" s="61"/>
      <c r="M114" s="61"/>
      <c r="N114" s="61"/>
      <c r="O114" s="61"/>
      <c r="P114" s="61">
        <v>5</v>
      </c>
      <c r="Q114" s="61"/>
      <c r="R114" s="61">
        <f t="shared" si="40"/>
        <v>10</v>
      </c>
      <c r="S114" s="61">
        <f t="shared" si="41"/>
        <v>5</v>
      </c>
      <c r="T114" s="61"/>
      <c r="U114" s="61">
        <f t="shared" si="42"/>
        <v>15</v>
      </c>
      <c r="V114" s="61"/>
      <c r="W114" s="61"/>
      <c r="X114" s="61"/>
      <c r="Y114" s="61"/>
      <c r="Z114" s="61"/>
      <c r="AA114" s="61"/>
      <c r="AB114" s="61"/>
      <c r="AC114" s="61"/>
      <c r="AD114" s="16"/>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row>
    <row r="115" spans="1:54" ht="15.75" x14ac:dyDescent="0.25">
      <c r="A115" s="145" t="s">
        <v>37</v>
      </c>
      <c r="B115" s="146" t="s">
        <v>551</v>
      </c>
      <c r="C115" s="143">
        <v>1</v>
      </c>
      <c r="D115" s="61">
        <v>1</v>
      </c>
      <c r="E115" s="61"/>
      <c r="F115" s="61">
        <v>1</v>
      </c>
      <c r="G115" s="61"/>
      <c r="H115" s="61"/>
      <c r="I115" s="61"/>
      <c r="J115" s="61"/>
      <c r="K115" s="61"/>
      <c r="L115" s="61"/>
      <c r="M115" s="61"/>
      <c r="N115" s="61"/>
      <c r="O115" s="61"/>
      <c r="P115" s="61">
        <v>5</v>
      </c>
      <c r="Q115" s="61"/>
      <c r="R115" s="61">
        <f t="shared" si="40"/>
        <v>5</v>
      </c>
      <c r="S115" s="61">
        <f t="shared" si="41"/>
        <v>5</v>
      </c>
      <c r="T115" s="61"/>
      <c r="U115" s="61">
        <f t="shared" si="42"/>
        <v>5</v>
      </c>
      <c r="V115" s="61"/>
      <c r="W115" s="61"/>
      <c r="X115" s="61"/>
      <c r="Y115" s="61"/>
      <c r="Z115" s="61"/>
      <c r="AA115" s="61"/>
      <c r="AB115" s="61"/>
      <c r="AC115" s="61"/>
      <c r="AD115" s="16"/>
      <c r="AE115" s="18"/>
      <c r="AF115" s="18"/>
      <c r="AG115" s="18"/>
      <c r="AH115" s="16"/>
      <c r="AI115" s="16"/>
      <c r="AJ115" s="16"/>
      <c r="AK115" s="16"/>
      <c r="AL115" s="16"/>
      <c r="AM115" s="16"/>
      <c r="AN115" s="16"/>
      <c r="AO115" s="16"/>
      <c r="AP115" s="16"/>
      <c r="AQ115" s="18"/>
      <c r="AR115" s="18"/>
      <c r="AS115" s="18"/>
      <c r="AT115" s="16"/>
      <c r="AU115" s="16"/>
      <c r="AV115" s="16"/>
      <c r="AW115" s="16"/>
      <c r="AX115" s="16"/>
      <c r="AY115" s="16"/>
      <c r="AZ115" s="16"/>
      <c r="BA115" s="16"/>
      <c r="BB115" s="16"/>
    </row>
    <row r="116" spans="1:54" ht="15.75" x14ac:dyDescent="0.25">
      <c r="A116" s="145" t="s">
        <v>39</v>
      </c>
      <c r="B116" s="146" t="s">
        <v>552</v>
      </c>
      <c r="C116" s="143">
        <v>1</v>
      </c>
      <c r="D116" s="61">
        <v>2</v>
      </c>
      <c r="E116" s="61"/>
      <c r="F116" s="61">
        <v>3</v>
      </c>
      <c r="G116" s="61"/>
      <c r="H116" s="61"/>
      <c r="I116" s="61"/>
      <c r="J116" s="61"/>
      <c r="K116" s="61"/>
      <c r="L116" s="61"/>
      <c r="M116" s="61"/>
      <c r="N116" s="61"/>
      <c r="O116" s="61"/>
      <c r="P116" s="61">
        <v>5</v>
      </c>
      <c r="Q116" s="61"/>
      <c r="R116" s="61">
        <f t="shared" si="40"/>
        <v>5</v>
      </c>
      <c r="S116" s="61">
        <f t="shared" si="41"/>
        <v>10</v>
      </c>
      <c r="T116" s="61"/>
      <c r="U116" s="61">
        <f t="shared" si="42"/>
        <v>15</v>
      </c>
      <c r="V116" s="61"/>
      <c r="W116" s="61"/>
      <c r="X116" s="61"/>
      <c r="Y116" s="61"/>
      <c r="Z116" s="61"/>
      <c r="AA116" s="61"/>
      <c r="AB116" s="61"/>
      <c r="AC116" s="61"/>
      <c r="AD116" s="16"/>
      <c r="AE116" s="18"/>
      <c r="AF116" s="18"/>
      <c r="AG116" s="18"/>
      <c r="AH116" s="16"/>
      <c r="AI116" s="16"/>
      <c r="AJ116" s="16"/>
      <c r="AK116" s="16"/>
      <c r="AL116" s="16"/>
      <c r="AM116" s="16"/>
      <c r="AN116" s="16"/>
      <c r="AO116" s="16"/>
      <c r="AP116" s="16"/>
      <c r="AQ116" s="18"/>
      <c r="AR116" s="18"/>
      <c r="AS116" s="18"/>
      <c r="AT116" s="16"/>
      <c r="AU116" s="16"/>
      <c r="AV116" s="16"/>
      <c r="AW116" s="16"/>
      <c r="AX116" s="16"/>
      <c r="AY116" s="16"/>
      <c r="AZ116" s="16"/>
      <c r="BA116" s="16"/>
      <c r="BB116" s="16"/>
    </row>
    <row r="117" spans="1:54" ht="15.75" x14ac:dyDescent="0.25">
      <c r="A117" s="81" t="s">
        <v>88</v>
      </c>
      <c r="B117" s="81" t="s">
        <v>486</v>
      </c>
      <c r="C117" s="142" t="s">
        <v>2</v>
      </c>
      <c r="D117" s="81" t="s">
        <v>3</v>
      </c>
      <c r="E117" s="81" t="s">
        <v>4</v>
      </c>
      <c r="F117" s="81" t="s">
        <v>5</v>
      </c>
      <c r="G117" s="81" t="s">
        <v>6</v>
      </c>
      <c r="H117" s="81" t="s">
        <v>7</v>
      </c>
      <c r="I117" s="81" t="s">
        <v>8</v>
      </c>
      <c r="J117" s="81" t="s">
        <v>9</v>
      </c>
      <c r="K117" s="81" t="s">
        <v>10</v>
      </c>
      <c r="L117" s="81" t="s">
        <v>11</v>
      </c>
      <c r="M117" s="81" t="s">
        <v>12</v>
      </c>
      <c r="N117" s="81" t="s">
        <v>13</v>
      </c>
      <c r="O117" s="81"/>
      <c r="P117" s="81" t="s">
        <v>14</v>
      </c>
      <c r="Q117" s="81"/>
      <c r="R117" s="81" t="s">
        <v>15</v>
      </c>
      <c r="S117" s="81" t="s">
        <v>16</v>
      </c>
      <c r="T117" s="81" t="s">
        <v>17</v>
      </c>
      <c r="U117" s="81" t="s">
        <v>18</v>
      </c>
      <c r="V117" s="81" t="s">
        <v>19</v>
      </c>
      <c r="W117" s="81" t="s">
        <v>20</v>
      </c>
      <c r="X117" s="81" t="s">
        <v>21</v>
      </c>
      <c r="Y117" s="81" t="s">
        <v>22</v>
      </c>
      <c r="Z117" s="81" t="s">
        <v>23</v>
      </c>
      <c r="AA117" s="81" t="s">
        <v>24</v>
      </c>
      <c r="AB117" s="81" t="s">
        <v>25</v>
      </c>
      <c r="AC117" s="81" t="s">
        <v>26</v>
      </c>
      <c r="AD117" s="16"/>
      <c r="AE117" s="18"/>
      <c r="AF117" s="18"/>
      <c r="AG117" s="18"/>
      <c r="AH117" s="16"/>
      <c r="AI117" s="16"/>
      <c r="AJ117" s="16"/>
      <c r="AK117" s="16"/>
      <c r="AL117" s="16"/>
      <c r="AM117" s="16"/>
      <c r="AN117" s="16"/>
      <c r="AO117" s="16"/>
      <c r="AP117" s="16"/>
      <c r="AQ117" s="18"/>
      <c r="AR117" s="18"/>
      <c r="AS117" s="18"/>
      <c r="AT117" s="16"/>
      <c r="AU117" s="16"/>
      <c r="AV117" s="16"/>
      <c r="AW117" s="16"/>
      <c r="AX117" s="16"/>
      <c r="AY117" s="16"/>
      <c r="AZ117" s="16"/>
      <c r="BA117" s="16"/>
      <c r="BB117" s="16"/>
    </row>
    <row r="118" spans="1:54" ht="15.75" x14ac:dyDescent="0.25">
      <c r="A118" s="145" t="s">
        <v>27</v>
      </c>
      <c r="B118" s="146" t="s">
        <v>487</v>
      </c>
      <c r="C118" s="143">
        <v>2</v>
      </c>
      <c r="D118" s="61">
        <v>1</v>
      </c>
      <c r="E118" s="61">
        <v>1</v>
      </c>
      <c r="F118" s="61"/>
      <c r="G118" s="61"/>
      <c r="H118" s="61"/>
      <c r="I118" s="61"/>
      <c r="J118" s="61"/>
      <c r="K118" s="61"/>
      <c r="L118" s="61"/>
      <c r="M118" s="61"/>
      <c r="N118" s="61"/>
      <c r="O118" s="61"/>
      <c r="P118" s="61">
        <v>4</v>
      </c>
      <c r="Q118" s="61"/>
      <c r="R118" s="61">
        <f t="shared" ref="R118:R123" si="43">C118*P118</f>
        <v>8</v>
      </c>
      <c r="S118" s="61">
        <f t="shared" ref="S118:S123" si="44">D118*P118</f>
        <v>4</v>
      </c>
      <c r="T118" s="61">
        <f t="shared" ref="T118:T123" si="45">E118*P118</f>
        <v>4</v>
      </c>
      <c r="U118" s="61"/>
      <c r="V118" s="61"/>
      <c r="W118" s="61"/>
      <c r="X118" s="61"/>
      <c r="Y118" s="61"/>
      <c r="Z118" s="61"/>
      <c r="AA118" s="61"/>
      <c r="AB118" s="61"/>
      <c r="AC118" s="61"/>
      <c r="AD118" s="16"/>
      <c r="AE118" s="18"/>
      <c r="AF118" s="18"/>
      <c r="AG118" s="18"/>
      <c r="AH118" s="16"/>
      <c r="AI118" s="16"/>
      <c r="AJ118" s="16"/>
      <c r="AK118" s="16"/>
      <c r="AL118" s="16"/>
      <c r="AM118" s="16"/>
      <c r="AN118" s="16"/>
      <c r="AO118" s="16"/>
      <c r="AP118" s="16"/>
      <c r="AQ118" s="18"/>
      <c r="AR118" s="18"/>
      <c r="AS118" s="18"/>
      <c r="AT118" s="16"/>
      <c r="AU118" s="16"/>
      <c r="AV118" s="16"/>
      <c r="AW118" s="16"/>
      <c r="AX118" s="16"/>
      <c r="AY118" s="16"/>
      <c r="AZ118" s="16"/>
      <c r="BA118" s="16"/>
      <c r="BB118" s="16"/>
    </row>
    <row r="119" spans="1:54" ht="15.75" x14ac:dyDescent="0.25">
      <c r="A119" s="145" t="s">
        <v>31</v>
      </c>
      <c r="B119" s="146" t="s">
        <v>488</v>
      </c>
      <c r="C119" s="143">
        <v>1</v>
      </c>
      <c r="D119" s="61">
        <v>2</v>
      </c>
      <c r="E119" s="61">
        <v>3</v>
      </c>
      <c r="F119" s="61"/>
      <c r="G119" s="61"/>
      <c r="H119" s="61"/>
      <c r="I119" s="61"/>
      <c r="J119" s="61"/>
      <c r="K119" s="61"/>
      <c r="L119" s="61"/>
      <c r="M119" s="61"/>
      <c r="N119" s="61"/>
      <c r="O119" s="61"/>
      <c r="P119" s="61">
        <v>4</v>
      </c>
      <c r="Q119" s="61"/>
      <c r="R119" s="61">
        <f t="shared" si="43"/>
        <v>4</v>
      </c>
      <c r="S119" s="61">
        <f t="shared" si="44"/>
        <v>8</v>
      </c>
      <c r="T119" s="61">
        <f t="shared" si="45"/>
        <v>12</v>
      </c>
      <c r="U119" s="61"/>
      <c r="V119" s="61"/>
      <c r="W119" s="61"/>
      <c r="X119" s="61"/>
      <c r="Y119" s="61"/>
      <c r="Z119" s="61"/>
      <c r="AA119" s="61"/>
      <c r="AB119" s="61"/>
      <c r="AC119" s="61"/>
      <c r="AD119" s="16"/>
      <c r="AE119" s="18"/>
      <c r="AF119" s="18"/>
      <c r="AG119" s="18"/>
      <c r="AH119" s="16"/>
      <c r="AI119" s="16"/>
      <c r="AJ119" s="16"/>
      <c r="AK119" s="16"/>
      <c r="AL119" s="16"/>
      <c r="AM119" s="16"/>
      <c r="AN119" s="16"/>
      <c r="AO119" s="16"/>
      <c r="AP119" s="16"/>
      <c r="AQ119" s="18"/>
      <c r="AR119" s="18"/>
      <c r="AS119" s="18"/>
      <c r="AT119" s="16"/>
      <c r="AU119" s="16"/>
      <c r="AV119" s="16"/>
      <c r="AW119" s="16"/>
      <c r="AX119" s="16"/>
      <c r="AY119" s="16"/>
      <c r="AZ119" s="16"/>
      <c r="BA119" s="16"/>
      <c r="BB119" s="16"/>
    </row>
    <row r="120" spans="1:54" ht="15.75" x14ac:dyDescent="0.25">
      <c r="A120" s="145" t="s">
        <v>33</v>
      </c>
      <c r="B120" s="146" t="s">
        <v>489</v>
      </c>
      <c r="C120" s="143">
        <v>1</v>
      </c>
      <c r="D120" s="61">
        <v>2</v>
      </c>
      <c r="E120" s="61">
        <v>3</v>
      </c>
      <c r="F120" s="61"/>
      <c r="G120" s="61"/>
      <c r="H120" s="61"/>
      <c r="I120" s="61"/>
      <c r="J120" s="61"/>
      <c r="K120" s="61"/>
      <c r="L120" s="61"/>
      <c r="M120" s="61"/>
      <c r="N120" s="61"/>
      <c r="O120" s="61"/>
      <c r="P120" s="61">
        <v>4</v>
      </c>
      <c r="Q120" s="61"/>
      <c r="R120" s="61">
        <f t="shared" si="43"/>
        <v>4</v>
      </c>
      <c r="S120" s="61">
        <f t="shared" si="44"/>
        <v>8</v>
      </c>
      <c r="T120" s="61">
        <f t="shared" si="45"/>
        <v>12</v>
      </c>
      <c r="U120" s="61"/>
      <c r="V120" s="61"/>
      <c r="W120" s="61"/>
      <c r="X120" s="61"/>
      <c r="Y120" s="61"/>
      <c r="Z120" s="61"/>
      <c r="AA120" s="61"/>
      <c r="AB120" s="61"/>
      <c r="AC120" s="61"/>
      <c r="AD120" s="16"/>
      <c r="AE120" s="18"/>
      <c r="AF120" s="18"/>
      <c r="AG120" s="18"/>
      <c r="AH120" s="16"/>
      <c r="AI120" s="16"/>
      <c r="AJ120" s="16"/>
      <c r="AK120" s="16"/>
      <c r="AL120" s="16"/>
      <c r="AM120" s="16"/>
      <c r="AN120" s="16"/>
      <c r="AO120" s="16"/>
      <c r="AP120" s="16"/>
      <c r="AQ120" s="18"/>
      <c r="AR120" s="18"/>
      <c r="AS120" s="18"/>
      <c r="AT120" s="16"/>
      <c r="AU120" s="16"/>
      <c r="AV120" s="16"/>
      <c r="AW120" s="16"/>
      <c r="AX120" s="16"/>
      <c r="AY120" s="16"/>
      <c r="AZ120" s="16"/>
      <c r="BA120" s="16"/>
      <c r="BB120" s="16"/>
    </row>
    <row r="121" spans="1:54" ht="15.75" x14ac:dyDescent="0.25">
      <c r="A121" s="145" t="s">
        <v>35</v>
      </c>
      <c r="B121" s="146" t="s">
        <v>490</v>
      </c>
      <c r="C121" s="143">
        <v>2</v>
      </c>
      <c r="D121" s="61">
        <v>3</v>
      </c>
      <c r="E121" s="61">
        <v>3</v>
      </c>
      <c r="F121" s="61"/>
      <c r="G121" s="61"/>
      <c r="H121" s="61"/>
      <c r="I121" s="61"/>
      <c r="J121" s="61"/>
      <c r="K121" s="61"/>
      <c r="L121" s="61"/>
      <c r="M121" s="61"/>
      <c r="N121" s="61"/>
      <c r="O121" s="61"/>
      <c r="P121" s="61">
        <v>4</v>
      </c>
      <c r="Q121" s="61"/>
      <c r="R121" s="61">
        <f t="shared" si="43"/>
        <v>8</v>
      </c>
      <c r="S121" s="61">
        <f t="shared" si="44"/>
        <v>12</v>
      </c>
      <c r="T121" s="61">
        <f t="shared" si="45"/>
        <v>12</v>
      </c>
      <c r="U121" s="61"/>
      <c r="V121" s="61"/>
      <c r="W121" s="61"/>
      <c r="X121" s="61"/>
      <c r="Y121" s="61"/>
      <c r="Z121" s="61"/>
      <c r="AA121" s="61"/>
      <c r="AB121" s="61"/>
      <c r="AC121" s="61"/>
      <c r="AD121" s="16"/>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row>
    <row r="122" spans="1:54" ht="15.75" x14ac:dyDescent="0.25">
      <c r="A122" s="145" t="s">
        <v>37</v>
      </c>
      <c r="B122" s="146" t="s">
        <v>491</v>
      </c>
      <c r="C122" s="143">
        <v>3</v>
      </c>
      <c r="D122" s="61">
        <v>3</v>
      </c>
      <c r="E122" s="61">
        <v>3</v>
      </c>
      <c r="F122" s="61"/>
      <c r="G122" s="61"/>
      <c r="H122" s="61"/>
      <c r="I122" s="61"/>
      <c r="J122" s="61"/>
      <c r="K122" s="61"/>
      <c r="L122" s="61"/>
      <c r="M122" s="61"/>
      <c r="N122" s="61"/>
      <c r="O122" s="61"/>
      <c r="P122" s="61">
        <v>4</v>
      </c>
      <c r="Q122" s="61"/>
      <c r="R122" s="61">
        <f t="shared" si="43"/>
        <v>12</v>
      </c>
      <c r="S122" s="61">
        <f t="shared" si="44"/>
        <v>12</v>
      </c>
      <c r="T122" s="61">
        <f t="shared" si="45"/>
        <v>12</v>
      </c>
      <c r="U122" s="61"/>
      <c r="V122" s="61"/>
      <c r="W122" s="61"/>
      <c r="X122" s="61"/>
      <c r="Y122" s="61"/>
      <c r="Z122" s="61"/>
      <c r="AA122" s="61"/>
      <c r="AB122" s="61"/>
      <c r="AC122" s="61"/>
      <c r="AD122" s="16"/>
      <c r="AE122" s="18"/>
      <c r="AF122" s="18"/>
      <c r="AG122" s="18"/>
      <c r="AH122" s="18"/>
      <c r="AI122" s="16"/>
      <c r="AJ122" s="16"/>
      <c r="AK122" s="16"/>
      <c r="AL122" s="16"/>
      <c r="AM122" s="2"/>
      <c r="AN122" s="2"/>
      <c r="AO122" s="2"/>
      <c r="AP122" s="2"/>
      <c r="AQ122" s="18"/>
      <c r="AR122" s="18"/>
      <c r="AS122" s="18"/>
      <c r="AT122" s="18"/>
      <c r="AU122" s="16"/>
      <c r="AV122" s="16"/>
      <c r="AW122" s="16"/>
      <c r="AX122" s="16"/>
      <c r="AY122" s="16"/>
      <c r="AZ122" s="16"/>
      <c r="BA122" s="16"/>
      <c r="BB122" s="16"/>
    </row>
    <row r="123" spans="1:54" ht="15.75" x14ac:dyDescent="0.25">
      <c r="A123" s="145" t="s">
        <v>39</v>
      </c>
      <c r="B123" s="146" t="s">
        <v>492</v>
      </c>
      <c r="C123" s="143">
        <v>2</v>
      </c>
      <c r="D123" s="61">
        <v>1</v>
      </c>
      <c r="E123" s="61">
        <v>1</v>
      </c>
      <c r="F123" s="61"/>
      <c r="G123" s="61"/>
      <c r="H123" s="61"/>
      <c r="I123" s="61"/>
      <c r="J123" s="61"/>
      <c r="K123" s="61"/>
      <c r="L123" s="61"/>
      <c r="M123" s="61"/>
      <c r="N123" s="61"/>
      <c r="O123" s="61"/>
      <c r="P123" s="61">
        <v>4</v>
      </c>
      <c r="Q123" s="61"/>
      <c r="R123" s="61">
        <f t="shared" si="43"/>
        <v>8</v>
      </c>
      <c r="S123" s="61">
        <f t="shared" si="44"/>
        <v>4</v>
      </c>
      <c r="T123" s="61">
        <f t="shared" si="45"/>
        <v>4</v>
      </c>
      <c r="U123" s="61"/>
      <c r="V123" s="61"/>
      <c r="W123" s="61"/>
      <c r="X123" s="61"/>
      <c r="Y123" s="61"/>
      <c r="Z123" s="61"/>
      <c r="AA123" s="61"/>
      <c r="AB123" s="61"/>
      <c r="AC123" s="61"/>
      <c r="AD123" s="16"/>
      <c r="AE123" s="18"/>
      <c r="AF123" s="18"/>
      <c r="AG123" s="18"/>
      <c r="AH123" s="18"/>
      <c r="AI123" s="16"/>
      <c r="AJ123" s="16"/>
      <c r="AK123" s="16"/>
      <c r="AL123" s="16"/>
      <c r="AM123" s="2"/>
      <c r="AN123" s="2"/>
      <c r="AO123" s="2"/>
      <c r="AP123" s="2"/>
      <c r="AQ123" s="18"/>
      <c r="AR123" s="18"/>
      <c r="AS123" s="18"/>
      <c r="AT123" s="18"/>
      <c r="AU123" s="16"/>
      <c r="AV123" s="16"/>
      <c r="AW123" s="16"/>
      <c r="AX123" s="16"/>
      <c r="AY123" s="16"/>
      <c r="AZ123" s="16"/>
      <c r="BA123" s="16"/>
      <c r="BB123" s="16"/>
    </row>
    <row r="124" spans="1:54" ht="15.75" x14ac:dyDescent="0.25">
      <c r="A124" s="81" t="s">
        <v>88</v>
      </c>
      <c r="B124" s="81" t="s">
        <v>493</v>
      </c>
      <c r="C124" s="142" t="s">
        <v>2</v>
      </c>
      <c r="D124" s="81" t="s">
        <v>3</v>
      </c>
      <c r="E124" s="81" t="s">
        <v>4</v>
      </c>
      <c r="F124" s="81" t="s">
        <v>5</v>
      </c>
      <c r="G124" s="81" t="s">
        <v>6</v>
      </c>
      <c r="H124" s="81" t="s">
        <v>7</v>
      </c>
      <c r="I124" s="81" t="s">
        <v>8</v>
      </c>
      <c r="J124" s="81" t="s">
        <v>9</v>
      </c>
      <c r="K124" s="81" t="s">
        <v>10</v>
      </c>
      <c r="L124" s="81" t="s">
        <v>11</v>
      </c>
      <c r="M124" s="81" t="s">
        <v>12</v>
      </c>
      <c r="N124" s="81" t="s">
        <v>13</v>
      </c>
      <c r="O124" s="81"/>
      <c r="P124" s="81" t="s">
        <v>14</v>
      </c>
      <c r="Q124" s="81"/>
      <c r="R124" s="81" t="s">
        <v>15</v>
      </c>
      <c r="S124" s="81" t="s">
        <v>16</v>
      </c>
      <c r="T124" s="81" t="s">
        <v>17</v>
      </c>
      <c r="U124" s="81" t="s">
        <v>18</v>
      </c>
      <c r="V124" s="81" t="s">
        <v>19</v>
      </c>
      <c r="W124" s="81" t="s">
        <v>20</v>
      </c>
      <c r="X124" s="81" t="s">
        <v>21</v>
      </c>
      <c r="Y124" s="81" t="s">
        <v>22</v>
      </c>
      <c r="Z124" s="81" t="s">
        <v>23</v>
      </c>
      <c r="AA124" s="81" t="s">
        <v>24</v>
      </c>
      <c r="AB124" s="81" t="s">
        <v>25</v>
      </c>
      <c r="AC124" s="81" t="s">
        <v>26</v>
      </c>
      <c r="AD124" s="16"/>
      <c r="AE124" s="18"/>
      <c r="AF124" s="18"/>
      <c r="AG124" s="18"/>
      <c r="AH124" s="18"/>
      <c r="AI124" s="16"/>
      <c r="AJ124" s="16"/>
      <c r="AK124" s="16"/>
      <c r="AL124" s="16"/>
      <c r="AM124" s="2"/>
      <c r="AN124" s="2"/>
      <c r="AO124" s="2"/>
      <c r="AP124" s="2"/>
      <c r="AQ124" s="18"/>
      <c r="AR124" s="18"/>
      <c r="AS124" s="18"/>
      <c r="AT124" s="18"/>
      <c r="AU124" s="16"/>
      <c r="AV124" s="16"/>
      <c r="AW124" s="16"/>
      <c r="AX124" s="16"/>
      <c r="AY124" s="16"/>
      <c r="AZ124" s="16"/>
      <c r="BA124" s="16"/>
      <c r="BB124" s="16"/>
    </row>
    <row r="125" spans="1:54" ht="15.75" x14ac:dyDescent="0.25">
      <c r="A125" s="145" t="s">
        <v>27</v>
      </c>
      <c r="B125" s="146" t="s">
        <v>494</v>
      </c>
      <c r="C125" s="143">
        <v>2</v>
      </c>
      <c r="D125" s="61">
        <v>2</v>
      </c>
      <c r="E125" s="61"/>
      <c r="F125" s="61">
        <v>3</v>
      </c>
      <c r="G125" s="61"/>
      <c r="H125" s="61"/>
      <c r="I125" s="61"/>
      <c r="J125" s="61"/>
      <c r="K125" s="61"/>
      <c r="L125" s="61"/>
      <c r="M125" s="61"/>
      <c r="N125" s="61"/>
      <c r="O125" s="61"/>
      <c r="P125" s="61">
        <v>5</v>
      </c>
      <c r="Q125" s="61"/>
      <c r="R125" s="61">
        <f t="shared" ref="R125:R130" si="46">C125*P125</f>
        <v>10</v>
      </c>
      <c r="S125" s="61">
        <f t="shared" ref="S125:S130" si="47">D125*P125</f>
        <v>10</v>
      </c>
      <c r="T125" s="61"/>
      <c r="U125" s="61">
        <f t="shared" ref="U125:U130" si="48">F125*P125</f>
        <v>15</v>
      </c>
      <c r="V125" s="61"/>
      <c r="W125" s="61"/>
      <c r="X125" s="61"/>
      <c r="Y125" s="61"/>
      <c r="Z125" s="61"/>
      <c r="AA125" s="61"/>
      <c r="AB125" s="61"/>
      <c r="AC125" s="61"/>
      <c r="AD125" s="16"/>
      <c r="AE125" s="18"/>
      <c r="AF125" s="18"/>
      <c r="AG125" s="18"/>
      <c r="AH125" s="18"/>
      <c r="AI125" s="16"/>
      <c r="AJ125" s="16"/>
      <c r="AK125" s="16"/>
      <c r="AL125" s="16"/>
      <c r="AM125" s="2"/>
      <c r="AN125" s="2"/>
      <c r="AO125" s="2"/>
      <c r="AP125" s="2"/>
      <c r="AQ125" s="18"/>
      <c r="AR125" s="18"/>
      <c r="AS125" s="18"/>
      <c r="AT125" s="18"/>
      <c r="AU125" s="16"/>
      <c r="AV125" s="16"/>
      <c r="AW125" s="16"/>
      <c r="AX125" s="16"/>
      <c r="AY125" s="16"/>
      <c r="AZ125" s="16"/>
      <c r="BA125" s="16"/>
      <c r="BB125" s="16"/>
    </row>
    <row r="126" spans="1:54" ht="15.75" x14ac:dyDescent="0.25">
      <c r="A126" s="145" t="s">
        <v>31</v>
      </c>
      <c r="B126" s="146" t="s">
        <v>495</v>
      </c>
      <c r="C126" s="143">
        <v>3</v>
      </c>
      <c r="D126" s="61">
        <v>2</v>
      </c>
      <c r="E126" s="61"/>
      <c r="F126" s="61">
        <v>3</v>
      </c>
      <c r="G126" s="61"/>
      <c r="H126" s="61"/>
      <c r="I126" s="61"/>
      <c r="J126" s="61"/>
      <c r="K126" s="61"/>
      <c r="L126" s="61"/>
      <c r="M126" s="61"/>
      <c r="N126" s="61"/>
      <c r="O126" s="61"/>
      <c r="P126" s="61">
        <v>5</v>
      </c>
      <c r="Q126" s="61"/>
      <c r="R126" s="61">
        <f t="shared" si="46"/>
        <v>15</v>
      </c>
      <c r="S126" s="61">
        <f t="shared" si="47"/>
        <v>10</v>
      </c>
      <c r="T126" s="61"/>
      <c r="U126" s="61">
        <f t="shared" si="48"/>
        <v>15</v>
      </c>
      <c r="V126" s="61"/>
      <c r="W126" s="61"/>
      <c r="X126" s="61"/>
      <c r="Y126" s="61"/>
      <c r="Z126" s="61"/>
      <c r="AA126" s="61"/>
      <c r="AB126" s="61"/>
      <c r="AC126" s="61"/>
      <c r="AD126" s="16"/>
      <c r="AE126" s="18"/>
      <c r="AF126" s="18"/>
      <c r="AG126" s="18"/>
      <c r="AH126" s="18"/>
      <c r="AI126" s="16"/>
      <c r="AJ126" s="16"/>
      <c r="AK126" s="16"/>
      <c r="AL126" s="16"/>
      <c r="AM126" s="2"/>
      <c r="AN126" s="2"/>
      <c r="AO126" s="2"/>
      <c r="AP126" s="2"/>
      <c r="AQ126" s="18"/>
      <c r="AR126" s="18"/>
      <c r="AS126" s="18"/>
      <c r="AT126" s="18"/>
      <c r="AU126" s="16"/>
      <c r="AV126" s="16"/>
      <c r="AW126" s="16"/>
      <c r="AX126" s="16"/>
      <c r="AY126" s="16"/>
      <c r="AZ126" s="16"/>
      <c r="BA126" s="16"/>
      <c r="BB126" s="16"/>
    </row>
    <row r="127" spans="1:54" ht="15.75" x14ac:dyDescent="0.25">
      <c r="A127" s="145" t="s">
        <v>33</v>
      </c>
      <c r="B127" s="146" t="s">
        <v>496</v>
      </c>
      <c r="C127" s="143">
        <v>3</v>
      </c>
      <c r="D127" s="61">
        <v>2</v>
      </c>
      <c r="E127" s="61"/>
      <c r="F127" s="61">
        <v>3</v>
      </c>
      <c r="G127" s="61"/>
      <c r="H127" s="61"/>
      <c r="I127" s="61"/>
      <c r="J127" s="61"/>
      <c r="K127" s="61"/>
      <c r="L127" s="61"/>
      <c r="M127" s="61"/>
      <c r="N127" s="61"/>
      <c r="O127" s="61"/>
      <c r="P127" s="61">
        <v>5</v>
      </c>
      <c r="Q127" s="61"/>
      <c r="R127" s="61">
        <f t="shared" si="46"/>
        <v>15</v>
      </c>
      <c r="S127" s="61">
        <f t="shared" si="47"/>
        <v>10</v>
      </c>
      <c r="T127" s="61"/>
      <c r="U127" s="61">
        <f t="shared" si="48"/>
        <v>15</v>
      </c>
      <c r="V127" s="61"/>
      <c r="W127" s="61"/>
      <c r="X127" s="61"/>
      <c r="Y127" s="61"/>
      <c r="Z127" s="61"/>
      <c r="AA127" s="61"/>
      <c r="AB127" s="61"/>
      <c r="AC127" s="61"/>
      <c r="AD127" s="16"/>
      <c r="AE127" s="18"/>
      <c r="AF127" s="18"/>
      <c r="AG127" s="18"/>
      <c r="AH127" s="18"/>
      <c r="AI127" s="16"/>
      <c r="AJ127" s="16"/>
      <c r="AK127" s="16"/>
      <c r="AL127" s="16"/>
      <c r="AM127" s="2"/>
      <c r="AN127" s="2"/>
      <c r="AO127" s="2"/>
      <c r="AP127" s="2"/>
      <c r="AQ127" s="18"/>
      <c r="AR127" s="18"/>
      <c r="AS127" s="18"/>
      <c r="AT127" s="18"/>
      <c r="AU127" s="16"/>
      <c r="AV127" s="16"/>
      <c r="AW127" s="16"/>
      <c r="AX127" s="16"/>
      <c r="AY127" s="16"/>
      <c r="AZ127" s="16"/>
      <c r="BA127" s="16"/>
      <c r="BB127" s="16"/>
    </row>
    <row r="128" spans="1:54" ht="15.75" x14ac:dyDescent="0.25">
      <c r="A128" s="145" t="s">
        <v>35</v>
      </c>
      <c r="B128" s="146" t="s">
        <v>497</v>
      </c>
      <c r="C128" s="143">
        <v>3</v>
      </c>
      <c r="D128" s="61">
        <v>2</v>
      </c>
      <c r="E128" s="61"/>
      <c r="F128" s="61">
        <v>3</v>
      </c>
      <c r="G128" s="61"/>
      <c r="H128" s="61"/>
      <c r="I128" s="61"/>
      <c r="J128" s="61"/>
      <c r="K128" s="61"/>
      <c r="L128" s="61"/>
      <c r="M128" s="61"/>
      <c r="N128" s="61"/>
      <c r="O128" s="61"/>
      <c r="P128" s="61">
        <v>5</v>
      </c>
      <c r="Q128" s="61"/>
      <c r="R128" s="61">
        <f t="shared" si="46"/>
        <v>15</v>
      </c>
      <c r="S128" s="61">
        <f t="shared" si="47"/>
        <v>10</v>
      </c>
      <c r="T128" s="61"/>
      <c r="U128" s="61">
        <f t="shared" si="48"/>
        <v>15</v>
      </c>
      <c r="V128" s="61"/>
      <c r="W128" s="61"/>
      <c r="X128" s="61"/>
      <c r="Y128" s="61"/>
      <c r="Z128" s="61"/>
      <c r="AA128" s="61"/>
      <c r="AB128" s="61"/>
      <c r="AC128" s="61"/>
      <c r="AD128" s="16"/>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row>
    <row r="129" spans="1:54" ht="15.75" x14ac:dyDescent="0.25">
      <c r="A129" s="145" t="s">
        <v>37</v>
      </c>
      <c r="B129" s="146" t="s">
        <v>498</v>
      </c>
      <c r="C129" s="143">
        <v>3</v>
      </c>
      <c r="D129" s="61">
        <v>2</v>
      </c>
      <c r="E129" s="61"/>
      <c r="F129" s="61">
        <v>3</v>
      </c>
      <c r="G129" s="61"/>
      <c r="H129" s="61"/>
      <c r="I129" s="61"/>
      <c r="J129" s="61"/>
      <c r="K129" s="61"/>
      <c r="L129" s="61"/>
      <c r="M129" s="61"/>
      <c r="N129" s="61"/>
      <c r="O129" s="61"/>
      <c r="P129" s="61">
        <v>5</v>
      </c>
      <c r="Q129" s="61"/>
      <c r="R129" s="61">
        <f t="shared" si="46"/>
        <v>15</v>
      </c>
      <c r="S129" s="61">
        <f t="shared" si="47"/>
        <v>10</v>
      </c>
      <c r="T129" s="61"/>
      <c r="U129" s="61">
        <f t="shared" si="48"/>
        <v>15</v>
      </c>
      <c r="V129" s="61"/>
      <c r="W129" s="61"/>
      <c r="X129" s="61"/>
      <c r="Y129" s="61"/>
      <c r="Z129" s="61"/>
      <c r="AA129" s="61"/>
      <c r="AB129" s="61"/>
      <c r="AC129" s="61"/>
      <c r="AD129" s="16"/>
      <c r="AE129" s="18"/>
      <c r="AF129" s="18"/>
      <c r="AG129" s="18"/>
      <c r="AH129" s="16"/>
      <c r="AI129" s="16"/>
      <c r="AJ129" s="16"/>
      <c r="AK129" s="16"/>
      <c r="AL129" s="16"/>
      <c r="AM129" s="16"/>
      <c r="AN129" s="16"/>
      <c r="AO129" s="16"/>
      <c r="AP129" s="16"/>
      <c r="AQ129" s="18"/>
      <c r="AR129" s="18"/>
      <c r="AS129" s="18"/>
      <c r="AT129" s="16"/>
      <c r="AU129" s="16"/>
      <c r="AV129" s="16"/>
      <c r="AW129" s="16"/>
      <c r="AX129" s="16"/>
      <c r="AY129" s="16"/>
      <c r="AZ129" s="16"/>
      <c r="BA129" s="16"/>
      <c r="BB129" s="16"/>
    </row>
    <row r="130" spans="1:54" ht="15.75" x14ac:dyDescent="0.25">
      <c r="A130" s="145" t="s">
        <v>39</v>
      </c>
      <c r="B130" s="146" t="s">
        <v>499</v>
      </c>
      <c r="C130" s="143">
        <v>3</v>
      </c>
      <c r="D130" s="61">
        <v>2</v>
      </c>
      <c r="E130" s="61"/>
      <c r="F130" s="61">
        <v>3</v>
      </c>
      <c r="G130" s="61"/>
      <c r="H130" s="61"/>
      <c r="I130" s="61"/>
      <c r="J130" s="61"/>
      <c r="K130" s="61"/>
      <c r="L130" s="61"/>
      <c r="M130" s="61"/>
      <c r="N130" s="61"/>
      <c r="O130" s="61"/>
      <c r="P130" s="61">
        <v>5</v>
      </c>
      <c r="Q130" s="61"/>
      <c r="R130" s="61">
        <f t="shared" si="46"/>
        <v>15</v>
      </c>
      <c r="S130" s="61">
        <f t="shared" si="47"/>
        <v>10</v>
      </c>
      <c r="T130" s="61"/>
      <c r="U130" s="61">
        <f t="shared" si="48"/>
        <v>15</v>
      </c>
      <c r="V130" s="61"/>
      <c r="W130" s="61"/>
      <c r="X130" s="61"/>
      <c r="Y130" s="61"/>
      <c r="Z130" s="61"/>
      <c r="AA130" s="61"/>
      <c r="AB130" s="61"/>
      <c r="AC130" s="61"/>
      <c r="AD130" s="16"/>
      <c r="AE130" s="18"/>
      <c r="AF130" s="18"/>
      <c r="AG130" s="18"/>
      <c r="AH130" s="16"/>
      <c r="AI130" s="16"/>
      <c r="AJ130" s="16"/>
      <c r="AK130" s="16"/>
      <c r="AL130" s="16"/>
      <c r="AM130" s="16"/>
      <c r="AN130" s="16"/>
      <c r="AO130" s="16"/>
      <c r="AP130" s="16"/>
      <c r="AQ130" s="18"/>
      <c r="AR130" s="18"/>
      <c r="AS130" s="18"/>
      <c r="AT130" s="16"/>
      <c r="AU130" s="16"/>
      <c r="AV130" s="16"/>
      <c r="AW130" s="16"/>
      <c r="AX130" s="16"/>
      <c r="AY130" s="16"/>
      <c r="AZ130" s="16"/>
      <c r="BA130" s="16"/>
      <c r="BB130" s="16"/>
    </row>
    <row r="131" spans="1:54" ht="15.75" x14ac:dyDescent="0.25">
      <c r="A131" s="81" t="s">
        <v>88</v>
      </c>
      <c r="B131" s="81" t="s">
        <v>500</v>
      </c>
      <c r="C131" s="142" t="s">
        <v>2</v>
      </c>
      <c r="D131" s="81" t="s">
        <v>3</v>
      </c>
      <c r="E131" s="81" t="s">
        <v>4</v>
      </c>
      <c r="F131" s="81" t="s">
        <v>5</v>
      </c>
      <c r="G131" s="81" t="s">
        <v>6</v>
      </c>
      <c r="H131" s="81" t="s">
        <v>7</v>
      </c>
      <c r="I131" s="81" t="s">
        <v>8</v>
      </c>
      <c r="J131" s="81" t="s">
        <v>9</v>
      </c>
      <c r="K131" s="81" t="s">
        <v>10</v>
      </c>
      <c r="L131" s="81" t="s">
        <v>11</v>
      </c>
      <c r="M131" s="81" t="s">
        <v>12</v>
      </c>
      <c r="N131" s="81" t="s">
        <v>13</v>
      </c>
      <c r="O131" s="81"/>
      <c r="P131" s="81" t="s">
        <v>14</v>
      </c>
      <c r="Q131" s="81"/>
      <c r="R131" s="81" t="s">
        <v>15</v>
      </c>
      <c r="S131" s="81" t="s">
        <v>16</v>
      </c>
      <c r="T131" s="81" t="s">
        <v>17</v>
      </c>
      <c r="U131" s="81" t="s">
        <v>18</v>
      </c>
      <c r="V131" s="81" t="s">
        <v>19</v>
      </c>
      <c r="W131" s="81" t="s">
        <v>20</v>
      </c>
      <c r="X131" s="81" t="s">
        <v>21</v>
      </c>
      <c r="Y131" s="81" t="s">
        <v>22</v>
      </c>
      <c r="Z131" s="81" t="s">
        <v>23</v>
      </c>
      <c r="AA131" s="81" t="s">
        <v>24</v>
      </c>
      <c r="AB131" s="81" t="s">
        <v>25</v>
      </c>
      <c r="AC131" s="81" t="s">
        <v>26</v>
      </c>
      <c r="AD131" s="16"/>
      <c r="AE131" s="18"/>
      <c r="AF131" s="18"/>
      <c r="AG131" s="18"/>
      <c r="AH131" s="16"/>
      <c r="AI131" s="16"/>
      <c r="AJ131" s="16"/>
      <c r="AK131" s="16"/>
      <c r="AL131" s="16"/>
      <c r="AM131" s="16"/>
      <c r="AN131" s="16"/>
      <c r="AO131" s="16"/>
      <c r="AP131" s="16"/>
      <c r="AQ131" s="18"/>
      <c r="AR131" s="18"/>
      <c r="AS131" s="18"/>
      <c r="AT131" s="16"/>
      <c r="AU131" s="16"/>
      <c r="AV131" s="16"/>
      <c r="AW131" s="16"/>
      <c r="AX131" s="16"/>
      <c r="AY131" s="16"/>
      <c r="AZ131" s="16"/>
      <c r="BA131" s="16"/>
      <c r="BB131" s="16"/>
    </row>
    <row r="132" spans="1:54" ht="15.75" x14ac:dyDescent="0.25">
      <c r="A132" s="145" t="s">
        <v>27</v>
      </c>
      <c r="B132" s="146" t="s">
        <v>501</v>
      </c>
      <c r="C132" s="143">
        <v>2</v>
      </c>
      <c r="D132" s="61">
        <v>1</v>
      </c>
      <c r="E132" s="61">
        <v>1</v>
      </c>
      <c r="F132" s="61"/>
      <c r="G132" s="61"/>
      <c r="H132" s="61"/>
      <c r="I132" s="61"/>
      <c r="J132" s="61"/>
      <c r="K132" s="61"/>
      <c r="L132" s="61"/>
      <c r="M132" s="61"/>
      <c r="N132" s="61"/>
      <c r="O132" s="61"/>
      <c r="P132" s="61">
        <v>1</v>
      </c>
      <c r="Q132" s="61"/>
      <c r="R132" s="61">
        <f t="shared" ref="R132:R137" si="49">C132*P132</f>
        <v>2</v>
      </c>
      <c r="S132" s="61">
        <f t="shared" ref="S132:S137" si="50">D132*P132</f>
        <v>1</v>
      </c>
      <c r="T132" s="61">
        <f t="shared" ref="T132:T137" si="51">E132*P132</f>
        <v>1</v>
      </c>
      <c r="U132" s="61"/>
      <c r="V132" s="61"/>
      <c r="W132" s="61"/>
      <c r="X132" s="61"/>
      <c r="Y132" s="61"/>
      <c r="Z132" s="61"/>
      <c r="AA132" s="61"/>
      <c r="AB132" s="61"/>
      <c r="AC132" s="61"/>
      <c r="AD132" s="16"/>
      <c r="AE132" s="18"/>
      <c r="AF132" s="18"/>
      <c r="AG132" s="18"/>
      <c r="AH132" s="16"/>
      <c r="AI132" s="16"/>
      <c r="AJ132" s="16"/>
      <c r="AK132" s="16"/>
      <c r="AL132" s="16"/>
      <c r="AM132" s="16"/>
      <c r="AN132" s="16"/>
      <c r="AO132" s="16"/>
      <c r="AP132" s="16"/>
      <c r="AQ132" s="18"/>
      <c r="AR132" s="18"/>
      <c r="AS132" s="18"/>
      <c r="AT132" s="16"/>
      <c r="AU132" s="16"/>
      <c r="AV132" s="16"/>
      <c r="AW132" s="16"/>
      <c r="AX132" s="16"/>
      <c r="AY132" s="16"/>
      <c r="AZ132" s="16"/>
      <c r="BA132" s="16"/>
      <c r="BB132" s="16"/>
    </row>
    <row r="133" spans="1:54" ht="15.75" x14ac:dyDescent="0.25">
      <c r="A133" s="145" t="s">
        <v>31</v>
      </c>
      <c r="B133" s="146" t="s">
        <v>502</v>
      </c>
      <c r="C133" s="143">
        <v>1</v>
      </c>
      <c r="D133" s="61">
        <v>2</v>
      </c>
      <c r="E133" s="61">
        <v>3</v>
      </c>
      <c r="F133" s="61"/>
      <c r="G133" s="61"/>
      <c r="H133" s="61"/>
      <c r="I133" s="61"/>
      <c r="J133" s="61"/>
      <c r="K133" s="61"/>
      <c r="L133" s="61"/>
      <c r="M133" s="61"/>
      <c r="N133" s="61"/>
      <c r="O133" s="61"/>
      <c r="P133" s="61">
        <v>1</v>
      </c>
      <c r="Q133" s="61"/>
      <c r="R133" s="61">
        <f t="shared" si="49"/>
        <v>1</v>
      </c>
      <c r="S133" s="61">
        <f t="shared" si="50"/>
        <v>2</v>
      </c>
      <c r="T133" s="61">
        <f t="shared" si="51"/>
        <v>3</v>
      </c>
      <c r="U133" s="61"/>
      <c r="V133" s="61"/>
      <c r="W133" s="61"/>
      <c r="X133" s="61"/>
      <c r="Y133" s="61"/>
      <c r="Z133" s="61"/>
      <c r="AA133" s="61"/>
      <c r="AB133" s="61"/>
      <c r="AC133" s="61"/>
      <c r="AD133" s="16"/>
      <c r="AE133" s="18"/>
      <c r="AF133" s="18"/>
      <c r="AG133" s="18"/>
      <c r="AH133" s="16"/>
      <c r="AI133" s="16"/>
      <c r="AJ133" s="16"/>
      <c r="AK133" s="16"/>
      <c r="AL133" s="16"/>
      <c r="AM133" s="16"/>
      <c r="AN133" s="16"/>
      <c r="AO133" s="16"/>
      <c r="AP133" s="16"/>
      <c r="AQ133" s="18"/>
      <c r="AR133" s="18"/>
      <c r="AS133" s="18"/>
      <c r="AT133" s="16"/>
      <c r="AU133" s="16"/>
      <c r="AV133" s="16"/>
      <c r="AW133" s="16"/>
      <c r="AX133" s="16"/>
      <c r="AY133" s="16"/>
      <c r="AZ133" s="16"/>
      <c r="BA133" s="16"/>
      <c r="BB133" s="16"/>
    </row>
    <row r="134" spans="1:54" ht="15.75" x14ac:dyDescent="0.25">
      <c r="A134" s="145" t="s">
        <v>33</v>
      </c>
      <c r="B134" s="146" t="s">
        <v>503</v>
      </c>
      <c r="C134" s="143">
        <v>1</v>
      </c>
      <c r="D134" s="61">
        <v>2</v>
      </c>
      <c r="E134" s="61">
        <v>3</v>
      </c>
      <c r="F134" s="61"/>
      <c r="G134" s="61"/>
      <c r="H134" s="61"/>
      <c r="I134" s="61"/>
      <c r="J134" s="61"/>
      <c r="K134" s="61"/>
      <c r="L134" s="61"/>
      <c r="M134" s="61"/>
      <c r="N134" s="61"/>
      <c r="O134" s="61"/>
      <c r="P134" s="61">
        <v>1</v>
      </c>
      <c r="Q134" s="61"/>
      <c r="R134" s="61">
        <f t="shared" si="49"/>
        <v>1</v>
      </c>
      <c r="S134" s="61">
        <f t="shared" si="50"/>
        <v>2</v>
      </c>
      <c r="T134" s="61">
        <f t="shared" si="51"/>
        <v>3</v>
      </c>
      <c r="U134" s="61"/>
      <c r="V134" s="61"/>
      <c r="W134" s="61"/>
      <c r="X134" s="61"/>
      <c r="Y134" s="61"/>
      <c r="Z134" s="61"/>
      <c r="AA134" s="61"/>
      <c r="AB134" s="61"/>
      <c r="AC134" s="61"/>
      <c r="AD134" s="16"/>
      <c r="AE134" s="18"/>
      <c r="AF134" s="18"/>
      <c r="AG134" s="18"/>
      <c r="AH134" s="16"/>
      <c r="AI134" s="16"/>
      <c r="AJ134" s="16"/>
      <c r="AK134" s="16"/>
      <c r="AL134" s="16"/>
      <c r="AM134" s="16"/>
      <c r="AN134" s="16"/>
      <c r="AO134" s="16"/>
      <c r="AP134" s="16"/>
      <c r="AQ134" s="18"/>
      <c r="AR134" s="18"/>
      <c r="AS134" s="18"/>
      <c r="AT134" s="16"/>
      <c r="AU134" s="16"/>
      <c r="AV134" s="16"/>
      <c r="AW134" s="16"/>
      <c r="AX134" s="16"/>
      <c r="AY134" s="16"/>
      <c r="AZ134" s="16"/>
      <c r="BA134" s="16"/>
      <c r="BB134" s="16"/>
    </row>
    <row r="135" spans="1:54" ht="8.25" customHeight="1" x14ac:dyDescent="0.25">
      <c r="A135" s="145" t="s">
        <v>35</v>
      </c>
      <c r="B135" s="146" t="s">
        <v>504</v>
      </c>
      <c r="C135" s="143">
        <v>2</v>
      </c>
      <c r="D135" s="61">
        <v>3</v>
      </c>
      <c r="E135" s="61">
        <v>3</v>
      </c>
      <c r="F135" s="61"/>
      <c r="G135" s="61"/>
      <c r="H135" s="61"/>
      <c r="I135" s="61"/>
      <c r="J135" s="61"/>
      <c r="K135" s="61"/>
      <c r="L135" s="61"/>
      <c r="M135" s="61"/>
      <c r="N135" s="61"/>
      <c r="O135" s="61"/>
      <c r="P135" s="61">
        <v>1</v>
      </c>
      <c r="Q135" s="61"/>
      <c r="R135" s="61">
        <f t="shared" si="49"/>
        <v>2</v>
      </c>
      <c r="S135" s="61">
        <f t="shared" si="50"/>
        <v>3</v>
      </c>
      <c r="T135" s="61">
        <f t="shared" si="51"/>
        <v>3</v>
      </c>
      <c r="U135" s="61"/>
      <c r="V135" s="61"/>
      <c r="W135" s="61"/>
      <c r="X135" s="61"/>
      <c r="Y135" s="61"/>
      <c r="Z135" s="61"/>
      <c r="AA135" s="61"/>
      <c r="AB135" s="61"/>
      <c r="AC135" s="61"/>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row>
    <row r="136" spans="1:54" ht="15.75" x14ac:dyDescent="0.25">
      <c r="A136" s="145" t="s">
        <v>37</v>
      </c>
      <c r="B136" s="146" t="s">
        <v>505</v>
      </c>
      <c r="C136" s="143">
        <v>3</v>
      </c>
      <c r="D136" s="61">
        <v>3</v>
      </c>
      <c r="E136" s="61">
        <v>3</v>
      </c>
      <c r="F136" s="61"/>
      <c r="G136" s="61"/>
      <c r="H136" s="61"/>
      <c r="I136" s="61"/>
      <c r="J136" s="61"/>
      <c r="K136" s="61"/>
      <c r="L136" s="61"/>
      <c r="M136" s="61"/>
      <c r="N136" s="61"/>
      <c r="O136" s="61"/>
      <c r="P136" s="61">
        <v>1</v>
      </c>
      <c r="Q136" s="61"/>
      <c r="R136" s="61">
        <f t="shared" si="49"/>
        <v>3</v>
      </c>
      <c r="S136" s="61">
        <f t="shared" si="50"/>
        <v>3</v>
      </c>
      <c r="T136" s="61">
        <f t="shared" si="51"/>
        <v>3</v>
      </c>
      <c r="U136" s="61"/>
      <c r="V136" s="61"/>
      <c r="W136" s="61"/>
      <c r="X136" s="61"/>
      <c r="Y136" s="61"/>
      <c r="Z136" s="61"/>
      <c r="AA136" s="61"/>
      <c r="AB136" s="61"/>
      <c r="AC136" s="61"/>
      <c r="AD136" s="16"/>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row>
    <row r="137" spans="1:54" ht="15.75" x14ac:dyDescent="0.25">
      <c r="A137" s="145" t="s">
        <v>39</v>
      </c>
      <c r="B137" s="146" t="s">
        <v>506</v>
      </c>
      <c r="C137" s="143">
        <v>2</v>
      </c>
      <c r="D137" s="61">
        <v>1</v>
      </c>
      <c r="E137" s="61">
        <v>1</v>
      </c>
      <c r="F137" s="61"/>
      <c r="G137" s="61"/>
      <c r="H137" s="61"/>
      <c r="I137" s="61"/>
      <c r="J137" s="61"/>
      <c r="K137" s="61"/>
      <c r="L137" s="61"/>
      <c r="M137" s="61"/>
      <c r="N137" s="61"/>
      <c r="O137" s="61"/>
      <c r="P137" s="61">
        <v>1</v>
      </c>
      <c r="Q137" s="61"/>
      <c r="R137" s="61">
        <f t="shared" si="49"/>
        <v>2</v>
      </c>
      <c r="S137" s="61">
        <f t="shared" si="50"/>
        <v>1</v>
      </c>
      <c r="T137" s="61">
        <f t="shared" si="51"/>
        <v>1</v>
      </c>
      <c r="U137" s="61"/>
      <c r="V137" s="61"/>
      <c r="W137" s="61"/>
      <c r="X137" s="61"/>
      <c r="Y137" s="61"/>
      <c r="Z137" s="61"/>
      <c r="AA137" s="61"/>
      <c r="AB137" s="61"/>
      <c r="AC137" s="61"/>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row>
    <row r="138" spans="1:54" ht="15.75" x14ac:dyDescent="0.25">
      <c r="A138" s="148"/>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c r="X138" s="149"/>
      <c r="Y138" s="149"/>
      <c r="Z138" s="149"/>
      <c r="AA138" s="149"/>
      <c r="AB138" s="149"/>
      <c r="AC138" s="150"/>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row>
    <row r="139" spans="1:54" ht="15.75" x14ac:dyDescent="0.25">
      <c r="A139" s="81" t="s">
        <v>142</v>
      </c>
      <c r="B139" s="81" t="s">
        <v>1151</v>
      </c>
      <c r="C139" s="142" t="s">
        <v>2</v>
      </c>
      <c r="D139" s="81" t="s">
        <v>3</v>
      </c>
      <c r="E139" s="81" t="s">
        <v>4</v>
      </c>
      <c r="F139" s="81" t="s">
        <v>5</v>
      </c>
      <c r="G139" s="81" t="s">
        <v>6</v>
      </c>
      <c r="H139" s="81" t="s">
        <v>7</v>
      </c>
      <c r="I139" s="81" t="s">
        <v>8</v>
      </c>
      <c r="J139" s="81" t="s">
        <v>9</v>
      </c>
      <c r="K139" s="81" t="s">
        <v>10</v>
      </c>
      <c r="L139" s="81" t="s">
        <v>11</v>
      </c>
      <c r="M139" s="81" t="s">
        <v>12</v>
      </c>
      <c r="N139" s="81" t="s">
        <v>13</v>
      </c>
      <c r="O139" s="81"/>
      <c r="P139" s="81"/>
      <c r="Q139" s="81"/>
      <c r="R139" s="81" t="s">
        <v>15</v>
      </c>
      <c r="S139" s="81" t="s">
        <v>16</v>
      </c>
      <c r="T139" s="81" t="s">
        <v>17</v>
      </c>
      <c r="U139" s="81" t="s">
        <v>18</v>
      </c>
      <c r="V139" s="81" t="s">
        <v>19</v>
      </c>
      <c r="W139" s="81" t="s">
        <v>20</v>
      </c>
      <c r="X139" s="81" t="s">
        <v>21</v>
      </c>
      <c r="Y139" s="81" t="s">
        <v>22</v>
      </c>
      <c r="Z139" s="81" t="s">
        <v>23</v>
      </c>
      <c r="AA139" s="81" t="s">
        <v>24</v>
      </c>
      <c r="AB139" s="81" t="s">
        <v>25</v>
      </c>
      <c r="AC139" s="81" t="s">
        <v>26</v>
      </c>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row>
    <row r="140" spans="1:54" ht="15.75" x14ac:dyDescent="0.25">
      <c r="A140" s="145" t="s">
        <v>27</v>
      </c>
      <c r="B140" s="147" t="s">
        <v>186</v>
      </c>
      <c r="C140" s="143">
        <v>3</v>
      </c>
      <c r="D140" s="61">
        <v>2</v>
      </c>
      <c r="E140" s="61">
        <v>3</v>
      </c>
      <c r="F140" s="61"/>
      <c r="G140" s="61"/>
      <c r="H140" s="61"/>
      <c r="I140" s="61"/>
      <c r="J140" s="61"/>
      <c r="K140" s="61"/>
      <c r="L140" s="61"/>
      <c r="M140" s="61"/>
      <c r="N140" s="61"/>
      <c r="O140" s="61"/>
      <c r="P140" s="61">
        <v>1</v>
      </c>
      <c r="Q140" s="61"/>
      <c r="R140" s="61">
        <f t="shared" ref="R140:R145" si="52">C140*P140</f>
        <v>3</v>
      </c>
      <c r="S140" s="61">
        <f t="shared" ref="S140:S145" si="53">D140*P140</f>
        <v>2</v>
      </c>
      <c r="T140" s="61">
        <f t="shared" ref="T140:T145" si="54">E140*P140</f>
        <v>3</v>
      </c>
      <c r="U140" s="61"/>
      <c r="V140" s="61"/>
      <c r="W140" s="61"/>
      <c r="X140" s="61"/>
      <c r="Y140" s="61"/>
      <c r="Z140" s="61"/>
      <c r="AA140" s="61"/>
      <c r="AB140" s="61"/>
      <c r="AC140" s="61"/>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row>
    <row r="141" spans="1:54" ht="15.75" x14ac:dyDescent="0.25">
      <c r="A141" s="145" t="s">
        <v>31</v>
      </c>
      <c r="B141" s="147" t="s">
        <v>187</v>
      </c>
      <c r="C141" s="143">
        <v>2</v>
      </c>
      <c r="D141" s="61">
        <v>3</v>
      </c>
      <c r="E141" s="61">
        <v>3</v>
      </c>
      <c r="F141" s="61"/>
      <c r="G141" s="61"/>
      <c r="H141" s="61"/>
      <c r="I141" s="61"/>
      <c r="J141" s="61"/>
      <c r="K141" s="61"/>
      <c r="L141" s="61"/>
      <c r="M141" s="61"/>
      <c r="N141" s="61"/>
      <c r="O141" s="61"/>
      <c r="P141" s="61">
        <v>1</v>
      </c>
      <c r="Q141" s="61"/>
      <c r="R141" s="61">
        <f t="shared" si="52"/>
        <v>2</v>
      </c>
      <c r="S141" s="61">
        <f t="shared" si="53"/>
        <v>3</v>
      </c>
      <c r="T141" s="61">
        <f t="shared" si="54"/>
        <v>3</v>
      </c>
      <c r="U141" s="61"/>
      <c r="V141" s="61"/>
      <c r="W141" s="61"/>
      <c r="X141" s="61"/>
      <c r="Y141" s="61"/>
      <c r="Z141" s="61"/>
      <c r="AA141" s="61"/>
      <c r="AB141" s="61"/>
      <c r="AC141" s="61"/>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row>
    <row r="142" spans="1:54" ht="15.75" x14ac:dyDescent="0.25">
      <c r="A142" s="145" t="s">
        <v>33</v>
      </c>
      <c r="B142" s="147" t="s">
        <v>188</v>
      </c>
      <c r="C142" s="143">
        <v>3</v>
      </c>
      <c r="D142" s="61">
        <v>3</v>
      </c>
      <c r="E142" s="61">
        <v>3</v>
      </c>
      <c r="F142" s="61"/>
      <c r="G142" s="61"/>
      <c r="H142" s="61"/>
      <c r="I142" s="61"/>
      <c r="J142" s="61"/>
      <c r="K142" s="61"/>
      <c r="L142" s="61"/>
      <c r="M142" s="61"/>
      <c r="N142" s="61"/>
      <c r="O142" s="61"/>
      <c r="P142" s="61">
        <v>1</v>
      </c>
      <c r="Q142" s="61"/>
      <c r="R142" s="61">
        <f t="shared" si="52"/>
        <v>3</v>
      </c>
      <c r="S142" s="61">
        <f t="shared" si="53"/>
        <v>3</v>
      </c>
      <c r="T142" s="61">
        <f t="shared" si="54"/>
        <v>3</v>
      </c>
      <c r="U142" s="61"/>
      <c r="V142" s="61"/>
      <c r="W142" s="61"/>
      <c r="X142" s="61"/>
      <c r="Y142" s="61"/>
      <c r="Z142" s="61"/>
      <c r="AA142" s="61"/>
      <c r="AB142" s="61"/>
      <c r="AC142" s="61"/>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row>
    <row r="143" spans="1:54" ht="15.75" x14ac:dyDescent="0.25">
      <c r="A143" s="145" t="s">
        <v>35</v>
      </c>
      <c r="B143" s="147" t="s">
        <v>189</v>
      </c>
      <c r="C143" s="143">
        <v>2</v>
      </c>
      <c r="D143" s="61">
        <v>2</v>
      </c>
      <c r="E143" s="61">
        <v>1</v>
      </c>
      <c r="F143" s="61"/>
      <c r="G143" s="61"/>
      <c r="H143" s="61"/>
      <c r="I143" s="61"/>
      <c r="J143" s="61"/>
      <c r="K143" s="61"/>
      <c r="L143" s="61"/>
      <c r="M143" s="61"/>
      <c r="N143" s="61"/>
      <c r="O143" s="61"/>
      <c r="P143" s="61">
        <v>1</v>
      </c>
      <c r="Q143" s="61"/>
      <c r="R143" s="61">
        <f t="shared" si="52"/>
        <v>2</v>
      </c>
      <c r="S143" s="61">
        <f t="shared" si="53"/>
        <v>2</v>
      </c>
      <c r="T143" s="61">
        <f t="shared" si="54"/>
        <v>1</v>
      </c>
      <c r="U143" s="61"/>
      <c r="V143" s="61"/>
      <c r="W143" s="61"/>
      <c r="X143" s="61"/>
      <c r="Y143" s="61"/>
      <c r="Z143" s="61"/>
      <c r="AA143" s="61"/>
      <c r="AB143" s="61"/>
      <c r="AC143" s="61"/>
      <c r="AD143" s="16"/>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row>
    <row r="144" spans="1:54" ht="15.75" x14ac:dyDescent="0.25">
      <c r="A144" s="145" t="s">
        <v>37</v>
      </c>
      <c r="B144" s="147" t="s">
        <v>190</v>
      </c>
      <c r="C144" s="143">
        <v>2</v>
      </c>
      <c r="D144" s="61">
        <v>2</v>
      </c>
      <c r="E144" s="61">
        <v>3</v>
      </c>
      <c r="F144" s="61"/>
      <c r="G144" s="61"/>
      <c r="H144" s="61"/>
      <c r="I144" s="61"/>
      <c r="J144" s="61"/>
      <c r="K144" s="61"/>
      <c r="L144" s="61"/>
      <c r="M144" s="61"/>
      <c r="N144" s="61"/>
      <c r="O144" s="61"/>
      <c r="P144" s="61">
        <v>1</v>
      </c>
      <c r="Q144" s="61"/>
      <c r="R144" s="61">
        <f t="shared" si="52"/>
        <v>2</v>
      </c>
      <c r="S144" s="61">
        <f t="shared" si="53"/>
        <v>2</v>
      </c>
      <c r="T144" s="61">
        <f t="shared" si="54"/>
        <v>3</v>
      </c>
      <c r="U144" s="61"/>
      <c r="V144" s="61"/>
      <c r="W144" s="61"/>
      <c r="X144" s="61"/>
      <c r="Y144" s="61"/>
      <c r="Z144" s="61"/>
      <c r="AA144" s="61"/>
      <c r="AB144" s="61"/>
      <c r="AC144" s="61"/>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row>
    <row r="145" spans="1:54" ht="15.75" x14ac:dyDescent="0.25">
      <c r="A145" s="145" t="s">
        <v>39</v>
      </c>
      <c r="B145" s="147" t="s">
        <v>191</v>
      </c>
      <c r="C145" s="143">
        <v>3</v>
      </c>
      <c r="D145" s="61">
        <v>2</v>
      </c>
      <c r="E145" s="61">
        <v>2</v>
      </c>
      <c r="F145" s="61"/>
      <c r="G145" s="61"/>
      <c r="H145" s="61"/>
      <c r="I145" s="61"/>
      <c r="J145" s="61"/>
      <c r="K145" s="61"/>
      <c r="L145" s="61"/>
      <c r="M145" s="61"/>
      <c r="N145" s="61"/>
      <c r="O145" s="61"/>
      <c r="P145" s="61">
        <v>1</v>
      </c>
      <c r="Q145" s="61"/>
      <c r="R145" s="61">
        <f t="shared" si="52"/>
        <v>3</v>
      </c>
      <c r="S145" s="61">
        <f t="shared" si="53"/>
        <v>2</v>
      </c>
      <c r="T145" s="61">
        <f t="shared" si="54"/>
        <v>2</v>
      </c>
      <c r="U145" s="61"/>
      <c r="V145" s="61"/>
      <c r="W145" s="61"/>
      <c r="X145" s="61"/>
      <c r="Y145" s="61"/>
      <c r="Z145" s="61"/>
      <c r="AA145" s="61"/>
      <c r="AB145" s="61"/>
      <c r="AC145" s="61"/>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row>
    <row r="146" spans="1:54" ht="15.75" x14ac:dyDescent="0.25">
      <c r="A146" s="81" t="s">
        <v>142</v>
      </c>
      <c r="B146" s="81" t="s">
        <v>1152</v>
      </c>
      <c r="C146" s="142" t="s">
        <v>2</v>
      </c>
      <c r="D146" s="81" t="s">
        <v>3</v>
      </c>
      <c r="E146" s="81" t="s">
        <v>4</v>
      </c>
      <c r="F146" s="81" t="s">
        <v>5</v>
      </c>
      <c r="G146" s="81" t="s">
        <v>6</v>
      </c>
      <c r="H146" s="81" t="s">
        <v>7</v>
      </c>
      <c r="I146" s="81" t="s">
        <v>8</v>
      </c>
      <c r="J146" s="81" t="s">
        <v>9</v>
      </c>
      <c r="K146" s="81" t="s">
        <v>10</v>
      </c>
      <c r="L146" s="81" t="s">
        <v>11</v>
      </c>
      <c r="M146" s="81" t="s">
        <v>12</v>
      </c>
      <c r="N146" s="81" t="s">
        <v>13</v>
      </c>
      <c r="O146" s="81"/>
      <c r="P146" s="81"/>
      <c r="Q146" s="81"/>
      <c r="R146" s="81" t="s">
        <v>15</v>
      </c>
      <c r="S146" s="81" t="s">
        <v>16</v>
      </c>
      <c r="T146" s="81" t="s">
        <v>17</v>
      </c>
      <c r="U146" s="81" t="s">
        <v>18</v>
      </c>
      <c r="V146" s="81" t="s">
        <v>19</v>
      </c>
      <c r="W146" s="81" t="s">
        <v>20</v>
      </c>
      <c r="X146" s="81" t="s">
        <v>21</v>
      </c>
      <c r="Y146" s="81" t="s">
        <v>22</v>
      </c>
      <c r="Z146" s="81" t="s">
        <v>23</v>
      </c>
      <c r="AA146" s="81" t="s">
        <v>24</v>
      </c>
      <c r="AB146" s="81" t="s">
        <v>25</v>
      </c>
      <c r="AC146" s="81" t="s">
        <v>26</v>
      </c>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row>
    <row r="147" spans="1:54" ht="15.75" x14ac:dyDescent="0.25">
      <c r="A147" s="145" t="s">
        <v>27</v>
      </c>
      <c r="B147" s="146" t="s">
        <v>1153</v>
      </c>
      <c r="C147" s="143">
        <v>1</v>
      </c>
      <c r="D147" s="61"/>
      <c r="E147" s="61"/>
      <c r="F147" s="61"/>
      <c r="G147" s="61"/>
      <c r="H147" s="61"/>
      <c r="I147" s="61"/>
      <c r="J147" s="61"/>
      <c r="K147" s="61"/>
      <c r="L147" s="61"/>
      <c r="M147" s="61"/>
      <c r="N147" s="61">
        <v>1</v>
      </c>
      <c r="O147" s="61"/>
      <c r="P147" s="61">
        <v>0.8</v>
      </c>
      <c r="Q147" s="61"/>
      <c r="R147" s="61">
        <f t="shared" ref="R147:R152" si="55">C147*P147</f>
        <v>0.8</v>
      </c>
      <c r="S147" s="61"/>
      <c r="T147" s="61"/>
      <c r="U147" s="61"/>
      <c r="V147" s="61"/>
      <c r="W147" s="61"/>
      <c r="X147" s="61"/>
      <c r="Y147" s="61"/>
      <c r="Z147" s="61"/>
      <c r="AA147" s="61"/>
      <c r="AB147" s="61"/>
      <c r="AC147" s="61">
        <f>N147*P147</f>
        <v>0.8</v>
      </c>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row>
    <row r="148" spans="1:54" ht="15.75" x14ac:dyDescent="0.25">
      <c r="A148" s="145" t="s">
        <v>31</v>
      </c>
      <c r="B148" s="146" t="s">
        <v>1154</v>
      </c>
      <c r="C148" s="143">
        <v>2</v>
      </c>
      <c r="D148" s="61"/>
      <c r="E148" s="61"/>
      <c r="F148" s="61"/>
      <c r="G148" s="61"/>
      <c r="H148" s="61"/>
      <c r="I148" s="61"/>
      <c r="J148" s="61"/>
      <c r="K148" s="61"/>
      <c r="L148" s="61"/>
      <c r="M148" s="61"/>
      <c r="N148" s="61">
        <v>1</v>
      </c>
      <c r="O148" s="61"/>
      <c r="P148" s="61">
        <v>0.8</v>
      </c>
      <c r="Q148" s="61"/>
      <c r="R148" s="61">
        <f t="shared" si="55"/>
        <v>1.6</v>
      </c>
      <c r="S148" s="61"/>
      <c r="T148" s="61"/>
      <c r="U148" s="61"/>
      <c r="V148" s="61"/>
      <c r="W148" s="61"/>
      <c r="X148" s="61"/>
      <c r="Y148" s="61"/>
      <c r="Z148" s="61"/>
      <c r="AA148" s="61"/>
      <c r="AB148" s="61"/>
      <c r="AC148" s="61">
        <f>N148*P148</f>
        <v>0.8</v>
      </c>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row>
    <row r="149" spans="1:54" ht="15.75" x14ac:dyDescent="0.25">
      <c r="A149" s="145" t="s">
        <v>33</v>
      </c>
      <c r="B149" s="146" t="s">
        <v>1155</v>
      </c>
      <c r="C149" s="143">
        <v>1</v>
      </c>
      <c r="D149" s="61"/>
      <c r="E149" s="61"/>
      <c r="F149" s="61">
        <v>1</v>
      </c>
      <c r="G149" s="61"/>
      <c r="H149" s="61"/>
      <c r="I149" s="61"/>
      <c r="J149" s="61"/>
      <c r="K149" s="61"/>
      <c r="L149" s="61"/>
      <c r="M149" s="61"/>
      <c r="N149" s="61">
        <v>1</v>
      </c>
      <c r="O149" s="61"/>
      <c r="P149" s="61">
        <v>0.8</v>
      </c>
      <c r="Q149" s="61"/>
      <c r="R149" s="61">
        <f t="shared" si="55"/>
        <v>0.8</v>
      </c>
      <c r="S149" s="61"/>
      <c r="T149" s="61"/>
      <c r="U149" s="61">
        <f>F149*P149</f>
        <v>0.8</v>
      </c>
      <c r="V149" s="61"/>
      <c r="W149" s="61"/>
      <c r="X149" s="61"/>
      <c r="Y149" s="61"/>
      <c r="Z149" s="61"/>
      <c r="AA149" s="61"/>
      <c r="AB149" s="61"/>
      <c r="AC149" s="61">
        <f>N149*P149</f>
        <v>0.8</v>
      </c>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row>
    <row r="150" spans="1:54" ht="15.75" x14ac:dyDescent="0.25">
      <c r="A150" s="145" t="s">
        <v>35</v>
      </c>
      <c r="B150" s="146" t="s">
        <v>1156</v>
      </c>
      <c r="C150" s="143">
        <v>2</v>
      </c>
      <c r="D150" s="61"/>
      <c r="E150" s="61"/>
      <c r="F150" s="61"/>
      <c r="G150" s="61"/>
      <c r="H150" s="61">
        <v>1</v>
      </c>
      <c r="I150" s="61"/>
      <c r="J150" s="61"/>
      <c r="K150" s="61"/>
      <c r="L150" s="61"/>
      <c r="M150" s="61"/>
      <c r="N150" s="61"/>
      <c r="O150" s="61"/>
      <c r="P150" s="61">
        <v>0.8</v>
      </c>
      <c r="Q150" s="61"/>
      <c r="R150" s="61">
        <f t="shared" si="55"/>
        <v>1.6</v>
      </c>
      <c r="S150" s="61"/>
      <c r="T150" s="61"/>
      <c r="U150" s="61"/>
      <c r="V150" s="61"/>
      <c r="W150" s="61">
        <f>H150*P150</f>
        <v>0.8</v>
      </c>
      <c r="X150" s="61"/>
      <c r="Y150" s="61"/>
      <c r="Z150" s="61"/>
      <c r="AA150" s="61"/>
      <c r="AB150" s="61"/>
      <c r="AC150" s="61"/>
      <c r="AD150" s="16"/>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row>
    <row r="151" spans="1:54" ht="15.75" x14ac:dyDescent="0.25">
      <c r="A151" s="145" t="s">
        <v>37</v>
      </c>
      <c r="B151" s="146" t="s">
        <v>1157</v>
      </c>
      <c r="C151" s="143">
        <v>1</v>
      </c>
      <c r="D151" s="61"/>
      <c r="E151" s="61"/>
      <c r="F151" s="61"/>
      <c r="G151" s="61"/>
      <c r="H151" s="61"/>
      <c r="I151" s="61"/>
      <c r="J151" s="61"/>
      <c r="K151" s="61"/>
      <c r="L151" s="61"/>
      <c r="M151" s="61"/>
      <c r="N151" s="61">
        <v>1</v>
      </c>
      <c r="O151" s="61"/>
      <c r="P151" s="61">
        <v>0.8</v>
      </c>
      <c r="Q151" s="61"/>
      <c r="R151" s="61">
        <f t="shared" si="55"/>
        <v>0.8</v>
      </c>
      <c r="S151" s="61"/>
      <c r="T151" s="61"/>
      <c r="U151" s="61"/>
      <c r="V151" s="61"/>
      <c r="W151" s="61"/>
      <c r="X151" s="61"/>
      <c r="Y151" s="61"/>
      <c r="Z151" s="61"/>
      <c r="AA151" s="61"/>
      <c r="AB151" s="61"/>
      <c r="AC151" s="61">
        <f>N151*P151</f>
        <v>0.8</v>
      </c>
      <c r="AD151" s="16"/>
      <c r="AE151" s="16"/>
      <c r="AF151" s="16"/>
      <c r="AG151" s="16"/>
      <c r="AH151" s="16"/>
      <c r="AI151" s="16"/>
      <c r="AK151" s="16"/>
      <c r="AL151" s="16"/>
      <c r="AM151" s="16"/>
      <c r="AN151" s="16"/>
      <c r="AO151" s="16"/>
      <c r="AP151" s="16"/>
      <c r="AQ151" s="16"/>
      <c r="AR151" s="16"/>
      <c r="AS151" s="16"/>
      <c r="AT151" s="16"/>
      <c r="AU151" s="16"/>
      <c r="AV151" s="16"/>
      <c r="AW151" s="16"/>
      <c r="AX151" s="16"/>
      <c r="AY151" s="16"/>
      <c r="AZ151" s="16"/>
      <c r="BA151" s="16"/>
      <c r="BB151" s="16"/>
    </row>
    <row r="152" spans="1:54" ht="15.75" x14ac:dyDescent="0.25">
      <c r="A152" s="145" t="s">
        <v>39</v>
      </c>
      <c r="B152" s="146" t="s">
        <v>1158</v>
      </c>
      <c r="C152" s="143">
        <v>1</v>
      </c>
      <c r="D152" s="61"/>
      <c r="E152" s="61"/>
      <c r="F152" s="61"/>
      <c r="G152" s="61"/>
      <c r="H152" s="61"/>
      <c r="I152" s="61"/>
      <c r="J152" s="61"/>
      <c r="K152" s="61"/>
      <c r="L152" s="61"/>
      <c r="M152" s="61"/>
      <c r="N152" s="61"/>
      <c r="O152" s="61"/>
      <c r="P152" s="61">
        <v>0.8</v>
      </c>
      <c r="Q152" s="61"/>
      <c r="R152" s="61">
        <f t="shared" si="55"/>
        <v>0.8</v>
      </c>
      <c r="S152" s="61"/>
      <c r="T152" s="61"/>
      <c r="U152" s="61"/>
      <c r="V152" s="61"/>
      <c r="W152" s="61"/>
      <c r="X152" s="61"/>
      <c r="Y152" s="61"/>
      <c r="Z152" s="61"/>
      <c r="AA152" s="61"/>
      <c r="AB152" s="61"/>
      <c r="AC152" s="61"/>
      <c r="AD152" s="16"/>
      <c r="AE152" s="16"/>
      <c r="AF152" s="16"/>
      <c r="AG152" s="16"/>
      <c r="AH152" s="16"/>
      <c r="AI152" s="16"/>
      <c r="AK152" s="16"/>
      <c r="AL152" s="16"/>
      <c r="AM152" s="16"/>
      <c r="AN152" s="16"/>
      <c r="AO152" s="16"/>
      <c r="AP152" s="16"/>
      <c r="AQ152" s="16"/>
      <c r="AR152" s="16"/>
      <c r="AS152" s="16"/>
      <c r="AT152" s="16"/>
      <c r="AU152" s="16"/>
      <c r="AV152" s="16"/>
      <c r="AW152" s="16"/>
      <c r="AX152" s="16"/>
      <c r="AY152" s="16"/>
      <c r="AZ152" s="16"/>
      <c r="BA152" s="16"/>
      <c r="BB152" s="16"/>
    </row>
    <row r="153" spans="1:54" ht="15.75" x14ac:dyDescent="0.25">
      <c r="A153" s="81" t="s">
        <v>142</v>
      </c>
      <c r="B153" s="81" t="s">
        <v>1159</v>
      </c>
      <c r="C153" s="142" t="s">
        <v>2</v>
      </c>
      <c r="D153" s="81" t="s">
        <v>3</v>
      </c>
      <c r="E153" s="81" t="s">
        <v>4</v>
      </c>
      <c r="F153" s="81" t="s">
        <v>5</v>
      </c>
      <c r="G153" s="81" t="s">
        <v>6</v>
      </c>
      <c r="H153" s="81" t="s">
        <v>7</v>
      </c>
      <c r="I153" s="81" t="s">
        <v>8</v>
      </c>
      <c r="J153" s="81" t="s">
        <v>9</v>
      </c>
      <c r="K153" s="81" t="s">
        <v>10</v>
      </c>
      <c r="L153" s="81" t="s">
        <v>11</v>
      </c>
      <c r="M153" s="81" t="s">
        <v>12</v>
      </c>
      <c r="N153" s="81" t="s">
        <v>13</v>
      </c>
      <c r="O153" s="81"/>
      <c r="P153" s="81"/>
      <c r="Q153" s="81"/>
      <c r="R153" s="81" t="s">
        <v>15</v>
      </c>
      <c r="S153" s="81" t="s">
        <v>16</v>
      </c>
      <c r="T153" s="81" t="s">
        <v>17</v>
      </c>
      <c r="U153" s="81" t="s">
        <v>18</v>
      </c>
      <c r="V153" s="81" t="s">
        <v>19</v>
      </c>
      <c r="W153" s="81" t="s">
        <v>20</v>
      </c>
      <c r="X153" s="81" t="s">
        <v>21</v>
      </c>
      <c r="Y153" s="81" t="s">
        <v>22</v>
      </c>
      <c r="Z153" s="81" t="s">
        <v>23</v>
      </c>
      <c r="AA153" s="81" t="s">
        <v>24</v>
      </c>
      <c r="AB153" s="81" t="s">
        <v>25</v>
      </c>
      <c r="AC153" s="81" t="s">
        <v>26</v>
      </c>
      <c r="AD153" s="16"/>
      <c r="AE153" s="16"/>
      <c r="AF153" s="16"/>
      <c r="AG153" s="16"/>
      <c r="AH153" s="16"/>
      <c r="AI153" s="16"/>
      <c r="AK153" s="16"/>
      <c r="AL153" s="16"/>
      <c r="AM153" s="16"/>
      <c r="AN153" s="16"/>
      <c r="AO153" s="16"/>
      <c r="AP153" s="16"/>
      <c r="AQ153" s="16"/>
      <c r="AR153" s="16"/>
      <c r="AS153" s="16"/>
      <c r="AT153" s="16"/>
      <c r="AU153" s="16"/>
      <c r="AV153" s="16"/>
      <c r="AW153" s="16"/>
      <c r="AX153" s="16"/>
      <c r="AY153" s="16"/>
      <c r="AZ153" s="16"/>
      <c r="BA153" s="16"/>
      <c r="BB153" s="16"/>
    </row>
    <row r="154" spans="1:54" ht="15.75" x14ac:dyDescent="0.25">
      <c r="A154" s="145" t="s">
        <v>27</v>
      </c>
      <c r="B154" s="146" t="s">
        <v>1160</v>
      </c>
      <c r="C154" s="143">
        <v>2</v>
      </c>
      <c r="D154" s="61">
        <v>1</v>
      </c>
      <c r="E154" s="61"/>
      <c r="F154" s="61"/>
      <c r="G154" s="61"/>
      <c r="H154" s="61"/>
      <c r="I154" s="61"/>
      <c r="J154" s="61"/>
      <c r="K154" s="61"/>
      <c r="L154" s="61"/>
      <c r="M154" s="61"/>
      <c r="N154" s="61"/>
      <c r="O154" s="61"/>
      <c r="P154" s="61">
        <v>1.6</v>
      </c>
      <c r="Q154" s="61"/>
      <c r="R154" s="61">
        <f t="shared" ref="R154:R159" si="56">C154*P154</f>
        <v>3.2</v>
      </c>
      <c r="S154" s="61">
        <f t="shared" ref="S154:S159" si="57">D154*P154</f>
        <v>1.6</v>
      </c>
      <c r="T154" s="61"/>
      <c r="U154" s="61"/>
      <c r="V154" s="61"/>
      <c r="W154" s="61"/>
      <c r="X154" s="61"/>
      <c r="Y154" s="61"/>
      <c r="Z154" s="61"/>
      <c r="AA154" s="61"/>
      <c r="AB154" s="61"/>
      <c r="AC154" s="61"/>
      <c r="AD154" s="16"/>
      <c r="AE154" s="16"/>
      <c r="AF154" s="16"/>
      <c r="AG154" s="16"/>
      <c r="AH154" s="16"/>
      <c r="AI154" s="16"/>
      <c r="AK154" s="16"/>
      <c r="AL154" s="16"/>
      <c r="AM154" s="16"/>
      <c r="AN154" s="16"/>
      <c r="AO154" s="16"/>
      <c r="AP154" s="16"/>
      <c r="AQ154" s="16"/>
      <c r="AR154" s="16"/>
      <c r="AS154" s="16"/>
      <c r="AT154" s="16"/>
      <c r="AU154" s="16"/>
      <c r="AV154" s="16"/>
      <c r="AW154" s="16"/>
      <c r="AX154" s="16"/>
      <c r="AY154" s="16"/>
      <c r="AZ154" s="16"/>
      <c r="BA154" s="16"/>
      <c r="BB154" s="16"/>
    </row>
    <row r="155" spans="1:54" ht="15.75" x14ac:dyDescent="0.25">
      <c r="A155" s="145" t="s">
        <v>31</v>
      </c>
      <c r="B155" s="146" t="s">
        <v>1161</v>
      </c>
      <c r="C155" s="143">
        <v>1</v>
      </c>
      <c r="D155" s="61">
        <v>2</v>
      </c>
      <c r="E155" s="61"/>
      <c r="F155" s="61"/>
      <c r="G155" s="61"/>
      <c r="H155" s="61"/>
      <c r="I155" s="61"/>
      <c r="J155" s="61"/>
      <c r="K155" s="61"/>
      <c r="L155" s="61"/>
      <c r="M155" s="61"/>
      <c r="N155" s="61"/>
      <c r="O155" s="61"/>
      <c r="P155" s="61">
        <v>1.6</v>
      </c>
      <c r="Q155" s="61"/>
      <c r="R155" s="61">
        <f t="shared" si="56"/>
        <v>1.6</v>
      </c>
      <c r="S155" s="61">
        <f t="shared" si="57"/>
        <v>3.2</v>
      </c>
      <c r="T155" s="61"/>
      <c r="U155" s="61"/>
      <c r="V155" s="61"/>
      <c r="W155" s="61"/>
      <c r="X155" s="61"/>
      <c r="Y155" s="61"/>
      <c r="Z155" s="61"/>
      <c r="AA155" s="61"/>
      <c r="AB155" s="61"/>
      <c r="AC155" s="61"/>
      <c r="AD155" s="16"/>
      <c r="AE155" s="16"/>
      <c r="AF155" s="16"/>
      <c r="AG155" s="16"/>
      <c r="AH155" s="16"/>
      <c r="AI155" s="16"/>
      <c r="AK155" s="16"/>
      <c r="AL155" s="16"/>
      <c r="AM155" s="16"/>
      <c r="AN155" s="16"/>
      <c r="AO155" s="16"/>
      <c r="AP155" s="16"/>
      <c r="AQ155" s="16"/>
      <c r="AR155" s="16"/>
      <c r="AS155" s="16"/>
      <c r="AT155" s="16"/>
      <c r="AU155" s="16"/>
      <c r="AV155" s="16"/>
      <c r="AW155" s="16"/>
      <c r="AX155" s="16"/>
      <c r="AY155" s="16"/>
      <c r="AZ155" s="16"/>
      <c r="BA155" s="16"/>
      <c r="BB155" s="16"/>
    </row>
    <row r="156" spans="1:54" ht="15.75" x14ac:dyDescent="0.25">
      <c r="A156" s="145" t="s">
        <v>33</v>
      </c>
      <c r="B156" s="146" t="s">
        <v>1162</v>
      </c>
      <c r="C156" s="143">
        <v>2</v>
      </c>
      <c r="D156" s="61">
        <v>2</v>
      </c>
      <c r="E156" s="61"/>
      <c r="F156" s="61">
        <v>1</v>
      </c>
      <c r="G156" s="61"/>
      <c r="H156" s="61"/>
      <c r="I156" s="61"/>
      <c r="J156" s="61"/>
      <c r="K156" s="61">
        <v>1</v>
      </c>
      <c r="L156" s="61"/>
      <c r="M156" s="61"/>
      <c r="N156" s="61"/>
      <c r="O156" s="61"/>
      <c r="P156" s="61">
        <v>1.6</v>
      </c>
      <c r="Q156" s="61"/>
      <c r="R156" s="61">
        <f t="shared" si="56"/>
        <v>3.2</v>
      </c>
      <c r="S156" s="61">
        <f t="shared" si="57"/>
        <v>3.2</v>
      </c>
      <c r="T156" s="61"/>
      <c r="U156" s="61">
        <f>F156*P156</f>
        <v>1.6</v>
      </c>
      <c r="V156" s="61"/>
      <c r="W156" s="61"/>
      <c r="X156" s="61"/>
      <c r="Y156" s="61"/>
      <c r="Z156" s="61">
        <f>K156*P156</f>
        <v>1.6</v>
      </c>
      <c r="AA156" s="61"/>
      <c r="AB156" s="61"/>
      <c r="AC156" s="61"/>
      <c r="AD156" s="16"/>
      <c r="AE156" s="16"/>
      <c r="AF156" s="16"/>
      <c r="AG156" s="16"/>
      <c r="AH156" s="16"/>
      <c r="AI156" s="16"/>
      <c r="AK156" s="16"/>
      <c r="AL156" s="16"/>
      <c r="AM156" s="16"/>
      <c r="AN156" s="16"/>
      <c r="AO156" s="16"/>
      <c r="AP156" s="16"/>
      <c r="AQ156" s="16"/>
      <c r="AR156" s="16"/>
      <c r="AS156" s="16"/>
      <c r="AT156" s="16"/>
      <c r="AU156" s="16"/>
      <c r="AV156" s="16"/>
      <c r="AW156" s="16"/>
      <c r="AX156" s="16"/>
      <c r="AY156" s="16"/>
      <c r="AZ156" s="16"/>
      <c r="BA156" s="16"/>
      <c r="BB156" s="16"/>
    </row>
    <row r="157" spans="1:54" ht="15.75" x14ac:dyDescent="0.25">
      <c r="A157" s="145" t="s">
        <v>35</v>
      </c>
      <c r="B157" s="146" t="s">
        <v>1163</v>
      </c>
      <c r="C157" s="143">
        <v>2</v>
      </c>
      <c r="D157" s="61">
        <v>2</v>
      </c>
      <c r="E157" s="61"/>
      <c r="F157" s="61"/>
      <c r="G157" s="61"/>
      <c r="H157" s="61">
        <v>1</v>
      </c>
      <c r="I157" s="61"/>
      <c r="J157" s="61"/>
      <c r="K157" s="61"/>
      <c r="L157" s="61"/>
      <c r="M157" s="61"/>
      <c r="N157" s="61"/>
      <c r="O157" s="61"/>
      <c r="P157" s="61">
        <v>1.6</v>
      </c>
      <c r="Q157" s="61"/>
      <c r="R157" s="61">
        <f t="shared" si="56"/>
        <v>3.2</v>
      </c>
      <c r="S157" s="61">
        <f t="shared" si="57"/>
        <v>3.2</v>
      </c>
      <c r="T157" s="61"/>
      <c r="U157" s="61"/>
      <c r="V157" s="61"/>
      <c r="W157" s="61">
        <f>H157*P157</f>
        <v>1.6</v>
      </c>
      <c r="X157" s="61"/>
      <c r="Y157" s="61"/>
      <c r="Z157" s="61"/>
      <c r="AA157" s="61"/>
      <c r="AB157" s="61"/>
      <c r="AC157" s="61"/>
      <c r="AD157" s="16"/>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row>
    <row r="158" spans="1:54" ht="15.75" x14ac:dyDescent="0.25">
      <c r="A158" s="145" t="s">
        <v>37</v>
      </c>
      <c r="B158" s="146" t="s">
        <v>1164</v>
      </c>
      <c r="C158" s="143">
        <v>2</v>
      </c>
      <c r="D158" s="61">
        <v>2</v>
      </c>
      <c r="E158" s="61"/>
      <c r="F158" s="61"/>
      <c r="G158" s="61"/>
      <c r="H158" s="61"/>
      <c r="I158" s="61"/>
      <c r="J158" s="61"/>
      <c r="K158" s="61"/>
      <c r="L158" s="61"/>
      <c r="M158" s="61"/>
      <c r="N158" s="61"/>
      <c r="O158" s="61"/>
      <c r="P158" s="61">
        <v>1.6</v>
      </c>
      <c r="Q158" s="61"/>
      <c r="R158" s="61">
        <f t="shared" si="56"/>
        <v>3.2</v>
      </c>
      <c r="S158" s="61">
        <f t="shared" si="57"/>
        <v>3.2</v>
      </c>
      <c r="T158" s="61"/>
      <c r="U158" s="61"/>
      <c r="V158" s="61"/>
      <c r="W158" s="61"/>
      <c r="X158" s="61"/>
      <c r="Y158" s="61"/>
      <c r="Z158" s="61"/>
      <c r="AA158" s="61"/>
      <c r="AB158" s="61"/>
      <c r="AC158" s="61"/>
      <c r="AD158" s="16"/>
      <c r="AE158" s="16"/>
      <c r="AF158" s="16"/>
      <c r="AG158" s="16"/>
      <c r="AH158" s="16"/>
      <c r="AI158" s="16"/>
      <c r="AJ158" s="16"/>
      <c r="AK158" s="16"/>
      <c r="AL158" s="16"/>
      <c r="AM158" s="2"/>
      <c r="AN158" s="2"/>
      <c r="AO158" s="2"/>
      <c r="AP158" s="2"/>
      <c r="AQ158" s="16"/>
      <c r="AR158" s="16"/>
      <c r="AS158" s="16"/>
      <c r="AT158" s="16"/>
      <c r="AU158" s="16"/>
      <c r="AV158" s="16"/>
      <c r="AW158" s="16"/>
      <c r="AX158" s="16"/>
      <c r="AY158" s="16"/>
      <c r="AZ158" s="16"/>
      <c r="BA158" s="16"/>
      <c r="BB158" s="16"/>
    </row>
    <row r="159" spans="1:54" ht="15.75" x14ac:dyDescent="0.25">
      <c r="A159" s="145" t="s">
        <v>39</v>
      </c>
      <c r="B159" s="146" t="s">
        <v>1165</v>
      </c>
      <c r="C159" s="143">
        <v>2</v>
      </c>
      <c r="D159" s="61">
        <v>2</v>
      </c>
      <c r="E159" s="61"/>
      <c r="F159" s="61"/>
      <c r="G159" s="61"/>
      <c r="H159" s="61"/>
      <c r="I159" s="61"/>
      <c r="J159" s="61"/>
      <c r="K159" s="61"/>
      <c r="L159" s="61"/>
      <c r="M159" s="61"/>
      <c r="N159" s="61"/>
      <c r="O159" s="61"/>
      <c r="P159" s="61">
        <v>1.6</v>
      </c>
      <c r="Q159" s="61"/>
      <c r="R159" s="61">
        <f t="shared" si="56"/>
        <v>3.2</v>
      </c>
      <c r="S159" s="61">
        <f t="shared" si="57"/>
        <v>3.2</v>
      </c>
      <c r="T159" s="61"/>
      <c r="U159" s="61"/>
      <c r="V159" s="61"/>
      <c r="W159" s="61"/>
      <c r="X159" s="61"/>
      <c r="Y159" s="61"/>
      <c r="Z159" s="61"/>
      <c r="AA159" s="61"/>
      <c r="AB159" s="61"/>
      <c r="AC159" s="61"/>
      <c r="AD159" s="16"/>
      <c r="AE159" s="16"/>
      <c r="AF159" s="16"/>
      <c r="AG159" s="16"/>
      <c r="AH159" s="16"/>
      <c r="AI159" s="16"/>
      <c r="AJ159" s="16"/>
      <c r="AK159" s="16"/>
      <c r="AL159" s="16"/>
      <c r="AM159" s="2"/>
      <c r="AN159" s="2"/>
      <c r="AO159" s="2"/>
      <c r="AP159" s="2"/>
      <c r="AQ159" s="16"/>
      <c r="AR159" s="16"/>
      <c r="AS159" s="16"/>
      <c r="AT159" s="16"/>
      <c r="AU159" s="16"/>
      <c r="AV159" s="16"/>
      <c r="AW159" s="16"/>
      <c r="AX159" s="16"/>
      <c r="AY159" s="16"/>
      <c r="AZ159" s="16"/>
      <c r="BA159" s="16"/>
      <c r="BB159" s="16"/>
    </row>
    <row r="160" spans="1:54" ht="15.75" x14ac:dyDescent="0.25">
      <c r="A160" s="81" t="s">
        <v>142</v>
      </c>
      <c r="B160" s="81" t="s">
        <v>1166</v>
      </c>
      <c r="C160" s="142" t="s">
        <v>2</v>
      </c>
      <c r="D160" s="81" t="s">
        <v>3</v>
      </c>
      <c r="E160" s="81" t="s">
        <v>4</v>
      </c>
      <c r="F160" s="81" t="s">
        <v>5</v>
      </c>
      <c r="G160" s="81" t="s">
        <v>6</v>
      </c>
      <c r="H160" s="81" t="s">
        <v>7</v>
      </c>
      <c r="I160" s="81" t="s">
        <v>8</v>
      </c>
      <c r="J160" s="81" t="s">
        <v>9</v>
      </c>
      <c r="K160" s="81" t="s">
        <v>10</v>
      </c>
      <c r="L160" s="81" t="s">
        <v>11</v>
      </c>
      <c r="M160" s="81" t="s">
        <v>12</v>
      </c>
      <c r="N160" s="81" t="s">
        <v>13</v>
      </c>
      <c r="O160" s="81"/>
      <c r="P160" s="81"/>
      <c r="Q160" s="81"/>
      <c r="R160" s="81" t="s">
        <v>15</v>
      </c>
      <c r="S160" s="81" t="s">
        <v>16</v>
      </c>
      <c r="T160" s="81" t="s">
        <v>17</v>
      </c>
      <c r="U160" s="81" t="s">
        <v>18</v>
      </c>
      <c r="V160" s="81" t="s">
        <v>19</v>
      </c>
      <c r="W160" s="81" t="s">
        <v>20</v>
      </c>
      <c r="X160" s="81" t="s">
        <v>21</v>
      </c>
      <c r="Y160" s="81" t="s">
        <v>22</v>
      </c>
      <c r="Z160" s="81" t="s">
        <v>23</v>
      </c>
      <c r="AA160" s="81" t="s">
        <v>24</v>
      </c>
      <c r="AB160" s="81" t="s">
        <v>25</v>
      </c>
      <c r="AC160" s="81" t="s">
        <v>26</v>
      </c>
      <c r="AD160" s="16"/>
      <c r="AE160" s="16"/>
      <c r="AF160" s="16"/>
      <c r="AG160" s="16"/>
      <c r="AH160" s="16"/>
      <c r="AI160" s="16"/>
      <c r="AJ160" s="16"/>
      <c r="AK160" s="16"/>
      <c r="AL160" s="16"/>
      <c r="AM160" s="2"/>
      <c r="AN160" s="2"/>
      <c r="AO160" s="2"/>
      <c r="AP160" s="2"/>
      <c r="AQ160" s="16"/>
      <c r="AR160" s="16"/>
      <c r="AS160" s="16"/>
      <c r="AT160" s="16"/>
      <c r="AU160" s="16"/>
      <c r="AV160" s="16"/>
      <c r="AW160" s="16"/>
      <c r="AX160" s="16"/>
      <c r="AY160" s="16"/>
      <c r="AZ160" s="16"/>
      <c r="BA160" s="16"/>
      <c r="BB160" s="16"/>
    </row>
    <row r="161" spans="1:54" ht="15.75" x14ac:dyDescent="0.25">
      <c r="A161" s="145" t="s">
        <v>27</v>
      </c>
      <c r="B161" s="146" t="s">
        <v>1167</v>
      </c>
      <c r="C161" s="143">
        <v>1</v>
      </c>
      <c r="D161" s="61"/>
      <c r="E161" s="61">
        <v>1</v>
      </c>
      <c r="F161" s="61"/>
      <c r="G161" s="61"/>
      <c r="H161" s="61"/>
      <c r="I161" s="61"/>
      <c r="J161" s="61"/>
      <c r="K161" s="61"/>
      <c r="L161" s="61"/>
      <c r="M161" s="61"/>
      <c r="N161" s="61">
        <v>1</v>
      </c>
      <c r="O161" s="61"/>
      <c r="P161" s="61">
        <v>1.8</v>
      </c>
      <c r="Q161" s="61"/>
      <c r="R161" s="61">
        <f>C161*P161</f>
        <v>1.8</v>
      </c>
      <c r="S161" s="61"/>
      <c r="T161" s="61">
        <f>E161*P161</f>
        <v>1.8</v>
      </c>
      <c r="U161" s="61"/>
      <c r="V161" s="61"/>
      <c r="W161" s="61"/>
      <c r="X161" s="61"/>
      <c r="Y161" s="61"/>
      <c r="Z161" s="61"/>
      <c r="AA161" s="61"/>
      <c r="AB161" s="61"/>
      <c r="AC161" s="61">
        <f>N161*P161</f>
        <v>1.8</v>
      </c>
      <c r="AD161" s="16"/>
      <c r="AE161" s="16"/>
      <c r="AF161" s="16"/>
      <c r="AG161" s="16"/>
      <c r="AH161" s="16"/>
      <c r="AI161" s="16"/>
      <c r="AJ161" s="16"/>
      <c r="AK161" s="16"/>
      <c r="AL161" s="16"/>
      <c r="AM161" s="2"/>
      <c r="AN161" s="2"/>
      <c r="AO161" s="2"/>
      <c r="AP161" s="2"/>
      <c r="AQ161" s="16"/>
      <c r="AR161" s="16"/>
      <c r="AS161" s="16"/>
      <c r="AT161" s="16"/>
      <c r="AU161" s="16"/>
      <c r="AV161" s="16"/>
      <c r="AW161" s="16"/>
      <c r="AX161" s="16"/>
      <c r="AY161" s="16"/>
      <c r="AZ161" s="16"/>
      <c r="BA161" s="16"/>
      <c r="BB161" s="16"/>
    </row>
    <row r="162" spans="1:54" ht="15.75" x14ac:dyDescent="0.25">
      <c r="A162" s="145" t="s">
        <v>31</v>
      </c>
      <c r="B162" s="146" t="s">
        <v>1168</v>
      </c>
      <c r="C162" s="143">
        <v>1</v>
      </c>
      <c r="D162" s="61">
        <v>2</v>
      </c>
      <c r="E162" s="61">
        <v>1</v>
      </c>
      <c r="F162" s="61"/>
      <c r="G162" s="61"/>
      <c r="H162" s="61"/>
      <c r="I162" s="61"/>
      <c r="J162" s="61"/>
      <c r="K162" s="61"/>
      <c r="L162" s="61"/>
      <c r="M162" s="61"/>
      <c r="N162" s="61">
        <v>1</v>
      </c>
      <c r="O162" s="61"/>
      <c r="P162" s="61">
        <v>1.8</v>
      </c>
      <c r="Q162" s="61"/>
      <c r="R162" s="61">
        <f>C162*P162</f>
        <v>1.8</v>
      </c>
      <c r="S162" s="61">
        <f>D162*P162</f>
        <v>3.6</v>
      </c>
      <c r="T162" s="61">
        <f>E162*P162</f>
        <v>1.8</v>
      </c>
      <c r="U162" s="61"/>
      <c r="V162" s="61"/>
      <c r="W162" s="61"/>
      <c r="X162" s="61"/>
      <c r="Y162" s="61"/>
      <c r="Z162" s="61"/>
      <c r="AA162" s="61"/>
      <c r="AB162" s="61"/>
      <c r="AC162" s="61">
        <f>N162*P162</f>
        <v>1.8</v>
      </c>
      <c r="AD162" s="16"/>
      <c r="AE162" s="16"/>
      <c r="AF162" s="16"/>
      <c r="AG162" s="16"/>
      <c r="AH162" s="16"/>
      <c r="AI162" s="16"/>
      <c r="AJ162" s="16"/>
      <c r="AK162" s="16"/>
      <c r="AL162" s="16"/>
      <c r="AM162" s="2"/>
      <c r="AN162" s="2"/>
      <c r="AO162" s="2"/>
      <c r="AP162" s="2"/>
      <c r="AQ162" s="16"/>
      <c r="AR162" s="16"/>
      <c r="AS162" s="16"/>
      <c r="AT162" s="16"/>
      <c r="AU162" s="16"/>
      <c r="AV162" s="16"/>
      <c r="AW162" s="16"/>
      <c r="AX162" s="16"/>
      <c r="AY162" s="16"/>
      <c r="AZ162" s="16"/>
      <c r="BA162" s="16"/>
      <c r="BB162" s="16"/>
    </row>
    <row r="163" spans="1:54" ht="15.75" x14ac:dyDescent="0.25">
      <c r="A163" s="145" t="s">
        <v>33</v>
      </c>
      <c r="B163" s="146" t="s">
        <v>1169</v>
      </c>
      <c r="C163" s="143"/>
      <c r="D163" s="61"/>
      <c r="E163" s="61"/>
      <c r="F163" s="61"/>
      <c r="G163" s="61">
        <v>1</v>
      </c>
      <c r="H163" s="61"/>
      <c r="I163" s="61">
        <v>1</v>
      </c>
      <c r="J163" s="61"/>
      <c r="K163" s="61"/>
      <c r="L163" s="61"/>
      <c r="M163" s="61"/>
      <c r="N163" s="61">
        <v>1</v>
      </c>
      <c r="O163" s="61"/>
      <c r="P163" s="61">
        <v>1.8</v>
      </c>
      <c r="Q163" s="61"/>
      <c r="R163" s="61"/>
      <c r="S163" s="61"/>
      <c r="T163" s="61"/>
      <c r="U163" s="61"/>
      <c r="V163" s="61">
        <f>G163*P163</f>
        <v>1.8</v>
      </c>
      <c r="W163" s="61"/>
      <c r="X163" s="61">
        <f>I163*P163</f>
        <v>1.8</v>
      </c>
      <c r="Y163" s="61"/>
      <c r="Z163" s="61"/>
      <c r="AA163" s="61"/>
      <c r="AB163" s="61"/>
      <c r="AC163" s="61">
        <f>N163*P163</f>
        <v>1.8</v>
      </c>
      <c r="AD163" s="16"/>
      <c r="AE163" s="16"/>
      <c r="AF163" s="16"/>
      <c r="AG163" s="16"/>
      <c r="AH163" s="16"/>
      <c r="AI163" s="16"/>
      <c r="AJ163" s="16"/>
      <c r="AK163" s="16"/>
      <c r="AL163" s="16"/>
      <c r="AM163" s="2"/>
      <c r="AN163" s="2"/>
      <c r="AO163" s="2"/>
      <c r="AP163" s="2"/>
      <c r="AQ163" s="16"/>
      <c r="AR163" s="16"/>
      <c r="AS163" s="16"/>
      <c r="AT163" s="16"/>
      <c r="AU163" s="16"/>
      <c r="AV163" s="16"/>
      <c r="AW163" s="16"/>
      <c r="AX163" s="16"/>
      <c r="AY163" s="16"/>
      <c r="AZ163" s="16"/>
      <c r="BA163" s="16"/>
      <c r="BB163" s="16"/>
    </row>
    <row r="164" spans="1:54" ht="15.75" x14ac:dyDescent="0.25">
      <c r="A164" s="145" t="s">
        <v>35</v>
      </c>
      <c r="B164" s="146" t="s">
        <v>1170</v>
      </c>
      <c r="C164" s="143"/>
      <c r="D164" s="61">
        <v>2</v>
      </c>
      <c r="E164" s="61">
        <v>2</v>
      </c>
      <c r="F164" s="61"/>
      <c r="G164" s="61"/>
      <c r="H164" s="61"/>
      <c r="I164" s="61"/>
      <c r="J164" s="61"/>
      <c r="K164" s="61"/>
      <c r="L164" s="61"/>
      <c r="M164" s="61"/>
      <c r="N164" s="61">
        <v>3</v>
      </c>
      <c r="O164" s="61"/>
      <c r="P164" s="61">
        <v>1.8</v>
      </c>
      <c r="Q164" s="61"/>
      <c r="R164" s="61"/>
      <c r="S164" s="61">
        <f>D164*P164</f>
        <v>3.6</v>
      </c>
      <c r="T164" s="61">
        <f>E164*P164</f>
        <v>3.6</v>
      </c>
      <c r="U164" s="61"/>
      <c r="V164" s="61"/>
      <c r="W164" s="61"/>
      <c r="X164" s="61"/>
      <c r="Y164" s="61"/>
      <c r="Z164" s="61"/>
      <c r="AA164" s="61"/>
      <c r="AB164" s="61"/>
      <c r="AC164" s="61">
        <f>N164*P164</f>
        <v>5.4</v>
      </c>
      <c r="AD164" s="16"/>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row>
    <row r="165" spans="1:54" ht="15.75" x14ac:dyDescent="0.25">
      <c r="A165" s="145" t="s">
        <v>37</v>
      </c>
      <c r="B165" s="146" t="s">
        <v>1169</v>
      </c>
      <c r="C165" s="143"/>
      <c r="D165" s="61">
        <v>2</v>
      </c>
      <c r="E165" s="61">
        <v>2</v>
      </c>
      <c r="F165" s="61"/>
      <c r="G165" s="61"/>
      <c r="H165" s="61"/>
      <c r="I165" s="61"/>
      <c r="J165" s="61"/>
      <c r="K165" s="61"/>
      <c r="L165" s="61"/>
      <c r="M165" s="61"/>
      <c r="N165" s="61">
        <v>2</v>
      </c>
      <c r="O165" s="61"/>
      <c r="P165" s="61">
        <v>1.8</v>
      </c>
      <c r="Q165" s="61"/>
      <c r="R165" s="61"/>
      <c r="S165" s="61">
        <f>D165*P165</f>
        <v>3.6</v>
      </c>
      <c r="T165" s="61">
        <f>E165*P165</f>
        <v>3.6</v>
      </c>
      <c r="U165" s="61"/>
      <c r="V165" s="61"/>
      <c r="W165" s="61"/>
      <c r="X165" s="61"/>
      <c r="Y165" s="61"/>
      <c r="Z165" s="61"/>
      <c r="AA165" s="61"/>
      <c r="AB165" s="61"/>
      <c r="AC165" s="61">
        <f>N165*P165</f>
        <v>3.6</v>
      </c>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row>
    <row r="166" spans="1:54" ht="15.75" x14ac:dyDescent="0.25">
      <c r="A166" s="145" t="s">
        <v>39</v>
      </c>
      <c r="B166" s="146" t="s">
        <v>1170</v>
      </c>
      <c r="C166" s="143">
        <v>1</v>
      </c>
      <c r="D166" s="61"/>
      <c r="E166" s="61"/>
      <c r="F166" s="61"/>
      <c r="G166" s="61"/>
      <c r="H166" s="61"/>
      <c r="I166" s="61"/>
      <c r="J166" s="61"/>
      <c r="K166" s="61"/>
      <c r="L166" s="61"/>
      <c r="M166" s="61"/>
      <c r="N166" s="61"/>
      <c r="O166" s="61"/>
      <c r="P166" s="61">
        <v>1.8</v>
      </c>
      <c r="Q166" s="61"/>
      <c r="R166" s="61">
        <f>C166*P166</f>
        <v>1.8</v>
      </c>
      <c r="S166" s="61"/>
      <c r="T166" s="61"/>
      <c r="U166" s="61"/>
      <c r="V166" s="61"/>
      <c r="W166" s="61"/>
      <c r="X166" s="61"/>
      <c r="Y166" s="61"/>
      <c r="Z166" s="61"/>
      <c r="AA166" s="61"/>
      <c r="AB166" s="61"/>
      <c r="AC166" s="61"/>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row>
    <row r="167" spans="1:54" ht="15.75" x14ac:dyDescent="0.25">
      <c r="A167" s="81" t="s">
        <v>142</v>
      </c>
      <c r="B167" s="81" t="s">
        <v>1171</v>
      </c>
      <c r="C167" s="142" t="s">
        <v>2</v>
      </c>
      <c r="D167" s="81" t="s">
        <v>3</v>
      </c>
      <c r="E167" s="81" t="s">
        <v>4</v>
      </c>
      <c r="F167" s="81" t="s">
        <v>5</v>
      </c>
      <c r="G167" s="81" t="s">
        <v>6</v>
      </c>
      <c r="H167" s="81" t="s">
        <v>7</v>
      </c>
      <c r="I167" s="81" t="s">
        <v>8</v>
      </c>
      <c r="J167" s="81" t="s">
        <v>9</v>
      </c>
      <c r="K167" s="81" t="s">
        <v>10</v>
      </c>
      <c r="L167" s="81" t="s">
        <v>11</v>
      </c>
      <c r="M167" s="81" t="s">
        <v>12</v>
      </c>
      <c r="N167" s="81" t="s">
        <v>13</v>
      </c>
      <c r="O167" s="81"/>
      <c r="P167" s="81"/>
      <c r="Q167" s="81"/>
      <c r="R167" s="81" t="s">
        <v>15</v>
      </c>
      <c r="S167" s="81" t="s">
        <v>16</v>
      </c>
      <c r="T167" s="81" t="s">
        <v>17</v>
      </c>
      <c r="U167" s="81" t="s">
        <v>18</v>
      </c>
      <c r="V167" s="81" t="s">
        <v>19</v>
      </c>
      <c r="W167" s="81" t="s">
        <v>20</v>
      </c>
      <c r="X167" s="81" t="s">
        <v>21</v>
      </c>
      <c r="Y167" s="81" t="s">
        <v>22</v>
      </c>
      <c r="Z167" s="81" t="s">
        <v>23</v>
      </c>
      <c r="AA167" s="81" t="s">
        <v>24</v>
      </c>
      <c r="AB167" s="81" t="s">
        <v>25</v>
      </c>
      <c r="AC167" s="81" t="s">
        <v>26</v>
      </c>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row>
    <row r="168" spans="1:54" ht="15.75" x14ac:dyDescent="0.25">
      <c r="A168" s="145" t="s">
        <v>27</v>
      </c>
      <c r="B168" s="146" t="s">
        <v>1172</v>
      </c>
      <c r="C168" s="143">
        <v>2</v>
      </c>
      <c r="D168" s="61"/>
      <c r="E168" s="61"/>
      <c r="F168" s="61"/>
      <c r="G168" s="61"/>
      <c r="H168" s="61"/>
      <c r="I168" s="61"/>
      <c r="J168" s="61"/>
      <c r="K168" s="61">
        <v>1</v>
      </c>
      <c r="L168" s="61"/>
      <c r="M168" s="61"/>
      <c r="N168" s="61"/>
      <c r="O168" s="61"/>
      <c r="P168" s="61">
        <v>1</v>
      </c>
      <c r="Q168" s="61"/>
      <c r="R168" s="61">
        <f t="shared" ref="R168:R173" si="58">C168*P168</f>
        <v>2</v>
      </c>
      <c r="S168" s="61"/>
      <c r="T168" s="61"/>
      <c r="U168" s="61"/>
      <c r="V168" s="61"/>
      <c r="W168" s="61"/>
      <c r="X168" s="61"/>
      <c r="Y168" s="61"/>
      <c r="Z168" s="61">
        <f t="shared" ref="Z168:Z173" si="59">K168*P168</f>
        <v>1</v>
      </c>
      <c r="AA168" s="61"/>
      <c r="AB168" s="61"/>
      <c r="AC168" s="61"/>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row>
    <row r="169" spans="1:54" ht="15.75" x14ac:dyDescent="0.25">
      <c r="A169" s="145" t="s">
        <v>31</v>
      </c>
      <c r="B169" s="146" t="s">
        <v>1173</v>
      </c>
      <c r="C169" s="143">
        <v>2</v>
      </c>
      <c r="D169" s="61">
        <v>2</v>
      </c>
      <c r="E169" s="61"/>
      <c r="F169" s="61"/>
      <c r="G169" s="61"/>
      <c r="H169" s="61"/>
      <c r="I169" s="61"/>
      <c r="J169" s="61"/>
      <c r="K169" s="61">
        <v>1</v>
      </c>
      <c r="L169" s="61"/>
      <c r="M169" s="61"/>
      <c r="N169" s="61">
        <v>2</v>
      </c>
      <c r="O169" s="61"/>
      <c r="P169" s="61">
        <v>1</v>
      </c>
      <c r="Q169" s="61"/>
      <c r="R169" s="61">
        <f t="shared" si="58"/>
        <v>2</v>
      </c>
      <c r="S169" s="61">
        <f>D169*P169</f>
        <v>2</v>
      </c>
      <c r="T169" s="61"/>
      <c r="U169" s="61"/>
      <c r="V169" s="61"/>
      <c r="W169" s="61"/>
      <c r="X169" s="61"/>
      <c r="Y169" s="61"/>
      <c r="Z169" s="61">
        <f t="shared" si="59"/>
        <v>1</v>
      </c>
      <c r="AA169" s="61"/>
      <c r="AB169" s="61"/>
      <c r="AC169" s="61">
        <f>N169*P169</f>
        <v>2</v>
      </c>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row>
    <row r="170" spans="1:54" ht="15.75" x14ac:dyDescent="0.25">
      <c r="A170" s="145" t="s">
        <v>33</v>
      </c>
      <c r="B170" s="146" t="s">
        <v>1174</v>
      </c>
      <c r="C170" s="143">
        <v>2</v>
      </c>
      <c r="D170" s="61"/>
      <c r="E170" s="61"/>
      <c r="F170" s="61"/>
      <c r="G170" s="61"/>
      <c r="H170" s="61">
        <v>1</v>
      </c>
      <c r="I170" s="61"/>
      <c r="J170" s="61"/>
      <c r="K170" s="61">
        <v>2</v>
      </c>
      <c r="L170" s="61"/>
      <c r="M170" s="61"/>
      <c r="N170" s="61"/>
      <c r="O170" s="61"/>
      <c r="P170" s="61">
        <v>1</v>
      </c>
      <c r="Q170" s="61"/>
      <c r="R170" s="61">
        <f t="shared" si="58"/>
        <v>2</v>
      </c>
      <c r="S170" s="61"/>
      <c r="T170" s="61"/>
      <c r="U170" s="61"/>
      <c r="V170" s="61"/>
      <c r="W170" s="61">
        <f>H170*P170</f>
        <v>1</v>
      </c>
      <c r="X170" s="61"/>
      <c r="Y170" s="61"/>
      <c r="Z170" s="61">
        <f t="shared" si="59"/>
        <v>2</v>
      </c>
      <c r="AA170" s="61"/>
      <c r="AB170" s="61"/>
      <c r="AC170" s="61"/>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row>
    <row r="171" spans="1:54" ht="15.75" x14ac:dyDescent="0.25">
      <c r="A171" s="145" t="s">
        <v>35</v>
      </c>
      <c r="B171" s="146" t="s">
        <v>1175</v>
      </c>
      <c r="C171" s="143">
        <v>2</v>
      </c>
      <c r="D171" s="61">
        <v>2</v>
      </c>
      <c r="E171" s="61"/>
      <c r="F171" s="61"/>
      <c r="G171" s="61"/>
      <c r="H171" s="61"/>
      <c r="I171" s="61"/>
      <c r="J171" s="61"/>
      <c r="K171" s="61">
        <v>2</v>
      </c>
      <c r="L171" s="61"/>
      <c r="M171" s="61"/>
      <c r="N171" s="61">
        <v>2</v>
      </c>
      <c r="O171" s="61"/>
      <c r="P171" s="61">
        <v>1</v>
      </c>
      <c r="Q171" s="61"/>
      <c r="R171" s="61">
        <f t="shared" si="58"/>
        <v>2</v>
      </c>
      <c r="S171" s="61">
        <f>D171*P171</f>
        <v>2</v>
      </c>
      <c r="T171" s="61"/>
      <c r="U171" s="61"/>
      <c r="V171" s="61"/>
      <c r="W171" s="61"/>
      <c r="X171" s="61"/>
      <c r="Y171" s="61"/>
      <c r="Z171" s="61">
        <f t="shared" si="59"/>
        <v>2</v>
      </c>
      <c r="AA171" s="61"/>
      <c r="AB171" s="61"/>
      <c r="AC171" s="61">
        <f>N171*P171</f>
        <v>2</v>
      </c>
      <c r="AD171" s="16"/>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row>
    <row r="172" spans="1:54" ht="15.75" x14ac:dyDescent="0.25">
      <c r="A172" s="145" t="s">
        <v>37</v>
      </c>
      <c r="B172" s="146" t="s">
        <v>1176</v>
      </c>
      <c r="C172" s="143">
        <v>2</v>
      </c>
      <c r="D172" s="61">
        <v>2</v>
      </c>
      <c r="E172" s="61"/>
      <c r="F172" s="61"/>
      <c r="G172" s="61"/>
      <c r="H172" s="61"/>
      <c r="I172" s="61"/>
      <c r="J172" s="61"/>
      <c r="K172" s="61">
        <v>3</v>
      </c>
      <c r="L172" s="61"/>
      <c r="M172" s="61"/>
      <c r="N172" s="61"/>
      <c r="O172" s="61"/>
      <c r="P172" s="61">
        <v>1</v>
      </c>
      <c r="Q172" s="61"/>
      <c r="R172" s="61">
        <f t="shared" si="58"/>
        <v>2</v>
      </c>
      <c r="S172" s="61">
        <f>D172*P172</f>
        <v>2</v>
      </c>
      <c r="T172" s="61"/>
      <c r="U172" s="61"/>
      <c r="V172" s="61"/>
      <c r="W172" s="61"/>
      <c r="X172" s="61"/>
      <c r="Y172" s="61"/>
      <c r="Z172" s="61">
        <f t="shared" si="59"/>
        <v>3</v>
      </c>
      <c r="AA172" s="61"/>
      <c r="AB172" s="61"/>
      <c r="AC172" s="61"/>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row>
    <row r="173" spans="1:54" ht="15.75" x14ac:dyDescent="0.25">
      <c r="A173" s="145" t="s">
        <v>39</v>
      </c>
      <c r="B173" s="146" t="s">
        <v>1177</v>
      </c>
      <c r="C173" s="143">
        <v>2</v>
      </c>
      <c r="D173" s="61">
        <v>2</v>
      </c>
      <c r="E173" s="61"/>
      <c r="F173" s="61"/>
      <c r="G173" s="61">
        <v>2</v>
      </c>
      <c r="H173" s="61"/>
      <c r="I173" s="61"/>
      <c r="J173" s="61"/>
      <c r="K173" s="61">
        <v>3</v>
      </c>
      <c r="L173" s="61"/>
      <c r="M173" s="61"/>
      <c r="N173" s="61">
        <v>3</v>
      </c>
      <c r="O173" s="61"/>
      <c r="P173" s="61">
        <v>1</v>
      </c>
      <c r="Q173" s="61"/>
      <c r="R173" s="61">
        <f t="shared" si="58"/>
        <v>2</v>
      </c>
      <c r="S173" s="61">
        <f>D173*P173</f>
        <v>2</v>
      </c>
      <c r="T173" s="61"/>
      <c r="U173" s="61"/>
      <c r="V173" s="61">
        <f>G173*P173</f>
        <v>2</v>
      </c>
      <c r="W173" s="61"/>
      <c r="X173" s="61"/>
      <c r="Y173" s="61"/>
      <c r="Z173" s="61">
        <f t="shared" si="59"/>
        <v>3</v>
      </c>
      <c r="AA173" s="61"/>
      <c r="AB173" s="61"/>
      <c r="AC173" s="61">
        <f>N173*P173</f>
        <v>3</v>
      </c>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row>
    <row r="174" spans="1:54" ht="15.75" x14ac:dyDescent="0.25">
      <c r="A174" s="81" t="s">
        <v>142</v>
      </c>
      <c r="B174" s="81" t="s">
        <v>1178</v>
      </c>
      <c r="C174" s="142" t="s">
        <v>2</v>
      </c>
      <c r="D174" s="81" t="s">
        <v>3</v>
      </c>
      <c r="E174" s="81" t="s">
        <v>4</v>
      </c>
      <c r="F174" s="81" t="s">
        <v>5</v>
      </c>
      <c r="G174" s="81" t="s">
        <v>6</v>
      </c>
      <c r="H174" s="81" t="s">
        <v>7</v>
      </c>
      <c r="I174" s="81" t="s">
        <v>8</v>
      </c>
      <c r="J174" s="81" t="s">
        <v>9</v>
      </c>
      <c r="K174" s="81" t="s">
        <v>10</v>
      </c>
      <c r="L174" s="81" t="s">
        <v>11</v>
      </c>
      <c r="M174" s="81" t="s">
        <v>12</v>
      </c>
      <c r="N174" s="81" t="s">
        <v>13</v>
      </c>
      <c r="O174" s="81"/>
      <c r="P174" s="81"/>
      <c r="Q174" s="81"/>
      <c r="R174" s="81" t="s">
        <v>15</v>
      </c>
      <c r="S174" s="81" t="s">
        <v>16</v>
      </c>
      <c r="T174" s="81" t="s">
        <v>17</v>
      </c>
      <c r="U174" s="81" t="s">
        <v>18</v>
      </c>
      <c r="V174" s="81" t="s">
        <v>19</v>
      </c>
      <c r="W174" s="81" t="s">
        <v>20</v>
      </c>
      <c r="X174" s="81" t="s">
        <v>21</v>
      </c>
      <c r="Y174" s="81" t="s">
        <v>22</v>
      </c>
      <c r="Z174" s="81" t="s">
        <v>23</v>
      </c>
      <c r="AA174" s="81" t="s">
        <v>24</v>
      </c>
      <c r="AB174" s="81" t="s">
        <v>25</v>
      </c>
      <c r="AC174" s="81" t="s">
        <v>26</v>
      </c>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row>
    <row r="175" spans="1:54" ht="15.75" x14ac:dyDescent="0.25">
      <c r="A175" s="145" t="s">
        <v>27</v>
      </c>
      <c r="B175" s="146" t="s">
        <v>1179</v>
      </c>
      <c r="C175" s="143">
        <v>2</v>
      </c>
      <c r="D175" s="61">
        <v>2</v>
      </c>
      <c r="E175" s="61"/>
      <c r="F175" s="61"/>
      <c r="G175" s="61"/>
      <c r="H175" s="61"/>
      <c r="I175" s="61"/>
      <c r="J175" s="61"/>
      <c r="K175" s="61"/>
      <c r="L175" s="61"/>
      <c r="M175" s="61"/>
      <c r="N175" s="61"/>
      <c r="O175" s="61"/>
      <c r="P175" s="61">
        <v>1</v>
      </c>
      <c r="Q175" s="61"/>
      <c r="R175" s="61">
        <f t="shared" ref="R175:R180" si="60">C175*P175</f>
        <v>2</v>
      </c>
      <c r="S175" s="61">
        <f t="shared" ref="S175:S180" si="61">D175*P175</f>
        <v>2</v>
      </c>
      <c r="T175" s="61"/>
      <c r="U175" s="61"/>
      <c r="V175" s="61"/>
      <c r="W175" s="61"/>
      <c r="X175" s="61"/>
      <c r="Y175" s="61"/>
      <c r="Z175" s="61"/>
      <c r="AA175" s="61"/>
      <c r="AB175" s="61"/>
      <c r="AC175" s="61"/>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row>
    <row r="176" spans="1:54" ht="15.75" x14ac:dyDescent="0.25">
      <c r="A176" s="145" t="s">
        <v>31</v>
      </c>
      <c r="B176" s="146" t="s">
        <v>1180</v>
      </c>
      <c r="C176" s="143">
        <v>1</v>
      </c>
      <c r="D176" s="61">
        <v>2</v>
      </c>
      <c r="E176" s="61"/>
      <c r="F176" s="61"/>
      <c r="G176" s="61"/>
      <c r="H176" s="61"/>
      <c r="I176" s="61"/>
      <c r="J176" s="61"/>
      <c r="K176" s="61"/>
      <c r="L176" s="61"/>
      <c r="M176" s="61"/>
      <c r="N176" s="61"/>
      <c r="O176" s="61"/>
      <c r="P176" s="61">
        <v>1</v>
      </c>
      <c r="Q176" s="61"/>
      <c r="R176" s="61">
        <f t="shared" si="60"/>
        <v>1</v>
      </c>
      <c r="S176" s="61">
        <f t="shared" si="61"/>
        <v>2</v>
      </c>
      <c r="T176" s="61"/>
      <c r="U176" s="61"/>
      <c r="V176" s="61"/>
      <c r="W176" s="61"/>
      <c r="X176" s="61"/>
      <c r="Y176" s="61"/>
      <c r="Z176" s="61"/>
      <c r="AA176" s="61"/>
      <c r="AB176" s="61"/>
      <c r="AC176" s="61"/>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row>
    <row r="177" spans="1:54" ht="15.75" x14ac:dyDescent="0.25">
      <c r="A177" s="145" t="s">
        <v>33</v>
      </c>
      <c r="B177" s="146" t="s">
        <v>1181</v>
      </c>
      <c r="C177" s="143">
        <v>2</v>
      </c>
      <c r="D177" s="61">
        <v>2</v>
      </c>
      <c r="E177" s="61"/>
      <c r="F177" s="61"/>
      <c r="G177" s="61"/>
      <c r="H177" s="61"/>
      <c r="I177" s="61"/>
      <c r="J177" s="61"/>
      <c r="K177" s="61"/>
      <c r="L177" s="61"/>
      <c r="M177" s="61"/>
      <c r="N177" s="61">
        <v>1</v>
      </c>
      <c r="O177" s="61"/>
      <c r="P177" s="61">
        <v>1</v>
      </c>
      <c r="Q177" s="61"/>
      <c r="R177" s="61">
        <f t="shared" si="60"/>
        <v>2</v>
      </c>
      <c r="S177" s="61">
        <f t="shared" si="61"/>
        <v>2</v>
      </c>
      <c r="T177" s="61"/>
      <c r="U177" s="61"/>
      <c r="V177" s="61"/>
      <c r="W177" s="61"/>
      <c r="X177" s="61"/>
      <c r="Y177" s="61"/>
      <c r="Z177" s="61"/>
      <c r="AA177" s="61"/>
      <c r="AB177" s="61"/>
      <c r="AC177" s="61">
        <f>N177*P177</f>
        <v>1</v>
      </c>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row>
    <row r="178" spans="1:54" ht="15.75" x14ac:dyDescent="0.25">
      <c r="A178" s="145" t="s">
        <v>35</v>
      </c>
      <c r="B178" s="146" t="s">
        <v>1182</v>
      </c>
      <c r="C178" s="143">
        <v>2</v>
      </c>
      <c r="D178" s="61">
        <v>2</v>
      </c>
      <c r="E178" s="61"/>
      <c r="F178" s="61"/>
      <c r="G178" s="61"/>
      <c r="H178" s="61"/>
      <c r="I178" s="61"/>
      <c r="J178" s="61"/>
      <c r="K178" s="61"/>
      <c r="L178" s="61"/>
      <c r="M178" s="61"/>
      <c r="N178" s="61"/>
      <c r="O178" s="61"/>
      <c r="P178" s="61">
        <v>1</v>
      </c>
      <c r="Q178" s="61"/>
      <c r="R178" s="61">
        <f t="shared" si="60"/>
        <v>2</v>
      </c>
      <c r="S178" s="61">
        <f t="shared" si="61"/>
        <v>2</v>
      </c>
      <c r="T178" s="61"/>
      <c r="U178" s="61"/>
      <c r="V178" s="61"/>
      <c r="W178" s="61"/>
      <c r="X178" s="61"/>
      <c r="Y178" s="61"/>
      <c r="Z178" s="61"/>
      <c r="AA178" s="61"/>
      <c r="AB178" s="61"/>
      <c r="AC178" s="61"/>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row>
    <row r="179" spans="1:54" ht="15.75" x14ac:dyDescent="0.25">
      <c r="A179" s="145" t="s">
        <v>37</v>
      </c>
      <c r="B179" s="146" t="s">
        <v>1183</v>
      </c>
      <c r="C179" s="143">
        <v>2</v>
      </c>
      <c r="D179" s="61">
        <v>2</v>
      </c>
      <c r="E179" s="61"/>
      <c r="F179" s="61"/>
      <c r="G179" s="61"/>
      <c r="H179" s="61"/>
      <c r="I179" s="61"/>
      <c r="J179" s="61"/>
      <c r="K179" s="61"/>
      <c r="L179" s="61"/>
      <c r="M179" s="61"/>
      <c r="N179" s="61">
        <v>2</v>
      </c>
      <c r="O179" s="61"/>
      <c r="P179" s="61">
        <v>1</v>
      </c>
      <c r="Q179" s="61"/>
      <c r="R179" s="61">
        <f t="shared" si="60"/>
        <v>2</v>
      </c>
      <c r="S179" s="61">
        <f t="shared" si="61"/>
        <v>2</v>
      </c>
      <c r="T179" s="61"/>
      <c r="U179" s="61"/>
      <c r="V179" s="61"/>
      <c r="W179" s="61"/>
      <c r="X179" s="61"/>
      <c r="Y179" s="61"/>
      <c r="Z179" s="61"/>
      <c r="AA179" s="61"/>
      <c r="AB179" s="61"/>
      <c r="AC179" s="61">
        <f>N179*P179</f>
        <v>2</v>
      </c>
      <c r="AD179" s="16"/>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row>
    <row r="180" spans="1:54" ht="15.75" x14ac:dyDescent="0.25">
      <c r="A180" s="145" t="s">
        <v>39</v>
      </c>
      <c r="B180" s="146" t="s">
        <v>1184</v>
      </c>
      <c r="C180" s="143">
        <v>2</v>
      </c>
      <c r="D180" s="61">
        <v>2</v>
      </c>
      <c r="E180" s="61"/>
      <c r="F180" s="61"/>
      <c r="G180" s="61"/>
      <c r="H180" s="61"/>
      <c r="I180" s="61"/>
      <c r="J180" s="61"/>
      <c r="K180" s="61"/>
      <c r="L180" s="61"/>
      <c r="M180" s="61"/>
      <c r="N180" s="61"/>
      <c r="O180" s="61"/>
      <c r="P180" s="61">
        <v>1</v>
      </c>
      <c r="Q180" s="61"/>
      <c r="R180" s="61">
        <f t="shared" si="60"/>
        <v>2</v>
      </c>
      <c r="S180" s="61">
        <f t="shared" si="61"/>
        <v>2</v>
      </c>
      <c r="T180" s="61"/>
      <c r="U180" s="61"/>
      <c r="V180" s="61"/>
      <c r="W180" s="61"/>
      <c r="X180" s="61"/>
      <c r="Y180" s="61"/>
      <c r="Z180" s="61"/>
      <c r="AA180" s="61"/>
      <c r="AB180" s="61"/>
      <c r="AC180" s="61"/>
      <c r="AD180" s="16"/>
      <c r="AE180" s="1"/>
      <c r="AF180" s="1"/>
      <c r="AG180" s="1"/>
      <c r="AH180" s="1"/>
      <c r="AI180" s="1"/>
      <c r="AJ180" s="1"/>
      <c r="AK180" s="1"/>
      <c r="AL180" s="1"/>
      <c r="AM180" s="1"/>
      <c r="AN180" s="1"/>
      <c r="AO180" s="2"/>
      <c r="AP180" s="16"/>
      <c r="AQ180" s="1"/>
      <c r="AR180" s="1"/>
      <c r="AS180" s="1"/>
      <c r="AT180" s="1"/>
      <c r="AU180" s="1"/>
      <c r="AV180" s="1"/>
      <c r="AW180" s="1"/>
      <c r="AX180" s="1"/>
      <c r="AY180" s="1"/>
      <c r="AZ180" s="1"/>
      <c r="BA180" s="16"/>
      <c r="BB180" s="16"/>
    </row>
    <row r="181" spans="1:54" ht="15.75" x14ac:dyDescent="0.25">
      <c r="A181" s="81" t="s">
        <v>142</v>
      </c>
      <c r="B181" s="81" t="s">
        <v>1185</v>
      </c>
      <c r="C181" s="142" t="s">
        <v>2</v>
      </c>
      <c r="D181" s="81" t="s">
        <v>3</v>
      </c>
      <c r="E181" s="81" t="s">
        <v>4</v>
      </c>
      <c r="F181" s="81" t="s">
        <v>5</v>
      </c>
      <c r="G181" s="81" t="s">
        <v>6</v>
      </c>
      <c r="H181" s="81" t="s">
        <v>7</v>
      </c>
      <c r="I181" s="81" t="s">
        <v>8</v>
      </c>
      <c r="J181" s="81" t="s">
        <v>9</v>
      </c>
      <c r="K181" s="81" t="s">
        <v>10</v>
      </c>
      <c r="L181" s="81" t="s">
        <v>11</v>
      </c>
      <c r="M181" s="81" t="s">
        <v>12</v>
      </c>
      <c r="N181" s="81" t="s">
        <v>13</v>
      </c>
      <c r="O181" s="81"/>
      <c r="P181" s="81"/>
      <c r="Q181" s="81"/>
      <c r="R181" s="81" t="s">
        <v>15</v>
      </c>
      <c r="S181" s="81" t="s">
        <v>16</v>
      </c>
      <c r="T181" s="81" t="s">
        <v>17</v>
      </c>
      <c r="U181" s="81" t="s">
        <v>18</v>
      </c>
      <c r="V181" s="81" t="s">
        <v>19</v>
      </c>
      <c r="W181" s="81" t="s">
        <v>20</v>
      </c>
      <c r="X181" s="81" t="s">
        <v>21</v>
      </c>
      <c r="Y181" s="81" t="s">
        <v>22</v>
      </c>
      <c r="Z181" s="81" t="s">
        <v>23</v>
      </c>
      <c r="AA181" s="81" t="s">
        <v>24</v>
      </c>
      <c r="AB181" s="81" t="s">
        <v>25</v>
      </c>
      <c r="AC181" s="81" t="s">
        <v>26</v>
      </c>
      <c r="AD181" s="16"/>
      <c r="AE181" s="1"/>
      <c r="AF181" s="1"/>
      <c r="AG181" s="1"/>
      <c r="AH181" s="1"/>
      <c r="AI181" s="1"/>
      <c r="AJ181" s="1"/>
      <c r="AK181" s="1"/>
      <c r="AL181" s="1"/>
      <c r="AM181" s="1"/>
      <c r="AN181" s="1"/>
      <c r="AO181" s="2"/>
      <c r="AP181" s="16"/>
      <c r="AQ181" s="1"/>
      <c r="AR181" s="1"/>
      <c r="AS181" s="1"/>
      <c r="AT181" s="1"/>
      <c r="AU181" s="1"/>
      <c r="AV181" s="1"/>
      <c r="AW181" s="1"/>
      <c r="AX181" s="1"/>
      <c r="AY181" s="1"/>
      <c r="AZ181" s="1"/>
      <c r="BA181" s="16"/>
      <c r="BB181" s="16"/>
    </row>
    <row r="182" spans="1:54" ht="15.75" x14ac:dyDescent="0.25">
      <c r="A182" s="145" t="s">
        <v>27</v>
      </c>
      <c r="B182" s="146" t="s">
        <v>1186</v>
      </c>
      <c r="C182" s="143">
        <v>2</v>
      </c>
      <c r="D182" s="61">
        <v>2</v>
      </c>
      <c r="E182" s="61"/>
      <c r="F182" s="61"/>
      <c r="G182" s="61">
        <v>2</v>
      </c>
      <c r="H182" s="61"/>
      <c r="I182" s="61"/>
      <c r="J182" s="61"/>
      <c r="K182" s="61">
        <v>1</v>
      </c>
      <c r="L182" s="61"/>
      <c r="M182" s="61"/>
      <c r="N182" s="61">
        <v>1</v>
      </c>
      <c r="O182" s="61"/>
      <c r="P182" s="61">
        <v>5</v>
      </c>
      <c r="Q182" s="61"/>
      <c r="R182" s="61">
        <f>C182*P182</f>
        <v>10</v>
      </c>
      <c r="S182" s="61">
        <f>D182*P182</f>
        <v>10</v>
      </c>
      <c r="T182" s="61"/>
      <c r="U182" s="61"/>
      <c r="V182" s="61">
        <f>G182*P182</f>
        <v>10</v>
      </c>
      <c r="W182" s="61"/>
      <c r="X182" s="61"/>
      <c r="Y182" s="61"/>
      <c r="Z182" s="61">
        <f>K182*P182</f>
        <v>5</v>
      </c>
      <c r="AA182" s="61"/>
      <c r="AB182" s="61"/>
      <c r="AC182" s="61">
        <f>N182*P182</f>
        <v>5</v>
      </c>
      <c r="AD182" s="16"/>
      <c r="AE182" s="1"/>
      <c r="AF182" s="1"/>
      <c r="AG182" s="1"/>
      <c r="AH182" s="1"/>
      <c r="AI182" s="1"/>
      <c r="AJ182" s="1"/>
      <c r="AK182" s="1"/>
      <c r="AL182" s="1"/>
      <c r="AM182" s="1"/>
      <c r="AN182" s="1"/>
      <c r="AO182" s="2"/>
      <c r="AP182" s="16"/>
      <c r="AQ182" s="1"/>
      <c r="AR182" s="1"/>
      <c r="AS182" s="1"/>
      <c r="AT182" s="1"/>
      <c r="AU182" s="1"/>
      <c r="AV182" s="1"/>
      <c r="AW182" s="1"/>
      <c r="AX182" s="1"/>
      <c r="AY182" s="1"/>
      <c r="AZ182" s="1"/>
      <c r="BA182" s="16"/>
      <c r="BB182" s="16"/>
    </row>
    <row r="183" spans="1:54" ht="15.75" x14ac:dyDescent="0.25">
      <c r="A183" s="145" t="s">
        <v>31</v>
      </c>
      <c r="B183" s="146" t="s">
        <v>1187</v>
      </c>
      <c r="C183" s="143">
        <v>2</v>
      </c>
      <c r="D183" s="61">
        <v>2</v>
      </c>
      <c r="E183" s="61"/>
      <c r="F183" s="61"/>
      <c r="G183" s="61"/>
      <c r="H183" s="61"/>
      <c r="I183" s="61"/>
      <c r="J183" s="61"/>
      <c r="K183" s="61">
        <v>1</v>
      </c>
      <c r="L183" s="61"/>
      <c r="M183" s="61"/>
      <c r="N183" s="61"/>
      <c r="O183" s="61"/>
      <c r="P183" s="61">
        <v>5</v>
      </c>
      <c r="Q183" s="61"/>
      <c r="R183" s="61">
        <f>C183*P183</f>
        <v>10</v>
      </c>
      <c r="S183" s="61">
        <f>D183*P183</f>
        <v>10</v>
      </c>
      <c r="T183" s="61"/>
      <c r="U183" s="61"/>
      <c r="V183" s="61"/>
      <c r="W183" s="61"/>
      <c r="X183" s="61"/>
      <c r="Y183" s="61"/>
      <c r="Z183" s="61">
        <f>K183*P183</f>
        <v>5</v>
      </c>
      <c r="AA183" s="61"/>
      <c r="AB183" s="61"/>
      <c r="AC183" s="61"/>
      <c r="AD183" s="16"/>
      <c r="AE183" s="1"/>
      <c r="AF183" s="1"/>
      <c r="AG183" s="1"/>
      <c r="AH183" s="1"/>
      <c r="AI183" s="1"/>
      <c r="AJ183" s="1"/>
      <c r="AK183" s="1"/>
      <c r="AL183" s="1"/>
      <c r="AM183" s="1"/>
      <c r="AN183" s="1"/>
      <c r="AO183" s="2"/>
      <c r="AP183" s="16"/>
      <c r="AQ183" s="1"/>
      <c r="AR183" s="1"/>
      <c r="AS183" s="1"/>
      <c r="AT183" s="1"/>
      <c r="AU183" s="1"/>
      <c r="AV183" s="1"/>
      <c r="AW183" s="1"/>
      <c r="AX183" s="1"/>
      <c r="AY183" s="1"/>
      <c r="AZ183" s="1"/>
      <c r="BA183" s="16"/>
      <c r="BB183" s="16"/>
    </row>
    <row r="184" spans="1:54" ht="15.75" x14ac:dyDescent="0.25">
      <c r="A184" s="145" t="s">
        <v>33</v>
      </c>
      <c r="B184" s="146" t="s">
        <v>1188</v>
      </c>
      <c r="C184" s="143">
        <v>2</v>
      </c>
      <c r="D184" s="61">
        <v>2</v>
      </c>
      <c r="E184" s="61"/>
      <c r="F184" s="61"/>
      <c r="G184" s="61"/>
      <c r="H184" s="61"/>
      <c r="I184" s="61"/>
      <c r="J184" s="61"/>
      <c r="K184" s="61">
        <v>2</v>
      </c>
      <c r="L184" s="61"/>
      <c r="M184" s="61"/>
      <c r="N184" s="61"/>
      <c r="O184" s="61"/>
      <c r="P184" s="61">
        <v>5</v>
      </c>
      <c r="Q184" s="61"/>
      <c r="R184" s="61">
        <f>C184*P184</f>
        <v>10</v>
      </c>
      <c r="S184" s="61">
        <f>D184*P184</f>
        <v>10</v>
      </c>
      <c r="T184" s="61"/>
      <c r="U184" s="61"/>
      <c r="V184" s="61"/>
      <c r="W184" s="61"/>
      <c r="X184" s="61"/>
      <c r="Y184" s="61"/>
      <c r="Z184" s="61">
        <f>K184*P184</f>
        <v>10</v>
      </c>
      <c r="AA184" s="61"/>
      <c r="AB184" s="61"/>
      <c r="AC184" s="61"/>
      <c r="AD184" s="16"/>
      <c r="AE184" s="1"/>
      <c r="AF184" s="1"/>
      <c r="AG184" s="1"/>
      <c r="AH184" s="1"/>
      <c r="AI184" s="1"/>
      <c r="AJ184" s="1"/>
      <c r="AK184" s="1"/>
      <c r="AL184" s="1"/>
      <c r="AM184" s="1"/>
      <c r="AN184" s="1"/>
      <c r="AO184" s="2"/>
      <c r="AP184" s="16"/>
      <c r="AQ184" s="1"/>
      <c r="AR184" s="1"/>
      <c r="AS184" s="1"/>
      <c r="AT184" s="1"/>
      <c r="AU184" s="1"/>
      <c r="AV184" s="1"/>
      <c r="AW184" s="1"/>
      <c r="AX184" s="1"/>
      <c r="AY184" s="1"/>
      <c r="AZ184" s="1"/>
      <c r="BA184" s="16"/>
      <c r="BB184" s="16"/>
    </row>
    <row r="185" spans="1:54" ht="15.75" x14ac:dyDescent="0.25">
      <c r="A185" s="145" t="s">
        <v>35</v>
      </c>
      <c r="B185" s="146" t="s">
        <v>1189</v>
      </c>
      <c r="C185" s="143">
        <v>2</v>
      </c>
      <c r="D185" s="61">
        <v>2</v>
      </c>
      <c r="E185" s="61"/>
      <c r="F185" s="61"/>
      <c r="G185" s="61">
        <v>2</v>
      </c>
      <c r="H185" s="61"/>
      <c r="I185" s="61"/>
      <c r="J185" s="61"/>
      <c r="K185" s="61">
        <v>2</v>
      </c>
      <c r="L185" s="61"/>
      <c r="M185" s="61"/>
      <c r="N185" s="61">
        <v>2</v>
      </c>
      <c r="O185" s="61"/>
      <c r="P185" s="61">
        <v>5</v>
      </c>
      <c r="Q185" s="61"/>
      <c r="R185" s="61">
        <f>C185*P185</f>
        <v>10</v>
      </c>
      <c r="S185" s="61">
        <f>D185*P185</f>
        <v>10</v>
      </c>
      <c r="T185" s="61"/>
      <c r="U185" s="61"/>
      <c r="V185" s="61">
        <f>G185*P185</f>
        <v>10</v>
      </c>
      <c r="W185" s="61"/>
      <c r="X185" s="61"/>
      <c r="Y185" s="61"/>
      <c r="Z185" s="61">
        <f>K185*P185</f>
        <v>10</v>
      </c>
      <c r="AA185" s="61"/>
      <c r="AB185" s="61"/>
      <c r="AC185" s="61">
        <f>N185*P185</f>
        <v>10</v>
      </c>
      <c r="AD185" s="16"/>
      <c r="AE185" s="1"/>
      <c r="AF185" s="1"/>
      <c r="AG185" s="1"/>
      <c r="AH185" s="1"/>
      <c r="AI185" s="1"/>
      <c r="AJ185" s="1"/>
      <c r="AK185" s="1"/>
      <c r="AL185" s="1"/>
      <c r="AM185" s="1"/>
      <c r="AN185" s="1"/>
      <c r="AO185" s="2"/>
      <c r="AP185" s="16"/>
      <c r="AQ185" s="1"/>
      <c r="AR185" s="1"/>
      <c r="AS185" s="1"/>
      <c r="AT185" s="1"/>
      <c r="AU185" s="1"/>
      <c r="AV185" s="1"/>
      <c r="AW185" s="1"/>
      <c r="AX185" s="1"/>
      <c r="AY185" s="1"/>
      <c r="AZ185" s="1"/>
      <c r="BA185" s="16"/>
      <c r="BB185" s="16"/>
    </row>
    <row r="186" spans="1:54" ht="15.75" x14ac:dyDescent="0.25">
      <c r="A186" s="145" t="s">
        <v>37</v>
      </c>
      <c r="B186" s="146" t="s">
        <v>1190</v>
      </c>
      <c r="C186" s="143">
        <v>2</v>
      </c>
      <c r="D186" s="61"/>
      <c r="E186" s="61"/>
      <c r="F186" s="61"/>
      <c r="G186" s="61">
        <v>1</v>
      </c>
      <c r="H186" s="61"/>
      <c r="I186" s="61"/>
      <c r="J186" s="61"/>
      <c r="K186" s="61">
        <v>3</v>
      </c>
      <c r="L186" s="61"/>
      <c r="M186" s="61"/>
      <c r="N186" s="61">
        <v>3</v>
      </c>
      <c r="O186" s="61"/>
      <c r="P186" s="61">
        <v>5</v>
      </c>
      <c r="Q186" s="61"/>
      <c r="R186" s="61">
        <f>C186*P186</f>
        <v>10</v>
      </c>
      <c r="S186" s="61"/>
      <c r="T186" s="61"/>
      <c r="U186" s="61"/>
      <c r="V186" s="61">
        <f>G186*P186</f>
        <v>5</v>
      </c>
      <c r="W186" s="61"/>
      <c r="X186" s="61"/>
      <c r="Y186" s="61"/>
      <c r="Z186" s="61">
        <f>K186*P186</f>
        <v>15</v>
      </c>
      <c r="AA186" s="61"/>
      <c r="AB186" s="61"/>
      <c r="AC186" s="61">
        <f>N186*P186</f>
        <v>15</v>
      </c>
      <c r="AD186" s="16"/>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row>
    <row r="187" spans="1:54" ht="15.75" x14ac:dyDescent="0.25">
      <c r="A187" s="81" t="s">
        <v>142</v>
      </c>
      <c r="B187" s="81" t="s">
        <v>1191</v>
      </c>
      <c r="C187" s="142" t="s">
        <v>2</v>
      </c>
      <c r="D187" s="81" t="s">
        <v>3</v>
      </c>
      <c r="E187" s="81" t="s">
        <v>4</v>
      </c>
      <c r="F187" s="81" t="s">
        <v>5</v>
      </c>
      <c r="G187" s="81" t="s">
        <v>6</v>
      </c>
      <c r="H187" s="81" t="s">
        <v>7</v>
      </c>
      <c r="I187" s="81" t="s">
        <v>8</v>
      </c>
      <c r="J187" s="81" t="s">
        <v>9</v>
      </c>
      <c r="K187" s="81" t="s">
        <v>10</v>
      </c>
      <c r="L187" s="81" t="s">
        <v>11</v>
      </c>
      <c r="M187" s="81" t="s">
        <v>12</v>
      </c>
      <c r="N187" s="81" t="s">
        <v>13</v>
      </c>
      <c r="O187" s="81"/>
      <c r="P187" s="81"/>
      <c r="Q187" s="81"/>
      <c r="R187" s="81" t="s">
        <v>15</v>
      </c>
      <c r="S187" s="81" t="s">
        <v>16</v>
      </c>
      <c r="T187" s="81" t="s">
        <v>17</v>
      </c>
      <c r="U187" s="81" t="s">
        <v>18</v>
      </c>
      <c r="V187" s="81" t="s">
        <v>19</v>
      </c>
      <c r="W187" s="81" t="s">
        <v>20</v>
      </c>
      <c r="X187" s="81" t="s">
        <v>21</v>
      </c>
      <c r="Y187" s="81" t="s">
        <v>22</v>
      </c>
      <c r="Z187" s="81" t="s">
        <v>23</v>
      </c>
      <c r="AA187" s="81" t="s">
        <v>24</v>
      </c>
      <c r="AB187" s="81" t="s">
        <v>25</v>
      </c>
      <c r="AC187" s="81" t="s">
        <v>26</v>
      </c>
      <c r="AD187" s="16"/>
      <c r="AE187" s="1"/>
      <c r="AF187" s="1"/>
      <c r="AG187" s="1"/>
      <c r="AH187" s="1"/>
      <c r="AI187" s="1"/>
      <c r="AJ187" s="1"/>
      <c r="AK187" s="1"/>
      <c r="AL187" s="1"/>
      <c r="AM187" s="16"/>
      <c r="AN187" s="16"/>
      <c r="AO187" s="16"/>
      <c r="AP187" s="16"/>
      <c r="AQ187" s="1"/>
      <c r="AR187" s="1"/>
      <c r="AS187" s="1"/>
      <c r="AT187" s="1"/>
      <c r="AU187" s="1"/>
      <c r="AV187" s="1"/>
      <c r="AW187" s="1"/>
      <c r="AX187" s="1"/>
      <c r="AY187" s="16"/>
      <c r="AZ187" s="16"/>
      <c r="BA187" s="16"/>
      <c r="BB187" s="16"/>
    </row>
    <row r="188" spans="1:54" ht="15.75" x14ac:dyDescent="0.25">
      <c r="A188" s="145" t="s">
        <v>27</v>
      </c>
      <c r="B188" s="146" t="s">
        <v>1192</v>
      </c>
      <c r="C188" s="143">
        <v>1</v>
      </c>
      <c r="D188" s="61"/>
      <c r="E188" s="61"/>
      <c r="F188" s="61">
        <v>2</v>
      </c>
      <c r="G188" s="61"/>
      <c r="H188" s="61"/>
      <c r="I188" s="61"/>
      <c r="J188" s="61"/>
      <c r="K188" s="61"/>
      <c r="L188" s="61"/>
      <c r="M188" s="61"/>
      <c r="N188" s="61"/>
      <c r="O188" s="61"/>
      <c r="P188" s="61">
        <v>4.2</v>
      </c>
      <c r="Q188" s="61"/>
      <c r="R188" s="61">
        <f>C188*P188</f>
        <v>4.2</v>
      </c>
      <c r="S188" s="61"/>
      <c r="T188" s="61"/>
      <c r="U188" s="61">
        <f>F188*P188</f>
        <v>8.4</v>
      </c>
      <c r="V188" s="61"/>
      <c r="W188" s="61"/>
      <c r="X188" s="61"/>
      <c r="Y188" s="61"/>
      <c r="Z188" s="61"/>
      <c r="AA188" s="61"/>
      <c r="AB188" s="61"/>
      <c r="AC188" s="61"/>
      <c r="AD188" s="16"/>
      <c r="AE188" s="1"/>
      <c r="AF188" s="1"/>
      <c r="AG188" s="1"/>
      <c r="AH188" s="1"/>
      <c r="AI188" s="1"/>
      <c r="AJ188" s="1"/>
      <c r="AK188" s="1"/>
      <c r="AL188" s="1"/>
      <c r="AM188" s="16"/>
      <c r="AN188" s="16"/>
      <c r="AO188" s="16"/>
      <c r="AP188" s="16"/>
      <c r="AQ188" s="1"/>
      <c r="AR188" s="1"/>
      <c r="AS188" s="1"/>
      <c r="AT188" s="1"/>
      <c r="AU188" s="1"/>
      <c r="AV188" s="1"/>
      <c r="AW188" s="1"/>
      <c r="AX188" s="1"/>
      <c r="AY188" s="16"/>
      <c r="AZ188" s="16"/>
      <c r="BA188" s="16"/>
      <c r="BB188" s="16"/>
    </row>
    <row r="189" spans="1:54" ht="7.5" customHeight="1" x14ac:dyDescent="0.25">
      <c r="A189" s="145" t="s">
        <v>31</v>
      </c>
      <c r="B189" s="146" t="s">
        <v>1193</v>
      </c>
      <c r="C189" s="143">
        <v>1</v>
      </c>
      <c r="D189" s="61"/>
      <c r="E189" s="61"/>
      <c r="F189" s="61">
        <v>2</v>
      </c>
      <c r="G189" s="61"/>
      <c r="H189" s="61"/>
      <c r="I189" s="61"/>
      <c r="J189" s="61"/>
      <c r="K189" s="61"/>
      <c r="L189" s="61"/>
      <c r="M189" s="61"/>
      <c r="N189" s="61"/>
      <c r="O189" s="61"/>
      <c r="P189" s="61">
        <v>4.2</v>
      </c>
      <c r="Q189" s="61"/>
      <c r="R189" s="61">
        <f>C189*P189</f>
        <v>4.2</v>
      </c>
      <c r="S189" s="61"/>
      <c r="T189" s="61"/>
      <c r="U189" s="61">
        <f>F189*P189</f>
        <v>8.4</v>
      </c>
      <c r="V189" s="61"/>
      <c r="W189" s="61"/>
      <c r="X189" s="61"/>
      <c r="Y189" s="61"/>
      <c r="Z189" s="61"/>
      <c r="AA189" s="61"/>
      <c r="AB189" s="61"/>
      <c r="AC189" s="61"/>
      <c r="AD189" s="16"/>
      <c r="AE189" s="1"/>
      <c r="AF189" s="1"/>
      <c r="AG189" s="1"/>
      <c r="AH189" s="1"/>
      <c r="AI189" s="1"/>
      <c r="AJ189" s="1"/>
      <c r="AK189" s="1"/>
      <c r="AL189" s="1"/>
      <c r="AM189" s="16"/>
      <c r="AN189" s="16"/>
      <c r="AO189" s="16"/>
      <c r="AP189" s="16"/>
      <c r="AQ189" s="1"/>
      <c r="AR189" s="1"/>
      <c r="AS189" s="1"/>
      <c r="AT189" s="1"/>
      <c r="AU189" s="1"/>
      <c r="AV189" s="1"/>
      <c r="AW189" s="1"/>
      <c r="AX189" s="1"/>
      <c r="AY189" s="16"/>
      <c r="AZ189" s="16"/>
      <c r="BA189" s="16"/>
      <c r="BB189" s="16"/>
    </row>
    <row r="190" spans="1:54" ht="15.75" x14ac:dyDescent="0.25">
      <c r="A190" s="145" t="s">
        <v>33</v>
      </c>
      <c r="B190" s="146" t="s">
        <v>1194</v>
      </c>
      <c r="C190" s="143">
        <v>1</v>
      </c>
      <c r="D190" s="61"/>
      <c r="E190" s="61"/>
      <c r="F190" s="61">
        <v>2</v>
      </c>
      <c r="G190" s="61"/>
      <c r="H190" s="61"/>
      <c r="I190" s="61"/>
      <c r="J190" s="61"/>
      <c r="K190" s="61"/>
      <c r="L190" s="61"/>
      <c r="M190" s="61"/>
      <c r="N190" s="61"/>
      <c r="O190" s="61"/>
      <c r="P190" s="61">
        <v>4.2</v>
      </c>
      <c r="Q190" s="61"/>
      <c r="R190" s="61">
        <f>C190*P190</f>
        <v>4.2</v>
      </c>
      <c r="S190" s="61"/>
      <c r="T190" s="61"/>
      <c r="U190" s="61">
        <f>F190*P190</f>
        <v>8.4</v>
      </c>
      <c r="V190" s="61"/>
      <c r="W190" s="61"/>
      <c r="X190" s="61"/>
      <c r="Y190" s="61"/>
      <c r="Z190" s="61"/>
      <c r="AA190" s="61"/>
      <c r="AB190" s="61"/>
      <c r="AC190" s="61"/>
      <c r="AD190" s="16"/>
      <c r="AE190" s="1"/>
      <c r="AF190" s="1"/>
      <c r="AG190" s="1"/>
      <c r="AH190" s="1"/>
      <c r="AI190" s="1"/>
      <c r="AJ190" s="1"/>
      <c r="AK190" s="1"/>
      <c r="AL190" s="1"/>
      <c r="AM190" s="16"/>
      <c r="AN190" s="16"/>
      <c r="AO190" s="16"/>
      <c r="AP190" s="16"/>
      <c r="AQ190" s="1"/>
      <c r="AR190" s="1"/>
      <c r="AS190" s="1"/>
      <c r="AT190" s="1"/>
      <c r="AU190" s="1"/>
      <c r="AV190" s="1"/>
      <c r="AW190" s="1"/>
      <c r="AX190" s="1"/>
      <c r="AY190" s="16"/>
      <c r="AZ190" s="16"/>
      <c r="BA190" s="16"/>
      <c r="BB190" s="16"/>
    </row>
    <row r="191" spans="1:54" ht="15.75" x14ac:dyDescent="0.25">
      <c r="A191" s="145" t="s">
        <v>35</v>
      </c>
      <c r="B191" s="146" t="s">
        <v>1195</v>
      </c>
      <c r="C191" s="143">
        <v>1</v>
      </c>
      <c r="D191" s="61"/>
      <c r="E191" s="61"/>
      <c r="F191" s="61">
        <v>2</v>
      </c>
      <c r="G191" s="61"/>
      <c r="H191" s="61"/>
      <c r="I191" s="61"/>
      <c r="J191" s="61"/>
      <c r="K191" s="61"/>
      <c r="L191" s="61"/>
      <c r="M191" s="61"/>
      <c r="N191" s="61"/>
      <c r="O191" s="61"/>
      <c r="P191" s="61">
        <v>4.2</v>
      </c>
      <c r="Q191" s="61"/>
      <c r="R191" s="61">
        <f>C191*P191</f>
        <v>4.2</v>
      </c>
      <c r="S191" s="61"/>
      <c r="T191" s="61"/>
      <c r="U191" s="61">
        <f>F191*P191</f>
        <v>8.4</v>
      </c>
      <c r="V191" s="61"/>
      <c r="W191" s="61"/>
      <c r="X191" s="61"/>
      <c r="Y191" s="61"/>
      <c r="Z191" s="61"/>
      <c r="AA191" s="61"/>
      <c r="AB191" s="61"/>
      <c r="AC191" s="61"/>
      <c r="AD191" s="16"/>
      <c r="AE191" s="1"/>
      <c r="AF191" s="1"/>
      <c r="AG191" s="1"/>
      <c r="AH191" s="1"/>
      <c r="AI191" s="1"/>
      <c r="AJ191" s="1"/>
      <c r="AK191" s="1"/>
      <c r="AL191" s="1"/>
      <c r="AM191" s="16"/>
      <c r="AN191" s="16"/>
      <c r="AO191" s="16"/>
      <c r="AP191" s="16"/>
      <c r="AQ191" s="1"/>
      <c r="AR191" s="1"/>
      <c r="AS191" s="1"/>
      <c r="AT191" s="1"/>
      <c r="AU191" s="1"/>
      <c r="AV191" s="1"/>
      <c r="AW191" s="1"/>
      <c r="AX191" s="1"/>
      <c r="AY191" s="16"/>
      <c r="AZ191" s="16"/>
      <c r="BA191" s="16"/>
      <c r="BB191" s="16"/>
    </row>
    <row r="192" spans="1:54" ht="6.75" customHeight="1" x14ac:dyDescent="0.25">
      <c r="A192" s="204"/>
      <c r="B192" s="205"/>
      <c r="C192" s="205"/>
      <c r="D192" s="205"/>
      <c r="E192" s="205"/>
      <c r="F192" s="205"/>
      <c r="G192" s="205"/>
      <c r="H192" s="205"/>
      <c r="I192" s="205"/>
      <c r="J192" s="205"/>
      <c r="K192" s="205"/>
      <c r="L192" s="205"/>
      <c r="M192" s="205"/>
      <c r="N192" s="205"/>
      <c r="O192" s="205"/>
      <c r="P192" s="205"/>
      <c r="Q192" s="205"/>
      <c r="R192" s="205"/>
      <c r="S192" s="205"/>
      <c r="T192" s="205"/>
      <c r="U192" s="205"/>
      <c r="V192" s="205"/>
      <c r="W192" s="205"/>
      <c r="X192" s="205"/>
      <c r="Y192" s="205"/>
      <c r="Z192" s="205"/>
      <c r="AA192" s="205"/>
      <c r="AB192" s="205"/>
      <c r="AC192" s="206"/>
      <c r="AD192" s="16"/>
      <c r="AE192" s="1"/>
      <c r="AF192" s="1"/>
      <c r="AG192" s="1"/>
      <c r="AH192" s="1"/>
      <c r="AI192" s="1"/>
      <c r="AJ192" s="1"/>
      <c r="AK192" s="1"/>
      <c r="AL192" s="1"/>
      <c r="AM192" s="16"/>
      <c r="AN192" s="16"/>
      <c r="AO192" s="16"/>
      <c r="AP192" s="16"/>
      <c r="AQ192" s="1"/>
      <c r="AR192" s="1"/>
      <c r="AS192" s="1"/>
      <c r="AT192" s="1"/>
      <c r="AU192" s="1"/>
      <c r="AV192" s="1"/>
      <c r="AW192" s="1"/>
      <c r="AX192" s="1"/>
      <c r="AY192" s="16"/>
      <c r="AZ192" s="16"/>
      <c r="BA192" s="16"/>
      <c r="BB192" s="16"/>
    </row>
    <row r="193" spans="1:54" ht="15.75" x14ac:dyDescent="0.25">
      <c r="A193" s="81" t="s">
        <v>184</v>
      </c>
      <c r="B193" s="81" t="s">
        <v>1196</v>
      </c>
      <c r="C193" s="142" t="s">
        <v>2</v>
      </c>
      <c r="D193" s="81" t="s">
        <v>3</v>
      </c>
      <c r="E193" s="81" t="s">
        <v>4</v>
      </c>
      <c r="F193" s="81" t="s">
        <v>5</v>
      </c>
      <c r="G193" s="81" t="s">
        <v>6</v>
      </c>
      <c r="H193" s="81" t="s">
        <v>7</v>
      </c>
      <c r="I193" s="81" t="s">
        <v>8</v>
      </c>
      <c r="J193" s="81" t="s">
        <v>9</v>
      </c>
      <c r="K193" s="81" t="s">
        <v>10</v>
      </c>
      <c r="L193" s="81" t="s">
        <v>11</v>
      </c>
      <c r="M193" s="81" t="s">
        <v>12</v>
      </c>
      <c r="N193" s="81" t="s">
        <v>13</v>
      </c>
      <c r="O193" s="81"/>
      <c r="P193" s="81"/>
      <c r="Q193" s="81"/>
      <c r="R193" s="81" t="s">
        <v>15</v>
      </c>
      <c r="S193" s="81" t="s">
        <v>16</v>
      </c>
      <c r="T193" s="81" t="s">
        <v>17</v>
      </c>
      <c r="U193" s="81" t="s">
        <v>18</v>
      </c>
      <c r="V193" s="81" t="s">
        <v>19</v>
      </c>
      <c r="W193" s="81" t="s">
        <v>20</v>
      </c>
      <c r="X193" s="81" t="s">
        <v>21</v>
      </c>
      <c r="Y193" s="81" t="s">
        <v>22</v>
      </c>
      <c r="Z193" s="81" t="s">
        <v>23</v>
      </c>
      <c r="AA193" s="81" t="s">
        <v>24</v>
      </c>
      <c r="AB193" s="81" t="s">
        <v>25</v>
      </c>
      <c r="AC193" s="81" t="s">
        <v>26</v>
      </c>
      <c r="AD193" s="16"/>
      <c r="AE193" s="1"/>
      <c r="AF193" s="1"/>
      <c r="AG193" s="1"/>
      <c r="AH193" s="1"/>
      <c r="AI193" s="1"/>
      <c r="AJ193" s="1"/>
      <c r="AK193" s="1"/>
      <c r="AL193" s="1"/>
      <c r="AM193" s="16"/>
      <c r="AN193" s="16"/>
      <c r="AO193" s="16"/>
      <c r="AP193" s="16"/>
      <c r="AQ193" s="1"/>
      <c r="AR193" s="1"/>
      <c r="AS193" s="1"/>
      <c r="AT193" s="1"/>
      <c r="AU193" s="1"/>
      <c r="AV193" s="1"/>
      <c r="AW193" s="1"/>
      <c r="AX193" s="1"/>
      <c r="AY193" s="16"/>
      <c r="AZ193" s="16"/>
      <c r="BA193" s="16"/>
      <c r="BB193" s="16"/>
    </row>
    <row r="194" spans="1:54" ht="15.75" x14ac:dyDescent="0.25">
      <c r="A194" s="145" t="s">
        <v>27</v>
      </c>
      <c r="B194" s="146" t="s">
        <v>1197</v>
      </c>
      <c r="C194" s="143">
        <v>2</v>
      </c>
      <c r="D194" s="61"/>
      <c r="E194" s="61">
        <v>1</v>
      </c>
      <c r="F194" s="61"/>
      <c r="G194" s="61"/>
      <c r="H194" s="61"/>
      <c r="I194" s="61"/>
      <c r="J194" s="61"/>
      <c r="K194" s="61">
        <v>1</v>
      </c>
      <c r="L194" s="61"/>
      <c r="M194" s="61"/>
      <c r="N194" s="61">
        <v>1</v>
      </c>
      <c r="O194" s="61"/>
      <c r="P194" s="61">
        <v>1.8</v>
      </c>
      <c r="Q194" s="61"/>
      <c r="R194" s="61">
        <f>C194*P194</f>
        <v>3.6</v>
      </c>
      <c r="S194" s="61"/>
      <c r="T194" s="61">
        <f>E194*P194</f>
        <v>1.8</v>
      </c>
      <c r="U194" s="61"/>
      <c r="V194" s="61"/>
      <c r="W194" s="61"/>
      <c r="X194" s="61"/>
      <c r="Y194" s="61"/>
      <c r="Z194" s="61">
        <f>K194*P194</f>
        <v>1.8</v>
      </c>
      <c r="AA194" s="61"/>
      <c r="AB194" s="61"/>
      <c r="AC194" s="61">
        <f>N194*P194</f>
        <v>1.8</v>
      </c>
      <c r="AD194" s="16"/>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row>
    <row r="195" spans="1:54" ht="15.75" x14ac:dyDescent="0.25">
      <c r="A195" s="145" t="s">
        <v>31</v>
      </c>
      <c r="B195" s="146" t="s">
        <v>1198</v>
      </c>
      <c r="C195" s="143">
        <v>2</v>
      </c>
      <c r="D195" s="61">
        <v>1</v>
      </c>
      <c r="E195" s="61"/>
      <c r="F195" s="61"/>
      <c r="G195" s="61"/>
      <c r="H195" s="61"/>
      <c r="I195" s="61">
        <v>2</v>
      </c>
      <c r="J195" s="61"/>
      <c r="K195" s="61">
        <v>2</v>
      </c>
      <c r="L195" s="61"/>
      <c r="M195" s="61"/>
      <c r="N195" s="61">
        <v>2</v>
      </c>
      <c r="O195" s="61"/>
      <c r="P195" s="61">
        <v>1.8</v>
      </c>
      <c r="Q195" s="61"/>
      <c r="R195" s="61">
        <f>C195*P195</f>
        <v>3.6</v>
      </c>
      <c r="S195" s="61">
        <f>D195*P195</f>
        <v>1.8</v>
      </c>
      <c r="T195" s="61"/>
      <c r="U195" s="61"/>
      <c r="V195" s="61"/>
      <c r="W195" s="61"/>
      <c r="X195" s="61">
        <f>I195*P195</f>
        <v>3.6</v>
      </c>
      <c r="Y195" s="61"/>
      <c r="Z195" s="61">
        <f>K195*P195</f>
        <v>3.6</v>
      </c>
      <c r="AA195" s="61"/>
      <c r="AB195" s="61"/>
      <c r="AC195" s="61">
        <f>N195*P195</f>
        <v>3.6</v>
      </c>
      <c r="AD195" s="16"/>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row>
    <row r="196" spans="1:54" ht="15.75" x14ac:dyDescent="0.25">
      <c r="A196" s="145" t="s">
        <v>33</v>
      </c>
      <c r="B196" s="146" t="s">
        <v>1199</v>
      </c>
      <c r="C196" s="143">
        <v>2</v>
      </c>
      <c r="D196" s="61"/>
      <c r="E196" s="61"/>
      <c r="F196" s="61"/>
      <c r="G196" s="61"/>
      <c r="H196" s="61"/>
      <c r="I196" s="61"/>
      <c r="J196" s="61"/>
      <c r="K196" s="61">
        <v>1</v>
      </c>
      <c r="L196" s="61"/>
      <c r="M196" s="61"/>
      <c r="N196" s="61">
        <v>2</v>
      </c>
      <c r="O196" s="61"/>
      <c r="P196" s="61">
        <v>1.8</v>
      </c>
      <c r="Q196" s="61"/>
      <c r="R196" s="61">
        <f>C196*P196</f>
        <v>3.6</v>
      </c>
      <c r="S196" s="61"/>
      <c r="T196" s="61"/>
      <c r="U196" s="61"/>
      <c r="V196" s="61"/>
      <c r="W196" s="61"/>
      <c r="X196" s="61"/>
      <c r="Y196" s="61"/>
      <c r="Z196" s="61">
        <f>K196*P196</f>
        <v>1.8</v>
      </c>
      <c r="AA196" s="61"/>
      <c r="AB196" s="61"/>
      <c r="AC196" s="61">
        <f>N196*P196</f>
        <v>3.6</v>
      </c>
      <c r="AD196" s="16"/>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row>
    <row r="197" spans="1:54" ht="15.75" x14ac:dyDescent="0.25">
      <c r="A197" s="145" t="s">
        <v>35</v>
      </c>
      <c r="B197" s="146" t="s">
        <v>1200</v>
      </c>
      <c r="C197" s="143">
        <v>2</v>
      </c>
      <c r="D197" s="61"/>
      <c r="E197" s="61"/>
      <c r="F197" s="61"/>
      <c r="G197" s="61"/>
      <c r="H197" s="61"/>
      <c r="I197" s="61"/>
      <c r="J197" s="61"/>
      <c r="K197" s="61">
        <v>2</v>
      </c>
      <c r="L197" s="61"/>
      <c r="M197" s="61"/>
      <c r="N197" s="61">
        <v>2</v>
      </c>
      <c r="O197" s="61"/>
      <c r="P197" s="61">
        <v>1.8</v>
      </c>
      <c r="Q197" s="61"/>
      <c r="R197" s="61">
        <f>C197*P197</f>
        <v>3.6</v>
      </c>
      <c r="S197" s="61"/>
      <c r="T197" s="61"/>
      <c r="U197" s="61"/>
      <c r="V197" s="61"/>
      <c r="W197" s="61"/>
      <c r="X197" s="61"/>
      <c r="Y197" s="61"/>
      <c r="Z197" s="61">
        <f>K197*P197</f>
        <v>3.6</v>
      </c>
      <c r="AA197" s="61"/>
      <c r="AB197" s="61"/>
      <c r="AC197" s="61">
        <f>N197*P197</f>
        <v>3.6</v>
      </c>
      <c r="AD197" s="16"/>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row>
    <row r="198" spans="1:54" ht="15.75" x14ac:dyDescent="0.25">
      <c r="A198" s="145" t="s">
        <v>37</v>
      </c>
      <c r="B198" s="146" t="s">
        <v>1201</v>
      </c>
      <c r="C198" s="143">
        <v>2</v>
      </c>
      <c r="D198" s="61">
        <v>2</v>
      </c>
      <c r="E198" s="61"/>
      <c r="F198" s="61"/>
      <c r="G198" s="61"/>
      <c r="H198" s="61"/>
      <c r="I198" s="61"/>
      <c r="J198" s="61"/>
      <c r="K198" s="61">
        <v>1</v>
      </c>
      <c r="L198" s="61"/>
      <c r="M198" s="61"/>
      <c r="N198" s="61">
        <v>2</v>
      </c>
      <c r="O198" s="61"/>
      <c r="P198" s="61">
        <v>1.8</v>
      </c>
      <c r="Q198" s="61"/>
      <c r="R198" s="61">
        <f>C198*P198</f>
        <v>3.6</v>
      </c>
      <c r="S198" s="61">
        <f>D198*P198</f>
        <v>3.6</v>
      </c>
      <c r="T198" s="61"/>
      <c r="U198" s="61"/>
      <c r="V198" s="61"/>
      <c r="W198" s="61"/>
      <c r="X198" s="61"/>
      <c r="Y198" s="61"/>
      <c r="Z198" s="61">
        <f>K198*P198</f>
        <v>1.8</v>
      </c>
      <c r="AA198" s="61"/>
      <c r="AB198" s="61"/>
      <c r="AC198" s="61">
        <f>N198*P198</f>
        <v>3.6</v>
      </c>
      <c r="AD198" s="16"/>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row>
    <row r="199" spans="1:54" ht="15.75" x14ac:dyDescent="0.25">
      <c r="A199" s="81" t="s">
        <v>184</v>
      </c>
      <c r="B199" s="81" t="s">
        <v>1202</v>
      </c>
      <c r="C199" s="142" t="s">
        <v>2</v>
      </c>
      <c r="D199" s="81" t="s">
        <v>3</v>
      </c>
      <c r="E199" s="81" t="s">
        <v>4</v>
      </c>
      <c r="F199" s="81" t="s">
        <v>5</v>
      </c>
      <c r="G199" s="81" t="s">
        <v>6</v>
      </c>
      <c r="H199" s="81" t="s">
        <v>7</v>
      </c>
      <c r="I199" s="81" t="s">
        <v>8</v>
      </c>
      <c r="J199" s="81" t="s">
        <v>9</v>
      </c>
      <c r="K199" s="81" t="s">
        <v>10</v>
      </c>
      <c r="L199" s="81" t="s">
        <v>11</v>
      </c>
      <c r="M199" s="81" t="s">
        <v>12</v>
      </c>
      <c r="N199" s="81" t="s">
        <v>13</v>
      </c>
      <c r="O199" s="81"/>
      <c r="P199" s="81"/>
      <c r="Q199" s="81"/>
      <c r="R199" s="81" t="s">
        <v>15</v>
      </c>
      <c r="S199" s="81" t="s">
        <v>16</v>
      </c>
      <c r="T199" s="81" t="s">
        <v>17</v>
      </c>
      <c r="U199" s="81" t="s">
        <v>18</v>
      </c>
      <c r="V199" s="81" t="s">
        <v>19</v>
      </c>
      <c r="W199" s="81" t="s">
        <v>20</v>
      </c>
      <c r="X199" s="81" t="s">
        <v>21</v>
      </c>
      <c r="Y199" s="81" t="s">
        <v>22</v>
      </c>
      <c r="Z199" s="81" t="s">
        <v>23</v>
      </c>
      <c r="AA199" s="81" t="s">
        <v>24</v>
      </c>
      <c r="AB199" s="81" t="s">
        <v>25</v>
      </c>
      <c r="AC199" s="81" t="s">
        <v>26</v>
      </c>
      <c r="AD199" s="16"/>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row>
    <row r="200" spans="1:54" ht="15.75" x14ac:dyDescent="0.25">
      <c r="A200" s="145" t="s">
        <v>27</v>
      </c>
      <c r="B200" s="146" t="s">
        <v>1203</v>
      </c>
      <c r="C200" s="143">
        <v>2</v>
      </c>
      <c r="D200" s="61">
        <v>2</v>
      </c>
      <c r="E200" s="61">
        <v>1</v>
      </c>
      <c r="F200" s="61"/>
      <c r="G200" s="61"/>
      <c r="H200" s="61"/>
      <c r="I200" s="61"/>
      <c r="J200" s="61"/>
      <c r="K200" s="61"/>
      <c r="L200" s="61"/>
      <c r="M200" s="61"/>
      <c r="N200" s="61"/>
      <c r="O200" s="61"/>
      <c r="P200" s="61">
        <v>1.8</v>
      </c>
      <c r="Q200" s="61"/>
      <c r="R200" s="61">
        <f>C200*P200</f>
        <v>3.6</v>
      </c>
      <c r="S200" s="61">
        <f>D200*P200</f>
        <v>3.6</v>
      </c>
      <c r="T200" s="61">
        <f>E200*P200</f>
        <v>1.8</v>
      </c>
      <c r="U200" s="61"/>
      <c r="V200" s="61"/>
      <c r="W200" s="61"/>
      <c r="X200" s="61"/>
      <c r="Y200" s="61"/>
      <c r="Z200" s="61"/>
      <c r="AA200" s="61"/>
      <c r="AB200" s="61"/>
      <c r="AC200" s="61"/>
      <c r="AD200" s="16"/>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row>
    <row r="201" spans="1:54" ht="15.75" x14ac:dyDescent="0.25">
      <c r="A201" s="145" t="s">
        <v>31</v>
      </c>
      <c r="B201" s="146" t="s">
        <v>1204</v>
      </c>
      <c r="C201" s="143">
        <v>2</v>
      </c>
      <c r="D201" s="61">
        <v>1</v>
      </c>
      <c r="E201" s="61">
        <v>2</v>
      </c>
      <c r="F201" s="61"/>
      <c r="G201" s="61"/>
      <c r="H201" s="61"/>
      <c r="I201" s="61">
        <v>2</v>
      </c>
      <c r="J201" s="61"/>
      <c r="K201" s="61"/>
      <c r="L201" s="61">
        <v>2</v>
      </c>
      <c r="M201" s="61"/>
      <c r="N201" s="61"/>
      <c r="O201" s="61"/>
      <c r="P201" s="61">
        <v>1.8</v>
      </c>
      <c r="Q201" s="61"/>
      <c r="R201" s="61">
        <f>C201*P201</f>
        <v>3.6</v>
      </c>
      <c r="S201" s="61">
        <f>D201*P201</f>
        <v>1.8</v>
      </c>
      <c r="T201" s="61">
        <f>E201*P201</f>
        <v>3.6</v>
      </c>
      <c r="U201" s="61"/>
      <c r="V201" s="61"/>
      <c r="W201" s="61"/>
      <c r="X201" s="61">
        <f>I201*P201</f>
        <v>3.6</v>
      </c>
      <c r="Y201" s="61"/>
      <c r="Z201" s="61"/>
      <c r="AA201" s="61">
        <f>L201*P201</f>
        <v>3.6</v>
      </c>
      <c r="AB201" s="61"/>
      <c r="AC201" s="61"/>
      <c r="AD201" s="16"/>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row>
    <row r="202" spans="1:54" ht="15.75" x14ac:dyDescent="0.25">
      <c r="A202" s="145" t="s">
        <v>33</v>
      </c>
      <c r="B202" s="146" t="s">
        <v>1205</v>
      </c>
      <c r="C202" s="143">
        <v>2</v>
      </c>
      <c r="D202" s="61"/>
      <c r="E202" s="61">
        <v>2</v>
      </c>
      <c r="F202" s="61"/>
      <c r="G202" s="61"/>
      <c r="H202" s="61"/>
      <c r="I202" s="61">
        <v>2</v>
      </c>
      <c r="J202" s="61"/>
      <c r="K202" s="61"/>
      <c r="L202" s="61">
        <v>2</v>
      </c>
      <c r="M202" s="61"/>
      <c r="N202" s="61"/>
      <c r="O202" s="61"/>
      <c r="P202" s="61">
        <v>1.8</v>
      </c>
      <c r="Q202" s="61"/>
      <c r="R202" s="61">
        <f>C202*P202</f>
        <v>3.6</v>
      </c>
      <c r="S202" s="61"/>
      <c r="T202" s="61">
        <f>E202*P202</f>
        <v>3.6</v>
      </c>
      <c r="U202" s="61"/>
      <c r="V202" s="61"/>
      <c r="W202" s="61"/>
      <c r="X202" s="61">
        <f>I202*P202</f>
        <v>3.6</v>
      </c>
      <c r="Y202" s="61"/>
      <c r="Z202" s="61"/>
      <c r="AA202" s="61">
        <f>L202*P202</f>
        <v>3.6</v>
      </c>
      <c r="AB202" s="61"/>
      <c r="AC202" s="61"/>
      <c r="AD202" s="16"/>
      <c r="AE202" s="1"/>
      <c r="AF202" s="1"/>
      <c r="AG202" s="1"/>
      <c r="AH202" s="1"/>
      <c r="AI202" s="1"/>
      <c r="AJ202" s="1"/>
      <c r="AK202" s="16"/>
      <c r="AL202" s="16"/>
      <c r="AM202" s="16"/>
      <c r="AN202" s="16"/>
      <c r="AO202" s="16"/>
      <c r="AP202" s="16"/>
      <c r="AQ202" s="1"/>
      <c r="AR202" s="1"/>
      <c r="AS202" s="1"/>
      <c r="AT202" s="1"/>
      <c r="AU202" s="1"/>
      <c r="AV202" s="1"/>
      <c r="AW202" s="16"/>
      <c r="AX202" s="16"/>
      <c r="AY202" s="16"/>
      <c r="AZ202" s="16"/>
      <c r="BA202" s="16"/>
      <c r="BB202" s="16"/>
    </row>
    <row r="203" spans="1:54" ht="31.5" x14ac:dyDescent="0.25">
      <c r="A203" s="145" t="s">
        <v>35</v>
      </c>
      <c r="B203" s="146" t="s">
        <v>1206</v>
      </c>
      <c r="C203" s="143">
        <v>2</v>
      </c>
      <c r="D203" s="61"/>
      <c r="E203" s="61"/>
      <c r="F203" s="61"/>
      <c r="G203" s="61"/>
      <c r="H203" s="61"/>
      <c r="I203" s="61"/>
      <c r="J203" s="61"/>
      <c r="K203" s="61"/>
      <c r="L203" s="61"/>
      <c r="M203" s="61"/>
      <c r="N203" s="61"/>
      <c r="O203" s="61"/>
      <c r="P203" s="61">
        <v>1.8</v>
      </c>
      <c r="Q203" s="61"/>
      <c r="R203" s="61">
        <f>C203*P203</f>
        <v>3.6</v>
      </c>
      <c r="S203" s="61"/>
      <c r="T203" s="61"/>
      <c r="U203" s="61"/>
      <c r="V203" s="61"/>
      <c r="W203" s="61"/>
      <c r="X203" s="61"/>
      <c r="Y203" s="61"/>
      <c r="Z203" s="61"/>
      <c r="AA203" s="61"/>
      <c r="AB203" s="61"/>
      <c r="AC203" s="61"/>
      <c r="AD203" s="16"/>
      <c r="AE203" s="1"/>
      <c r="AF203" s="1"/>
      <c r="AG203" s="1"/>
      <c r="AH203" s="1"/>
      <c r="AI203" s="1"/>
      <c r="AJ203" s="1"/>
      <c r="AK203" s="16"/>
      <c r="AL203" s="16"/>
      <c r="AM203" s="16"/>
      <c r="AN203" s="16"/>
      <c r="AO203" s="16"/>
      <c r="AP203" s="16"/>
      <c r="AQ203" s="1"/>
      <c r="AR203" s="1"/>
      <c r="AS203" s="1"/>
      <c r="AT203" s="1"/>
      <c r="AU203" s="1"/>
      <c r="AV203" s="1"/>
      <c r="AW203" s="16"/>
      <c r="AX203" s="16"/>
      <c r="AY203" s="16"/>
      <c r="AZ203" s="16"/>
      <c r="BA203" s="16"/>
      <c r="BB203" s="16"/>
    </row>
    <row r="204" spans="1:54" ht="15.75" x14ac:dyDescent="0.25">
      <c r="A204" s="145" t="s">
        <v>37</v>
      </c>
      <c r="B204" s="146" t="s">
        <v>1207</v>
      </c>
      <c r="C204" s="143">
        <v>2</v>
      </c>
      <c r="D204" s="61">
        <v>2</v>
      </c>
      <c r="E204" s="61"/>
      <c r="F204" s="61"/>
      <c r="G204" s="61"/>
      <c r="H204" s="61"/>
      <c r="I204" s="61"/>
      <c r="J204" s="61"/>
      <c r="K204" s="61"/>
      <c r="L204" s="61"/>
      <c r="M204" s="61"/>
      <c r="N204" s="61"/>
      <c r="O204" s="61"/>
      <c r="P204" s="61">
        <v>1.8</v>
      </c>
      <c r="Q204" s="61"/>
      <c r="R204" s="61">
        <f>C204*P204</f>
        <v>3.6</v>
      </c>
      <c r="S204" s="61">
        <f>D204*P204</f>
        <v>3.6</v>
      </c>
      <c r="T204" s="61"/>
      <c r="U204" s="61"/>
      <c r="V204" s="61"/>
      <c r="W204" s="61"/>
      <c r="X204" s="61"/>
      <c r="Y204" s="61"/>
      <c r="Z204" s="61"/>
      <c r="AA204" s="61"/>
      <c r="AB204" s="61"/>
      <c r="AC204" s="61"/>
      <c r="AD204" s="16"/>
      <c r="AE204" s="1"/>
      <c r="AF204" s="1"/>
      <c r="AG204" s="1"/>
      <c r="AH204" s="1"/>
      <c r="AI204" s="1"/>
      <c r="AJ204" s="1"/>
      <c r="AK204" s="16"/>
      <c r="AL204" s="16"/>
      <c r="AM204" s="16"/>
      <c r="AN204" s="16"/>
      <c r="AO204" s="16"/>
      <c r="AP204" s="16"/>
      <c r="AQ204" s="1"/>
      <c r="AR204" s="1"/>
      <c r="AS204" s="1"/>
      <c r="AT204" s="1"/>
      <c r="AU204" s="1"/>
      <c r="AV204" s="1"/>
      <c r="AW204" s="16"/>
      <c r="AX204" s="16"/>
      <c r="AY204" s="16"/>
      <c r="AZ204" s="16"/>
      <c r="BA204" s="16"/>
      <c r="BB204" s="16"/>
    </row>
    <row r="205" spans="1:54" ht="15.75" x14ac:dyDescent="0.25">
      <c r="A205" s="81" t="s">
        <v>184</v>
      </c>
      <c r="B205" s="81" t="s">
        <v>1208</v>
      </c>
      <c r="C205" s="142" t="s">
        <v>2</v>
      </c>
      <c r="D205" s="81" t="s">
        <v>3</v>
      </c>
      <c r="E205" s="81" t="s">
        <v>4</v>
      </c>
      <c r="F205" s="81" t="s">
        <v>5</v>
      </c>
      <c r="G205" s="81" t="s">
        <v>6</v>
      </c>
      <c r="H205" s="81" t="s">
        <v>7</v>
      </c>
      <c r="I205" s="81" t="s">
        <v>8</v>
      </c>
      <c r="J205" s="81" t="s">
        <v>9</v>
      </c>
      <c r="K205" s="81" t="s">
        <v>10</v>
      </c>
      <c r="L205" s="81" t="s">
        <v>11</v>
      </c>
      <c r="M205" s="81" t="s">
        <v>12</v>
      </c>
      <c r="N205" s="81" t="s">
        <v>13</v>
      </c>
      <c r="O205" s="81"/>
      <c r="P205" s="81"/>
      <c r="Q205" s="81"/>
      <c r="R205" s="81" t="s">
        <v>15</v>
      </c>
      <c r="S205" s="81" t="s">
        <v>16</v>
      </c>
      <c r="T205" s="81" t="s">
        <v>17</v>
      </c>
      <c r="U205" s="81" t="s">
        <v>18</v>
      </c>
      <c r="V205" s="81" t="s">
        <v>19</v>
      </c>
      <c r="W205" s="81" t="s">
        <v>20</v>
      </c>
      <c r="X205" s="81" t="s">
        <v>21</v>
      </c>
      <c r="Y205" s="81" t="s">
        <v>22</v>
      </c>
      <c r="Z205" s="81" t="s">
        <v>23</v>
      </c>
      <c r="AA205" s="81" t="s">
        <v>24</v>
      </c>
      <c r="AB205" s="81" t="s">
        <v>25</v>
      </c>
      <c r="AC205" s="81" t="s">
        <v>26</v>
      </c>
      <c r="AD205" s="16"/>
      <c r="AE205" s="1"/>
      <c r="AF205" s="1"/>
      <c r="AG205" s="1"/>
      <c r="AH205" s="1"/>
      <c r="AI205" s="1"/>
      <c r="AJ205" s="1"/>
      <c r="AK205" s="16"/>
      <c r="AL205" s="16"/>
      <c r="AM205" s="16"/>
      <c r="AN205" s="16"/>
      <c r="AO205" s="16"/>
      <c r="AP205" s="16"/>
      <c r="AQ205" s="1"/>
      <c r="AR205" s="1"/>
      <c r="AS205" s="1"/>
      <c r="AT205" s="1"/>
      <c r="AU205" s="1"/>
      <c r="AV205" s="1"/>
      <c r="AW205" s="16"/>
      <c r="AX205" s="16"/>
      <c r="AY205" s="16"/>
      <c r="AZ205" s="16"/>
      <c r="BA205" s="16"/>
      <c r="BB205" s="16"/>
    </row>
    <row r="206" spans="1:54" ht="15.75" x14ac:dyDescent="0.25">
      <c r="A206" s="145" t="s">
        <v>27</v>
      </c>
      <c r="B206" s="146" t="s">
        <v>1209</v>
      </c>
      <c r="C206" s="143">
        <v>2</v>
      </c>
      <c r="D206" s="61">
        <v>2</v>
      </c>
      <c r="E206" s="61"/>
      <c r="F206" s="61"/>
      <c r="G206" s="61"/>
      <c r="H206" s="61"/>
      <c r="I206" s="61"/>
      <c r="J206" s="61"/>
      <c r="K206" s="61"/>
      <c r="L206" s="61"/>
      <c r="M206" s="61"/>
      <c r="N206" s="61"/>
      <c r="O206" s="61"/>
      <c r="P206" s="61">
        <v>1</v>
      </c>
      <c r="Q206" s="61"/>
      <c r="R206" s="61">
        <f t="shared" ref="R206:R211" si="62">C206*P206</f>
        <v>2</v>
      </c>
      <c r="S206" s="61">
        <f t="shared" ref="S206:S211" si="63">D206*P206</f>
        <v>2</v>
      </c>
      <c r="T206" s="61"/>
      <c r="U206" s="61"/>
      <c r="V206" s="61"/>
      <c r="W206" s="61"/>
      <c r="X206" s="61"/>
      <c r="Y206" s="61"/>
      <c r="Z206" s="61"/>
      <c r="AA206" s="61"/>
      <c r="AB206" s="61"/>
      <c r="AC206" s="61"/>
      <c r="AD206" s="16"/>
      <c r="AE206" s="1"/>
      <c r="AF206" s="1"/>
      <c r="AG206" s="1"/>
      <c r="AH206" s="1"/>
      <c r="AI206" s="1"/>
      <c r="AJ206" s="1"/>
      <c r="AK206" s="16"/>
      <c r="AL206" s="16"/>
      <c r="AM206" s="16"/>
      <c r="AN206" s="16"/>
      <c r="AO206" s="16"/>
      <c r="AP206" s="16"/>
      <c r="AQ206" s="1"/>
      <c r="AR206" s="1"/>
      <c r="AS206" s="1"/>
      <c r="AT206" s="1"/>
      <c r="AU206" s="1"/>
      <c r="AV206" s="1"/>
      <c r="AW206" s="16"/>
      <c r="AX206" s="16"/>
      <c r="AY206" s="16"/>
      <c r="AZ206" s="16"/>
      <c r="BA206" s="16"/>
      <c r="BB206" s="16"/>
    </row>
    <row r="207" spans="1:54" ht="15.75" x14ac:dyDescent="0.25">
      <c r="A207" s="145" t="s">
        <v>31</v>
      </c>
      <c r="B207" s="146" t="s">
        <v>1210</v>
      </c>
      <c r="C207" s="143">
        <v>2</v>
      </c>
      <c r="D207" s="61">
        <v>2</v>
      </c>
      <c r="E207" s="61"/>
      <c r="F207" s="61"/>
      <c r="G207" s="61"/>
      <c r="H207" s="61"/>
      <c r="I207" s="61"/>
      <c r="J207" s="61"/>
      <c r="K207" s="61">
        <v>1</v>
      </c>
      <c r="L207" s="61"/>
      <c r="M207" s="61"/>
      <c r="N207" s="61">
        <v>1</v>
      </c>
      <c r="O207" s="61"/>
      <c r="P207" s="61">
        <v>1</v>
      </c>
      <c r="Q207" s="61"/>
      <c r="R207" s="61">
        <f t="shared" si="62"/>
        <v>2</v>
      </c>
      <c r="S207" s="61">
        <f t="shared" si="63"/>
        <v>2</v>
      </c>
      <c r="T207" s="61"/>
      <c r="U207" s="61"/>
      <c r="V207" s="61"/>
      <c r="W207" s="61"/>
      <c r="X207" s="61"/>
      <c r="Y207" s="61"/>
      <c r="Z207" s="61">
        <f>K207*P207</f>
        <v>1</v>
      </c>
      <c r="AA207" s="61"/>
      <c r="AB207" s="61"/>
      <c r="AC207" s="61">
        <f>N207*P207</f>
        <v>1</v>
      </c>
      <c r="AD207" s="16"/>
      <c r="AE207" s="1"/>
      <c r="AF207" s="1"/>
      <c r="AG207" s="1"/>
      <c r="AH207" s="1"/>
      <c r="AI207" s="1"/>
      <c r="AJ207" s="1"/>
      <c r="AK207" s="16"/>
      <c r="AL207" s="16"/>
      <c r="AM207" s="16"/>
      <c r="AN207" s="16"/>
      <c r="AO207" s="16"/>
      <c r="AP207" s="16"/>
      <c r="AQ207" s="1"/>
      <c r="AR207" s="1"/>
      <c r="AS207" s="1"/>
      <c r="AT207" s="1"/>
      <c r="AU207" s="1"/>
      <c r="AV207" s="1"/>
      <c r="AW207" s="16"/>
      <c r="AX207" s="16"/>
      <c r="AY207" s="16"/>
      <c r="AZ207" s="16"/>
      <c r="BA207" s="16"/>
      <c r="BB207" s="16"/>
    </row>
    <row r="208" spans="1:54" ht="15.75" x14ac:dyDescent="0.25">
      <c r="A208" s="145" t="s">
        <v>33</v>
      </c>
      <c r="B208" s="146" t="s">
        <v>1211</v>
      </c>
      <c r="C208" s="143">
        <v>2</v>
      </c>
      <c r="D208" s="61">
        <v>2</v>
      </c>
      <c r="E208" s="61"/>
      <c r="F208" s="61"/>
      <c r="G208" s="61"/>
      <c r="H208" s="61"/>
      <c r="I208" s="61"/>
      <c r="J208" s="61"/>
      <c r="K208" s="61"/>
      <c r="L208" s="61"/>
      <c r="M208" s="61"/>
      <c r="N208" s="61"/>
      <c r="O208" s="61"/>
      <c r="P208" s="61">
        <v>1</v>
      </c>
      <c r="Q208" s="61"/>
      <c r="R208" s="61">
        <f t="shared" si="62"/>
        <v>2</v>
      </c>
      <c r="S208" s="61">
        <f t="shared" si="63"/>
        <v>2</v>
      </c>
      <c r="T208" s="61"/>
      <c r="U208" s="61"/>
      <c r="V208" s="61"/>
      <c r="W208" s="61"/>
      <c r="X208" s="61"/>
      <c r="Y208" s="61"/>
      <c r="Z208" s="61"/>
      <c r="AA208" s="61"/>
      <c r="AB208" s="61"/>
      <c r="AC208" s="61"/>
      <c r="AD208" s="16"/>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row>
    <row r="209" spans="1:54" ht="15.75" x14ac:dyDescent="0.25">
      <c r="A209" s="145" t="s">
        <v>35</v>
      </c>
      <c r="B209" s="146" t="s">
        <v>1212</v>
      </c>
      <c r="C209" s="143">
        <v>2</v>
      </c>
      <c r="D209" s="61">
        <v>2</v>
      </c>
      <c r="E209" s="61"/>
      <c r="F209" s="61"/>
      <c r="G209" s="61"/>
      <c r="H209" s="61"/>
      <c r="I209" s="61"/>
      <c r="J209" s="61"/>
      <c r="K209" s="61">
        <v>2</v>
      </c>
      <c r="L209" s="61"/>
      <c r="M209" s="61"/>
      <c r="N209" s="61"/>
      <c r="O209" s="61"/>
      <c r="P209" s="61">
        <v>1</v>
      </c>
      <c r="Q209" s="61"/>
      <c r="R209" s="61">
        <f t="shared" si="62"/>
        <v>2</v>
      </c>
      <c r="S209" s="61">
        <f t="shared" si="63"/>
        <v>2</v>
      </c>
      <c r="T209" s="61"/>
      <c r="U209" s="61"/>
      <c r="V209" s="61"/>
      <c r="W209" s="61"/>
      <c r="X209" s="61"/>
      <c r="Y209" s="61"/>
      <c r="Z209" s="61">
        <f>K209*P209</f>
        <v>2</v>
      </c>
      <c r="AA209" s="61"/>
      <c r="AB209" s="61"/>
      <c r="AC209" s="61"/>
      <c r="AD209" s="16"/>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row>
    <row r="210" spans="1:54" ht="15.75" x14ac:dyDescent="0.25">
      <c r="A210" s="145" t="s">
        <v>37</v>
      </c>
      <c r="B210" s="146" t="s">
        <v>1213</v>
      </c>
      <c r="C210" s="143">
        <v>1</v>
      </c>
      <c r="D210" s="61">
        <v>2</v>
      </c>
      <c r="E210" s="61"/>
      <c r="F210" s="61"/>
      <c r="G210" s="61"/>
      <c r="H210" s="61"/>
      <c r="I210" s="61"/>
      <c r="J210" s="61"/>
      <c r="K210" s="61">
        <v>1</v>
      </c>
      <c r="L210" s="61"/>
      <c r="M210" s="61"/>
      <c r="N210" s="61">
        <v>2</v>
      </c>
      <c r="O210" s="61"/>
      <c r="P210" s="61">
        <v>1</v>
      </c>
      <c r="Q210" s="61"/>
      <c r="R210" s="61">
        <f t="shared" si="62"/>
        <v>1</v>
      </c>
      <c r="S210" s="61">
        <f t="shared" si="63"/>
        <v>2</v>
      </c>
      <c r="T210" s="61"/>
      <c r="U210" s="61"/>
      <c r="V210" s="61"/>
      <c r="W210" s="61"/>
      <c r="X210" s="61"/>
      <c r="Y210" s="61"/>
      <c r="Z210" s="61">
        <f>K210*P210</f>
        <v>1</v>
      </c>
      <c r="AA210" s="61"/>
      <c r="AB210" s="61"/>
      <c r="AC210" s="61">
        <f>N210*P210</f>
        <v>2</v>
      </c>
      <c r="AD210" s="16"/>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row>
    <row r="211" spans="1:54" ht="15.75" x14ac:dyDescent="0.25">
      <c r="A211" s="145" t="s">
        <v>39</v>
      </c>
      <c r="B211" s="146" t="s">
        <v>1214</v>
      </c>
      <c r="C211" s="143">
        <v>2</v>
      </c>
      <c r="D211" s="61">
        <v>2</v>
      </c>
      <c r="E211" s="61"/>
      <c r="F211" s="61"/>
      <c r="G211" s="61"/>
      <c r="H211" s="61"/>
      <c r="I211" s="61"/>
      <c r="J211" s="61"/>
      <c r="K211" s="61">
        <v>1</v>
      </c>
      <c r="L211" s="61"/>
      <c r="M211" s="61"/>
      <c r="N211" s="61"/>
      <c r="O211" s="61"/>
      <c r="P211" s="61">
        <v>1</v>
      </c>
      <c r="Q211" s="61"/>
      <c r="R211" s="61">
        <f t="shared" si="62"/>
        <v>2</v>
      </c>
      <c r="S211" s="61">
        <f t="shared" si="63"/>
        <v>2</v>
      </c>
      <c r="T211" s="61"/>
      <c r="U211" s="61"/>
      <c r="V211" s="61"/>
      <c r="W211" s="61"/>
      <c r="X211" s="61"/>
      <c r="Y211" s="61"/>
      <c r="Z211" s="61">
        <f>K211*P211</f>
        <v>1</v>
      </c>
      <c r="AA211" s="61"/>
      <c r="AB211" s="61"/>
      <c r="AC211" s="61"/>
      <c r="AD211" s="16"/>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row>
    <row r="212" spans="1:54" ht="15.75" x14ac:dyDescent="0.25">
      <c r="A212" s="81" t="s">
        <v>184</v>
      </c>
      <c r="B212" s="81" t="s">
        <v>1215</v>
      </c>
      <c r="C212" s="142" t="s">
        <v>2</v>
      </c>
      <c r="D212" s="81" t="s">
        <v>3</v>
      </c>
      <c r="E212" s="81" t="s">
        <v>4</v>
      </c>
      <c r="F212" s="81" t="s">
        <v>5</v>
      </c>
      <c r="G212" s="81" t="s">
        <v>6</v>
      </c>
      <c r="H212" s="81" t="s">
        <v>7</v>
      </c>
      <c r="I212" s="81" t="s">
        <v>8</v>
      </c>
      <c r="J212" s="81" t="s">
        <v>9</v>
      </c>
      <c r="K212" s="81" t="s">
        <v>10</v>
      </c>
      <c r="L212" s="81" t="s">
        <v>11</v>
      </c>
      <c r="M212" s="81" t="s">
        <v>12</v>
      </c>
      <c r="N212" s="81" t="s">
        <v>13</v>
      </c>
      <c r="O212" s="81"/>
      <c r="P212" s="81"/>
      <c r="Q212" s="81"/>
      <c r="R212" s="81" t="s">
        <v>15</v>
      </c>
      <c r="S212" s="81" t="s">
        <v>16</v>
      </c>
      <c r="T212" s="81" t="s">
        <v>17</v>
      </c>
      <c r="U212" s="81" t="s">
        <v>18</v>
      </c>
      <c r="V212" s="81" t="s">
        <v>19</v>
      </c>
      <c r="W212" s="81" t="s">
        <v>20</v>
      </c>
      <c r="X212" s="81" t="s">
        <v>21</v>
      </c>
      <c r="Y212" s="81" t="s">
        <v>22</v>
      </c>
      <c r="Z212" s="81" t="s">
        <v>23</v>
      </c>
      <c r="AA212" s="81" t="s">
        <v>24</v>
      </c>
      <c r="AB212" s="81" t="s">
        <v>25</v>
      </c>
      <c r="AC212" s="81" t="s">
        <v>26</v>
      </c>
      <c r="AD212" s="16"/>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row>
    <row r="213" spans="1:54" ht="15.75" x14ac:dyDescent="0.25">
      <c r="A213" s="145" t="s">
        <v>27</v>
      </c>
      <c r="B213" s="146" t="s">
        <v>1216</v>
      </c>
      <c r="C213" s="143">
        <v>2</v>
      </c>
      <c r="D213" s="61">
        <v>2</v>
      </c>
      <c r="E213" s="61"/>
      <c r="F213" s="61"/>
      <c r="G213" s="61"/>
      <c r="H213" s="61"/>
      <c r="I213" s="61"/>
      <c r="J213" s="61"/>
      <c r="K213" s="61"/>
      <c r="L213" s="61"/>
      <c r="M213" s="61"/>
      <c r="N213" s="61"/>
      <c r="O213" s="61"/>
      <c r="P213" s="61">
        <v>1</v>
      </c>
      <c r="Q213" s="61"/>
      <c r="R213" s="61">
        <f t="shared" ref="R213:R218" si="64">C213*P213</f>
        <v>2</v>
      </c>
      <c r="S213" s="61">
        <f t="shared" ref="S213:S218" si="65">D213*P213</f>
        <v>2</v>
      </c>
      <c r="T213" s="61"/>
      <c r="U213" s="61"/>
      <c r="V213" s="61"/>
      <c r="W213" s="61"/>
      <c r="X213" s="61"/>
      <c r="Y213" s="61"/>
      <c r="Z213" s="61"/>
      <c r="AA213" s="61"/>
      <c r="AB213" s="61"/>
      <c r="AC213" s="61"/>
      <c r="AD213" s="16"/>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row>
    <row r="214" spans="1:54" ht="15.75" x14ac:dyDescent="0.25">
      <c r="A214" s="145" t="s">
        <v>31</v>
      </c>
      <c r="B214" s="146" t="s">
        <v>1217</v>
      </c>
      <c r="C214" s="143">
        <v>2</v>
      </c>
      <c r="D214" s="61">
        <v>2</v>
      </c>
      <c r="E214" s="61"/>
      <c r="F214" s="61"/>
      <c r="G214" s="61"/>
      <c r="H214" s="61"/>
      <c r="I214" s="61"/>
      <c r="J214" s="61"/>
      <c r="K214" s="61"/>
      <c r="L214" s="61"/>
      <c r="M214" s="61"/>
      <c r="N214" s="61"/>
      <c r="O214" s="61"/>
      <c r="P214" s="61">
        <v>1</v>
      </c>
      <c r="Q214" s="61"/>
      <c r="R214" s="61">
        <f t="shared" si="64"/>
        <v>2</v>
      </c>
      <c r="S214" s="61">
        <f t="shared" si="65"/>
        <v>2</v>
      </c>
      <c r="T214" s="61"/>
      <c r="U214" s="61"/>
      <c r="V214" s="61"/>
      <c r="W214" s="61"/>
      <c r="X214" s="61"/>
      <c r="Y214" s="61"/>
      <c r="Z214" s="61"/>
      <c r="AA214" s="61"/>
      <c r="AB214" s="61"/>
      <c r="AC214" s="61"/>
      <c r="AD214" s="16"/>
      <c r="AE214" s="1"/>
      <c r="AF214" s="1"/>
      <c r="AG214" s="1"/>
      <c r="AH214" s="1"/>
      <c r="AI214" s="1"/>
      <c r="AJ214" s="1"/>
      <c r="AK214" s="1"/>
      <c r="AL214" s="1"/>
      <c r="AM214" s="1"/>
      <c r="AN214" s="1"/>
      <c r="AO214" s="2"/>
      <c r="AP214" s="16"/>
      <c r="AQ214" s="1"/>
      <c r="AR214" s="1"/>
      <c r="AS214" s="1"/>
      <c r="AT214" s="1"/>
      <c r="AU214" s="1"/>
      <c r="AV214" s="1"/>
      <c r="AW214" s="1"/>
      <c r="AX214" s="1"/>
      <c r="AY214" s="1"/>
      <c r="AZ214" s="1"/>
      <c r="BA214" s="16"/>
      <c r="BB214" s="16"/>
    </row>
    <row r="215" spans="1:54" ht="15.75" x14ac:dyDescent="0.25">
      <c r="A215" s="145" t="s">
        <v>33</v>
      </c>
      <c r="B215" s="146" t="s">
        <v>1218</v>
      </c>
      <c r="C215" s="143">
        <v>2</v>
      </c>
      <c r="D215" s="61">
        <v>2</v>
      </c>
      <c r="E215" s="61"/>
      <c r="F215" s="61"/>
      <c r="G215" s="61"/>
      <c r="H215" s="61"/>
      <c r="I215" s="61"/>
      <c r="J215" s="61"/>
      <c r="K215" s="61"/>
      <c r="L215" s="61"/>
      <c r="M215" s="61"/>
      <c r="N215" s="61"/>
      <c r="O215" s="61"/>
      <c r="P215" s="61">
        <v>1</v>
      </c>
      <c r="Q215" s="61"/>
      <c r="R215" s="61">
        <f t="shared" si="64"/>
        <v>2</v>
      </c>
      <c r="S215" s="61">
        <f t="shared" si="65"/>
        <v>2</v>
      </c>
      <c r="T215" s="61"/>
      <c r="U215" s="61"/>
      <c r="V215" s="61"/>
      <c r="W215" s="61"/>
      <c r="X215" s="61"/>
      <c r="Y215" s="61"/>
      <c r="Z215" s="61"/>
      <c r="AA215" s="61"/>
      <c r="AB215" s="61"/>
      <c r="AC215" s="61"/>
      <c r="AD215" s="16"/>
      <c r="AE215" s="1"/>
      <c r="AF215" s="1"/>
      <c r="AG215" s="1"/>
      <c r="AH215" s="1"/>
      <c r="AI215" s="1"/>
      <c r="AJ215" s="1"/>
      <c r="AK215" s="1"/>
      <c r="AL215" s="1"/>
      <c r="AM215" s="1"/>
      <c r="AN215" s="1"/>
      <c r="AO215" s="2"/>
      <c r="AP215" s="16"/>
      <c r="AQ215" s="1"/>
      <c r="AR215" s="1"/>
      <c r="AS215" s="1"/>
      <c r="AT215" s="1"/>
      <c r="AU215" s="1"/>
      <c r="AV215" s="1"/>
      <c r="AW215" s="1"/>
      <c r="AX215" s="1"/>
      <c r="AY215" s="1"/>
      <c r="AZ215" s="1"/>
      <c r="BA215" s="16"/>
      <c r="BB215" s="16"/>
    </row>
    <row r="216" spans="1:54" ht="15.75" x14ac:dyDescent="0.25">
      <c r="A216" s="145" t="s">
        <v>35</v>
      </c>
      <c r="B216" s="146" t="s">
        <v>1219</v>
      </c>
      <c r="C216" s="143">
        <v>2</v>
      </c>
      <c r="D216" s="61">
        <v>2</v>
      </c>
      <c r="E216" s="61"/>
      <c r="F216" s="61"/>
      <c r="G216" s="61"/>
      <c r="H216" s="61"/>
      <c r="I216" s="61"/>
      <c r="J216" s="61"/>
      <c r="K216" s="61"/>
      <c r="L216" s="61"/>
      <c r="M216" s="61"/>
      <c r="N216" s="61"/>
      <c r="O216" s="61"/>
      <c r="P216" s="61">
        <v>1</v>
      </c>
      <c r="Q216" s="61"/>
      <c r="R216" s="61">
        <f t="shared" si="64"/>
        <v>2</v>
      </c>
      <c r="S216" s="61">
        <f t="shared" si="65"/>
        <v>2</v>
      </c>
      <c r="T216" s="61"/>
      <c r="U216" s="61"/>
      <c r="V216" s="61"/>
      <c r="W216" s="61"/>
      <c r="X216" s="61"/>
      <c r="Y216" s="61"/>
      <c r="Z216" s="61"/>
      <c r="AA216" s="61"/>
      <c r="AB216" s="61"/>
      <c r="AC216" s="61"/>
      <c r="AD216" s="16"/>
      <c r="AE216" s="1"/>
      <c r="AF216" s="1"/>
      <c r="AG216" s="1"/>
      <c r="AH216" s="1"/>
      <c r="AI216" s="1"/>
      <c r="AJ216" s="1"/>
      <c r="AK216" s="1"/>
      <c r="AL216" s="1"/>
      <c r="AM216" s="1"/>
      <c r="AN216" s="1"/>
      <c r="AO216" s="2"/>
      <c r="AP216" s="16"/>
      <c r="AQ216" s="1"/>
      <c r="AR216" s="1"/>
      <c r="AS216" s="1"/>
      <c r="AT216" s="1"/>
      <c r="AU216" s="1"/>
      <c r="AV216" s="1"/>
      <c r="AW216" s="1"/>
      <c r="AX216" s="1"/>
      <c r="AY216" s="1"/>
      <c r="AZ216" s="1"/>
      <c r="BA216" s="16"/>
      <c r="BB216" s="16"/>
    </row>
    <row r="217" spans="1:54" ht="15.75" x14ac:dyDescent="0.25">
      <c r="A217" s="145" t="s">
        <v>37</v>
      </c>
      <c r="B217" s="146" t="s">
        <v>1220</v>
      </c>
      <c r="C217" s="143">
        <v>2</v>
      </c>
      <c r="D217" s="61">
        <v>2</v>
      </c>
      <c r="E217" s="61"/>
      <c r="F217" s="61"/>
      <c r="G217" s="61"/>
      <c r="H217" s="61"/>
      <c r="I217" s="61"/>
      <c r="J217" s="61"/>
      <c r="K217" s="61"/>
      <c r="L217" s="61"/>
      <c r="M217" s="61"/>
      <c r="N217" s="61"/>
      <c r="O217" s="61"/>
      <c r="P217" s="61">
        <v>1</v>
      </c>
      <c r="Q217" s="61"/>
      <c r="R217" s="61">
        <f t="shared" si="64"/>
        <v>2</v>
      </c>
      <c r="S217" s="61">
        <f t="shared" si="65"/>
        <v>2</v>
      </c>
      <c r="T217" s="61"/>
      <c r="U217" s="61"/>
      <c r="V217" s="61"/>
      <c r="W217" s="61"/>
      <c r="X217" s="61"/>
      <c r="Y217" s="61"/>
      <c r="Z217" s="61"/>
      <c r="AA217" s="61"/>
      <c r="AB217" s="61"/>
      <c r="AC217" s="61"/>
      <c r="AD217" s="16"/>
      <c r="AE217" s="1"/>
      <c r="AF217" s="1"/>
      <c r="AG217" s="1"/>
      <c r="AH217" s="1"/>
      <c r="AI217" s="1"/>
      <c r="AJ217" s="1"/>
      <c r="AK217" s="1"/>
      <c r="AL217" s="1"/>
      <c r="AM217" s="1"/>
      <c r="AN217" s="1"/>
      <c r="AO217" s="2"/>
      <c r="AP217" s="16"/>
      <c r="AQ217" s="1"/>
      <c r="AR217" s="1"/>
      <c r="AS217" s="1"/>
      <c r="AT217" s="1"/>
      <c r="AU217" s="1"/>
      <c r="AV217" s="1"/>
      <c r="AW217" s="1"/>
      <c r="AX217" s="1"/>
      <c r="AY217" s="1"/>
      <c r="AZ217" s="1"/>
      <c r="BA217" s="16"/>
      <c r="BB217" s="16"/>
    </row>
    <row r="218" spans="1:54" ht="15.75" x14ac:dyDescent="0.25">
      <c r="A218" s="145" t="s">
        <v>39</v>
      </c>
      <c r="B218" s="146" t="s">
        <v>1221</v>
      </c>
      <c r="C218" s="143">
        <v>2</v>
      </c>
      <c r="D218" s="61">
        <v>2</v>
      </c>
      <c r="E218" s="61"/>
      <c r="F218" s="61"/>
      <c r="G218" s="61"/>
      <c r="H218" s="61"/>
      <c r="I218" s="61"/>
      <c r="J218" s="61"/>
      <c r="K218" s="61"/>
      <c r="L218" s="61"/>
      <c r="M218" s="61"/>
      <c r="N218" s="61">
        <v>2</v>
      </c>
      <c r="O218" s="61"/>
      <c r="P218" s="61">
        <v>1</v>
      </c>
      <c r="Q218" s="61"/>
      <c r="R218" s="61">
        <f t="shared" si="64"/>
        <v>2</v>
      </c>
      <c r="S218" s="61">
        <f t="shared" si="65"/>
        <v>2</v>
      </c>
      <c r="T218" s="61"/>
      <c r="U218" s="61"/>
      <c r="V218" s="61"/>
      <c r="W218" s="61"/>
      <c r="X218" s="61"/>
      <c r="Y218" s="61"/>
      <c r="Z218" s="61"/>
      <c r="AA218" s="61"/>
      <c r="AB218" s="61"/>
      <c r="AC218" s="61">
        <f>N218*P218</f>
        <v>2</v>
      </c>
      <c r="AD218" s="16"/>
      <c r="AE218" s="1"/>
      <c r="AF218" s="1"/>
      <c r="AG218" s="1"/>
      <c r="AH218" s="1"/>
      <c r="AI218" s="1"/>
      <c r="AJ218" s="1"/>
      <c r="AK218" s="1"/>
      <c r="AL218" s="1"/>
      <c r="AM218" s="1"/>
      <c r="AN218" s="1"/>
      <c r="AO218" s="2"/>
      <c r="AP218" s="16"/>
      <c r="AQ218" s="1"/>
      <c r="AR218" s="1"/>
      <c r="AS218" s="1"/>
      <c r="AT218" s="1"/>
      <c r="AU218" s="1"/>
      <c r="AV218" s="1"/>
      <c r="AW218" s="1"/>
      <c r="AX218" s="1"/>
      <c r="AY218" s="1"/>
      <c r="AZ218" s="1"/>
      <c r="BA218" s="16"/>
      <c r="BB218" s="16"/>
    </row>
    <row r="219" spans="1:54" ht="15.75" x14ac:dyDescent="0.25">
      <c r="A219" s="81" t="s">
        <v>184</v>
      </c>
      <c r="B219" s="81" t="s">
        <v>1222</v>
      </c>
      <c r="C219" s="142" t="s">
        <v>2</v>
      </c>
      <c r="D219" s="81" t="s">
        <v>3</v>
      </c>
      <c r="E219" s="81" t="s">
        <v>4</v>
      </c>
      <c r="F219" s="81" t="s">
        <v>5</v>
      </c>
      <c r="G219" s="81" t="s">
        <v>6</v>
      </c>
      <c r="H219" s="81" t="s">
        <v>7</v>
      </c>
      <c r="I219" s="81" t="s">
        <v>8</v>
      </c>
      <c r="J219" s="81" t="s">
        <v>9</v>
      </c>
      <c r="K219" s="81" t="s">
        <v>10</v>
      </c>
      <c r="L219" s="81" t="s">
        <v>11</v>
      </c>
      <c r="M219" s="81" t="s">
        <v>12</v>
      </c>
      <c r="N219" s="81" t="s">
        <v>13</v>
      </c>
      <c r="O219" s="81"/>
      <c r="P219" s="81"/>
      <c r="Q219" s="81"/>
      <c r="R219" s="81" t="s">
        <v>15</v>
      </c>
      <c r="S219" s="81" t="s">
        <v>16</v>
      </c>
      <c r="T219" s="81" t="s">
        <v>17</v>
      </c>
      <c r="U219" s="81" t="s">
        <v>18</v>
      </c>
      <c r="V219" s="81" t="s">
        <v>19</v>
      </c>
      <c r="W219" s="81" t="s">
        <v>20</v>
      </c>
      <c r="X219" s="81" t="s">
        <v>21</v>
      </c>
      <c r="Y219" s="81" t="s">
        <v>22</v>
      </c>
      <c r="Z219" s="81" t="s">
        <v>23</v>
      </c>
      <c r="AA219" s="81" t="s">
        <v>24</v>
      </c>
      <c r="AB219" s="81" t="s">
        <v>25</v>
      </c>
      <c r="AC219" s="81" t="s">
        <v>26</v>
      </c>
      <c r="AD219" s="16"/>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row>
    <row r="220" spans="1:54" ht="15.75" x14ac:dyDescent="0.25">
      <c r="A220" s="145" t="s">
        <v>27</v>
      </c>
      <c r="B220" s="146" t="s">
        <v>1223</v>
      </c>
      <c r="C220" s="143">
        <v>1</v>
      </c>
      <c r="D220" s="61">
        <v>1</v>
      </c>
      <c r="E220" s="61"/>
      <c r="F220" s="61"/>
      <c r="G220" s="61"/>
      <c r="H220" s="61"/>
      <c r="I220" s="61"/>
      <c r="J220" s="61"/>
      <c r="K220" s="61"/>
      <c r="L220" s="61"/>
      <c r="M220" s="61"/>
      <c r="N220" s="61">
        <v>1</v>
      </c>
      <c r="O220" s="61"/>
      <c r="P220" s="61">
        <v>1.8</v>
      </c>
      <c r="Q220" s="61"/>
      <c r="R220" s="61">
        <f t="shared" ref="R220:R225" si="66">C220*P220</f>
        <v>1.8</v>
      </c>
      <c r="S220" s="61">
        <f t="shared" ref="S220:S225" si="67">D220*P220</f>
        <v>1.8</v>
      </c>
      <c r="T220" s="61"/>
      <c r="U220" s="61"/>
      <c r="V220" s="61"/>
      <c r="W220" s="61"/>
      <c r="X220" s="61"/>
      <c r="Y220" s="61"/>
      <c r="Z220" s="61"/>
      <c r="AA220" s="61"/>
      <c r="AB220" s="61"/>
      <c r="AC220" s="61">
        <f t="shared" ref="AC220:AC225" si="68">N220*P220</f>
        <v>1.8</v>
      </c>
      <c r="AD220" s="16"/>
      <c r="AE220" s="1"/>
      <c r="AF220" s="1"/>
      <c r="AG220" s="1"/>
      <c r="AH220" s="1"/>
      <c r="AI220" s="1"/>
      <c r="AJ220" s="1"/>
      <c r="AK220" s="16"/>
      <c r="AL220" s="16"/>
      <c r="AM220" s="16"/>
      <c r="AN220" s="16"/>
      <c r="AO220" s="16"/>
      <c r="AP220" s="16"/>
      <c r="AQ220" s="1"/>
      <c r="AR220" s="1"/>
      <c r="AS220" s="1"/>
      <c r="AT220" s="1"/>
      <c r="AU220" s="1"/>
      <c r="AV220" s="1"/>
      <c r="AW220" s="16"/>
      <c r="AX220" s="16"/>
      <c r="AY220" s="16"/>
      <c r="AZ220" s="16"/>
      <c r="BA220" s="16"/>
      <c r="BB220" s="16"/>
    </row>
    <row r="221" spans="1:54" ht="15.75" x14ac:dyDescent="0.25">
      <c r="A221" s="145" t="s">
        <v>31</v>
      </c>
      <c r="B221" s="146" t="s">
        <v>1224</v>
      </c>
      <c r="C221" s="143">
        <v>1</v>
      </c>
      <c r="D221" s="61">
        <v>1</v>
      </c>
      <c r="E221" s="61"/>
      <c r="F221" s="61"/>
      <c r="G221" s="61"/>
      <c r="H221" s="61"/>
      <c r="I221" s="61"/>
      <c r="J221" s="61"/>
      <c r="K221" s="61"/>
      <c r="L221" s="61"/>
      <c r="M221" s="61"/>
      <c r="N221" s="61">
        <v>1</v>
      </c>
      <c r="O221" s="61"/>
      <c r="P221" s="61">
        <v>1.8</v>
      </c>
      <c r="Q221" s="61"/>
      <c r="R221" s="61">
        <f t="shared" si="66"/>
        <v>1.8</v>
      </c>
      <c r="S221" s="61">
        <f t="shared" si="67"/>
        <v>1.8</v>
      </c>
      <c r="T221" s="61"/>
      <c r="U221" s="61"/>
      <c r="V221" s="61"/>
      <c r="W221" s="61"/>
      <c r="X221" s="61"/>
      <c r="Y221" s="61"/>
      <c r="Z221" s="61"/>
      <c r="AA221" s="61"/>
      <c r="AB221" s="61"/>
      <c r="AC221" s="61">
        <f t="shared" si="68"/>
        <v>1.8</v>
      </c>
      <c r="AD221" s="16"/>
      <c r="AE221" s="1"/>
      <c r="AF221" s="1"/>
      <c r="AG221" s="1"/>
      <c r="AH221" s="1"/>
      <c r="AI221" s="1"/>
      <c r="AJ221" s="1"/>
      <c r="AK221" s="16"/>
      <c r="AL221" s="16"/>
      <c r="AM221" s="16"/>
      <c r="AN221" s="16"/>
      <c r="AO221" s="16"/>
      <c r="AP221" s="16"/>
      <c r="AQ221" s="1"/>
      <c r="AR221" s="1"/>
      <c r="AS221" s="1"/>
      <c r="AT221" s="1"/>
      <c r="AU221" s="1"/>
      <c r="AV221" s="1"/>
      <c r="AW221" s="16"/>
      <c r="AX221" s="16"/>
      <c r="AY221" s="16"/>
      <c r="AZ221" s="16"/>
      <c r="BA221" s="16"/>
      <c r="BB221" s="16"/>
    </row>
    <row r="222" spans="1:54" ht="15.75" x14ac:dyDescent="0.25">
      <c r="A222" s="145" t="s">
        <v>33</v>
      </c>
      <c r="B222" s="146" t="s">
        <v>1225</v>
      </c>
      <c r="C222" s="143">
        <v>1</v>
      </c>
      <c r="D222" s="61">
        <v>1</v>
      </c>
      <c r="E222" s="61"/>
      <c r="F222" s="61"/>
      <c r="G222" s="61">
        <v>2</v>
      </c>
      <c r="H222" s="61"/>
      <c r="I222" s="61"/>
      <c r="J222" s="61"/>
      <c r="K222" s="61"/>
      <c r="L222" s="61"/>
      <c r="M222" s="61"/>
      <c r="N222" s="61">
        <v>1</v>
      </c>
      <c r="O222" s="61"/>
      <c r="P222" s="61">
        <v>1.8</v>
      </c>
      <c r="Q222" s="61"/>
      <c r="R222" s="61">
        <f t="shared" si="66"/>
        <v>1.8</v>
      </c>
      <c r="S222" s="61">
        <f t="shared" si="67"/>
        <v>1.8</v>
      </c>
      <c r="T222" s="61"/>
      <c r="U222" s="61"/>
      <c r="V222" s="61">
        <f>G222*P222</f>
        <v>3.6</v>
      </c>
      <c r="W222" s="61"/>
      <c r="X222" s="61"/>
      <c r="Y222" s="61"/>
      <c r="Z222" s="61"/>
      <c r="AA222" s="61"/>
      <c r="AB222" s="61"/>
      <c r="AC222" s="61">
        <f t="shared" si="68"/>
        <v>1.8</v>
      </c>
      <c r="AD222" s="16"/>
      <c r="AE222" s="1"/>
      <c r="AF222" s="1"/>
      <c r="AG222" s="1"/>
      <c r="AH222" s="1"/>
      <c r="AI222" s="1"/>
      <c r="AJ222" s="1"/>
      <c r="AK222" s="16"/>
      <c r="AL222" s="16"/>
      <c r="AM222" s="16"/>
      <c r="AN222" s="16"/>
      <c r="AO222" s="16"/>
      <c r="AP222" s="16"/>
      <c r="AQ222" s="1"/>
      <c r="AR222" s="1"/>
      <c r="AS222" s="1"/>
      <c r="AT222" s="1"/>
      <c r="AU222" s="1"/>
      <c r="AV222" s="1"/>
      <c r="AW222" s="16"/>
      <c r="AX222" s="16"/>
      <c r="AY222" s="16"/>
      <c r="AZ222" s="16"/>
      <c r="BA222" s="16"/>
      <c r="BB222" s="16"/>
    </row>
    <row r="223" spans="1:54" ht="15.75" x14ac:dyDescent="0.25">
      <c r="A223" s="145" t="s">
        <v>35</v>
      </c>
      <c r="B223" s="146" t="s">
        <v>1226</v>
      </c>
      <c r="C223" s="143">
        <v>1</v>
      </c>
      <c r="D223" s="61">
        <v>2</v>
      </c>
      <c r="E223" s="61"/>
      <c r="F223" s="61"/>
      <c r="G223" s="61">
        <v>2</v>
      </c>
      <c r="H223" s="61"/>
      <c r="I223" s="61"/>
      <c r="J223" s="61"/>
      <c r="K223" s="61"/>
      <c r="L223" s="61"/>
      <c r="M223" s="61"/>
      <c r="N223" s="61">
        <v>1</v>
      </c>
      <c r="O223" s="61"/>
      <c r="P223" s="61">
        <v>1.8</v>
      </c>
      <c r="Q223" s="61"/>
      <c r="R223" s="61">
        <f t="shared" si="66"/>
        <v>1.8</v>
      </c>
      <c r="S223" s="61">
        <f t="shared" si="67"/>
        <v>3.6</v>
      </c>
      <c r="T223" s="61"/>
      <c r="U223" s="61"/>
      <c r="V223" s="61">
        <f>G223*P223</f>
        <v>3.6</v>
      </c>
      <c r="W223" s="61"/>
      <c r="X223" s="61"/>
      <c r="Y223" s="61"/>
      <c r="Z223" s="61"/>
      <c r="AA223" s="61"/>
      <c r="AB223" s="61"/>
      <c r="AC223" s="61">
        <f t="shared" si="68"/>
        <v>1.8</v>
      </c>
      <c r="AD223" s="16"/>
      <c r="AE223" s="1"/>
      <c r="AF223" s="1"/>
      <c r="AG223" s="1"/>
      <c r="AH223" s="1"/>
      <c r="AI223" s="1"/>
      <c r="AJ223" s="1"/>
      <c r="AK223" s="16"/>
      <c r="AL223" s="16"/>
      <c r="AM223" s="16"/>
      <c r="AN223" s="16"/>
      <c r="AO223" s="16"/>
      <c r="AP223" s="16"/>
      <c r="AQ223" s="1"/>
      <c r="AR223" s="1"/>
      <c r="AS223" s="1"/>
      <c r="AT223" s="1"/>
      <c r="AU223" s="1"/>
      <c r="AV223" s="1"/>
      <c r="AW223" s="16"/>
      <c r="AX223" s="16"/>
      <c r="AY223" s="16"/>
      <c r="AZ223" s="16"/>
      <c r="BA223" s="16"/>
      <c r="BB223" s="16"/>
    </row>
    <row r="224" spans="1:54" ht="15.75" x14ac:dyDescent="0.25">
      <c r="A224" s="145" t="s">
        <v>37</v>
      </c>
      <c r="B224" s="146" t="s">
        <v>1227</v>
      </c>
      <c r="C224" s="143">
        <v>1</v>
      </c>
      <c r="D224" s="61">
        <v>2</v>
      </c>
      <c r="E224" s="61"/>
      <c r="F224" s="61"/>
      <c r="G224" s="61"/>
      <c r="H224" s="61"/>
      <c r="I224" s="61"/>
      <c r="J224" s="61"/>
      <c r="K224" s="61"/>
      <c r="L224" s="61"/>
      <c r="M224" s="61"/>
      <c r="N224" s="61">
        <v>3</v>
      </c>
      <c r="O224" s="61"/>
      <c r="P224" s="61">
        <v>1.8</v>
      </c>
      <c r="Q224" s="61"/>
      <c r="R224" s="61">
        <f t="shared" si="66"/>
        <v>1.8</v>
      </c>
      <c r="S224" s="61">
        <f t="shared" si="67"/>
        <v>3.6</v>
      </c>
      <c r="T224" s="61"/>
      <c r="U224" s="61"/>
      <c r="V224" s="61"/>
      <c r="W224" s="61"/>
      <c r="X224" s="61"/>
      <c r="Y224" s="61"/>
      <c r="Z224" s="61"/>
      <c r="AA224" s="61"/>
      <c r="AB224" s="61"/>
      <c r="AC224" s="61">
        <f t="shared" si="68"/>
        <v>5.4</v>
      </c>
      <c r="AD224" s="16"/>
      <c r="AE224" s="1"/>
      <c r="AF224" s="1"/>
      <c r="AG224" s="1"/>
      <c r="AH224" s="1"/>
      <c r="AI224" s="1"/>
      <c r="AJ224" s="1"/>
      <c r="AK224" s="16"/>
      <c r="AL224" s="16"/>
      <c r="AM224" s="16"/>
      <c r="AN224" s="16"/>
      <c r="AO224" s="16"/>
      <c r="AP224" s="16"/>
      <c r="AQ224" s="1"/>
      <c r="AR224" s="1"/>
      <c r="AS224" s="1"/>
      <c r="AT224" s="1"/>
      <c r="AU224" s="1"/>
      <c r="AV224" s="1"/>
      <c r="AW224" s="16"/>
      <c r="AX224" s="16"/>
      <c r="AY224" s="16"/>
      <c r="AZ224" s="16"/>
      <c r="BA224" s="16"/>
      <c r="BB224" s="16"/>
    </row>
    <row r="225" spans="1:54" ht="15.75" x14ac:dyDescent="0.25">
      <c r="A225" s="145" t="s">
        <v>39</v>
      </c>
      <c r="B225" s="146" t="s">
        <v>1228</v>
      </c>
      <c r="C225" s="143">
        <v>1</v>
      </c>
      <c r="D225" s="61">
        <v>2</v>
      </c>
      <c r="E225" s="61">
        <v>2</v>
      </c>
      <c r="F225" s="61"/>
      <c r="G225" s="61">
        <v>3</v>
      </c>
      <c r="H225" s="61"/>
      <c r="I225" s="61">
        <v>2</v>
      </c>
      <c r="J225" s="61"/>
      <c r="K225" s="61">
        <v>2</v>
      </c>
      <c r="L225" s="61"/>
      <c r="M225" s="61"/>
      <c r="N225" s="61">
        <v>2</v>
      </c>
      <c r="O225" s="61"/>
      <c r="P225" s="61">
        <v>1.8</v>
      </c>
      <c r="Q225" s="61"/>
      <c r="R225" s="61">
        <f t="shared" si="66"/>
        <v>1.8</v>
      </c>
      <c r="S225" s="61">
        <f t="shared" si="67"/>
        <v>3.6</v>
      </c>
      <c r="T225" s="61">
        <f>E225*P225</f>
        <v>3.6</v>
      </c>
      <c r="U225" s="61"/>
      <c r="V225" s="61">
        <f>G225*P225</f>
        <v>5.4</v>
      </c>
      <c r="W225" s="61"/>
      <c r="X225" s="61">
        <f>I225*P225</f>
        <v>3.6</v>
      </c>
      <c r="Y225" s="61"/>
      <c r="Z225" s="61">
        <f>K225*P225</f>
        <v>3.6</v>
      </c>
      <c r="AA225" s="61"/>
      <c r="AB225" s="61"/>
      <c r="AC225" s="61">
        <f t="shared" si="68"/>
        <v>3.6</v>
      </c>
      <c r="AD225" s="16"/>
      <c r="AE225" s="1"/>
      <c r="AF225" s="1"/>
      <c r="AG225" s="1"/>
      <c r="AH225" s="1"/>
      <c r="AI225" s="1"/>
      <c r="AJ225" s="1"/>
      <c r="AK225" s="16"/>
      <c r="AL225" s="16"/>
      <c r="AM225" s="16"/>
      <c r="AN225" s="16"/>
      <c r="AO225" s="16"/>
      <c r="AP225" s="16"/>
      <c r="AQ225" s="1"/>
      <c r="AR225" s="1"/>
      <c r="AS225" s="1"/>
      <c r="AT225" s="1"/>
      <c r="AU225" s="1"/>
      <c r="AV225" s="1"/>
      <c r="AW225" s="16"/>
      <c r="AX225" s="16"/>
      <c r="AY225" s="16"/>
      <c r="AZ225" s="16"/>
      <c r="BA225" s="16"/>
      <c r="BB225" s="16"/>
    </row>
    <row r="226" spans="1:54" ht="15.75" x14ac:dyDescent="0.25">
      <c r="A226" s="81" t="s">
        <v>184</v>
      </c>
      <c r="B226" s="81" t="s">
        <v>1229</v>
      </c>
      <c r="C226" s="142" t="s">
        <v>2</v>
      </c>
      <c r="D226" s="81" t="s">
        <v>3</v>
      </c>
      <c r="E226" s="81" t="s">
        <v>4</v>
      </c>
      <c r="F226" s="81" t="s">
        <v>5</v>
      </c>
      <c r="G226" s="81" t="s">
        <v>6</v>
      </c>
      <c r="H226" s="81" t="s">
        <v>7</v>
      </c>
      <c r="I226" s="81" t="s">
        <v>8</v>
      </c>
      <c r="J226" s="81" t="s">
        <v>9</v>
      </c>
      <c r="K226" s="81" t="s">
        <v>10</v>
      </c>
      <c r="L226" s="81" t="s">
        <v>11</v>
      </c>
      <c r="M226" s="81" t="s">
        <v>12</v>
      </c>
      <c r="N226" s="81" t="s">
        <v>13</v>
      </c>
      <c r="O226" s="81"/>
      <c r="P226" s="81"/>
      <c r="Q226" s="81"/>
      <c r="R226" s="81" t="s">
        <v>15</v>
      </c>
      <c r="S226" s="81" t="s">
        <v>16</v>
      </c>
      <c r="T226" s="81" t="s">
        <v>17</v>
      </c>
      <c r="U226" s="81" t="s">
        <v>18</v>
      </c>
      <c r="V226" s="81" t="s">
        <v>19</v>
      </c>
      <c r="W226" s="81" t="s">
        <v>20</v>
      </c>
      <c r="X226" s="81" t="s">
        <v>21</v>
      </c>
      <c r="Y226" s="81" t="s">
        <v>22</v>
      </c>
      <c r="Z226" s="81" t="s">
        <v>23</v>
      </c>
      <c r="AA226" s="81" t="s">
        <v>24</v>
      </c>
      <c r="AB226" s="81" t="s">
        <v>25</v>
      </c>
      <c r="AC226" s="81" t="s">
        <v>26</v>
      </c>
      <c r="AD226" s="16"/>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row>
    <row r="227" spans="1:54" ht="15.75" x14ac:dyDescent="0.25">
      <c r="A227" s="145" t="s">
        <v>27</v>
      </c>
      <c r="B227" s="146" t="s">
        <v>1230</v>
      </c>
      <c r="C227" s="143">
        <v>1</v>
      </c>
      <c r="D227" s="61"/>
      <c r="E227" s="61">
        <v>1</v>
      </c>
      <c r="F227" s="61"/>
      <c r="G227" s="61"/>
      <c r="H227" s="61"/>
      <c r="I227" s="61"/>
      <c r="J227" s="61"/>
      <c r="K227" s="61"/>
      <c r="L227" s="61"/>
      <c r="M227" s="61"/>
      <c r="N227" s="61"/>
      <c r="O227" s="61"/>
      <c r="P227" s="61">
        <v>1.8</v>
      </c>
      <c r="Q227" s="61"/>
      <c r="R227" s="61">
        <f>C227*P227</f>
        <v>1.8</v>
      </c>
      <c r="S227" s="61"/>
      <c r="T227" s="61">
        <f>E227*P227</f>
        <v>1.8</v>
      </c>
      <c r="U227" s="61"/>
      <c r="V227" s="61"/>
      <c r="W227" s="61"/>
      <c r="X227" s="61"/>
      <c r="Y227" s="61"/>
      <c r="Z227" s="61"/>
      <c r="AA227" s="61"/>
      <c r="AB227" s="61"/>
      <c r="AC227" s="61"/>
      <c r="AD227" s="16"/>
      <c r="AE227" s="1"/>
      <c r="AF227" s="1"/>
      <c r="AG227" s="1"/>
      <c r="AH227" s="1"/>
      <c r="AI227" s="1"/>
      <c r="AJ227" s="16"/>
      <c r="AK227" s="16"/>
      <c r="AL227" s="16"/>
      <c r="AM227" s="16"/>
      <c r="AN227" s="16"/>
      <c r="AO227" s="16"/>
      <c r="AP227" s="16"/>
      <c r="AQ227" s="1"/>
      <c r="AR227" s="1"/>
      <c r="AS227" s="1"/>
      <c r="AT227" s="1"/>
      <c r="AU227" s="1"/>
      <c r="AV227" s="16"/>
      <c r="AW227" s="16"/>
      <c r="AX227" s="16"/>
      <c r="AY227" s="16"/>
      <c r="AZ227" s="16"/>
      <c r="BA227" s="16"/>
      <c r="BB227" s="16"/>
    </row>
    <row r="228" spans="1:54" ht="15.75" x14ac:dyDescent="0.25">
      <c r="A228" s="145" t="s">
        <v>31</v>
      </c>
      <c r="B228" s="146" t="s">
        <v>1231</v>
      </c>
      <c r="C228" s="143">
        <v>1</v>
      </c>
      <c r="D228" s="61">
        <v>2</v>
      </c>
      <c r="E228" s="61">
        <v>1</v>
      </c>
      <c r="F228" s="61"/>
      <c r="G228" s="61"/>
      <c r="H228" s="61"/>
      <c r="I228" s="61"/>
      <c r="J228" s="61"/>
      <c r="K228" s="61"/>
      <c r="L228" s="61"/>
      <c r="M228" s="61"/>
      <c r="N228" s="61"/>
      <c r="O228" s="61"/>
      <c r="P228" s="61">
        <v>1.8</v>
      </c>
      <c r="Q228" s="61"/>
      <c r="R228" s="61">
        <f>C228*P228</f>
        <v>1.8</v>
      </c>
      <c r="S228" s="61">
        <f>D228*P228</f>
        <v>3.6</v>
      </c>
      <c r="T228" s="61">
        <f>E228*P228</f>
        <v>1.8</v>
      </c>
      <c r="U228" s="61"/>
      <c r="V228" s="61"/>
      <c r="W228" s="61"/>
      <c r="X228" s="61"/>
      <c r="Y228" s="61"/>
      <c r="Z228" s="61"/>
      <c r="AA228" s="61"/>
      <c r="AB228" s="61"/>
      <c r="AC228" s="61"/>
      <c r="AD228" s="16"/>
      <c r="AE228" s="1"/>
      <c r="AF228" s="1"/>
      <c r="AG228" s="1"/>
      <c r="AH228" s="1"/>
      <c r="AI228" s="1"/>
      <c r="AJ228" s="16"/>
      <c r="AK228" s="16"/>
      <c r="AL228" s="16"/>
      <c r="AM228" s="16"/>
      <c r="AN228" s="16"/>
      <c r="AO228" s="16"/>
      <c r="AP228" s="16"/>
      <c r="AQ228" s="1"/>
      <c r="AR228" s="1"/>
      <c r="AS228" s="1"/>
      <c r="AT228" s="1"/>
      <c r="AU228" s="1"/>
      <c r="AV228" s="16"/>
      <c r="AW228" s="16"/>
      <c r="AX228" s="16"/>
      <c r="AY228" s="16"/>
      <c r="AZ228" s="16"/>
      <c r="BA228" s="16"/>
      <c r="BB228" s="16"/>
    </row>
    <row r="229" spans="1:54" ht="31.5" x14ac:dyDescent="0.25">
      <c r="A229" s="145" t="s">
        <v>33</v>
      </c>
      <c r="B229" s="146" t="s">
        <v>1232</v>
      </c>
      <c r="C229" s="143"/>
      <c r="D229" s="61"/>
      <c r="E229" s="61"/>
      <c r="F229" s="61"/>
      <c r="G229" s="61"/>
      <c r="H229" s="61"/>
      <c r="I229" s="61">
        <v>1</v>
      </c>
      <c r="J229" s="61"/>
      <c r="K229" s="61"/>
      <c r="L229" s="61"/>
      <c r="M229" s="61"/>
      <c r="N229" s="61">
        <v>1</v>
      </c>
      <c r="O229" s="61"/>
      <c r="P229" s="61">
        <v>1.8</v>
      </c>
      <c r="Q229" s="61"/>
      <c r="R229" s="61"/>
      <c r="S229" s="61"/>
      <c r="T229" s="61"/>
      <c r="U229" s="61"/>
      <c r="V229" s="61"/>
      <c r="W229" s="61"/>
      <c r="X229" s="61">
        <f>I229*P229</f>
        <v>1.8</v>
      </c>
      <c r="Y229" s="61"/>
      <c r="Z229" s="61"/>
      <c r="AA229" s="61"/>
      <c r="AB229" s="61"/>
      <c r="AC229" s="61">
        <f>N229*P229</f>
        <v>1.8</v>
      </c>
      <c r="AD229" s="16"/>
      <c r="AE229" s="1"/>
      <c r="AF229" s="1"/>
      <c r="AG229" s="1"/>
      <c r="AH229" s="1"/>
      <c r="AI229" s="1"/>
      <c r="AJ229" s="16"/>
      <c r="AK229" s="16"/>
      <c r="AL229" s="16"/>
      <c r="AM229" s="16"/>
      <c r="AN229" s="16"/>
      <c r="AO229" s="16"/>
      <c r="AP229" s="16"/>
      <c r="AQ229" s="1"/>
      <c r="AR229" s="1"/>
      <c r="AS229" s="1"/>
      <c r="AT229" s="1"/>
      <c r="AU229" s="1"/>
      <c r="AV229" s="16"/>
      <c r="AW229" s="16"/>
      <c r="AX229" s="16"/>
      <c r="AY229" s="16"/>
      <c r="AZ229" s="16"/>
      <c r="BA229" s="16"/>
      <c r="BB229" s="16"/>
    </row>
    <row r="230" spans="1:54" ht="15.75" x14ac:dyDescent="0.25">
      <c r="A230" s="145" t="s">
        <v>35</v>
      </c>
      <c r="B230" s="146" t="s">
        <v>1233</v>
      </c>
      <c r="C230" s="143"/>
      <c r="D230" s="61">
        <v>2</v>
      </c>
      <c r="E230" s="61">
        <v>2</v>
      </c>
      <c r="F230" s="61"/>
      <c r="G230" s="61"/>
      <c r="H230" s="61"/>
      <c r="I230" s="61"/>
      <c r="J230" s="61"/>
      <c r="K230" s="61"/>
      <c r="L230" s="61"/>
      <c r="M230" s="61"/>
      <c r="N230" s="61"/>
      <c r="O230" s="61"/>
      <c r="P230" s="61">
        <v>1.8</v>
      </c>
      <c r="Q230" s="61"/>
      <c r="R230" s="61"/>
      <c r="S230" s="61">
        <f>D230*P230</f>
        <v>3.6</v>
      </c>
      <c r="T230" s="61">
        <f>E230*P230</f>
        <v>3.6</v>
      </c>
      <c r="U230" s="61"/>
      <c r="V230" s="61"/>
      <c r="W230" s="61"/>
      <c r="X230" s="61"/>
      <c r="Y230" s="61"/>
      <c r="Z230" s="61"/>
      <c r="AA230" s="61"/>
      <c r="AB230" s="61"/>
      <c r="AC230" s="61"/>
      <c r="AD230" s="16"/>
      <c r="AE230" s="1"/>
      <c r="AF230" s="1"/>
      <c r="AG230" s="1"/>
      <c r="AH230" s="1"/>
      <c r="AI230" s="1"/>
      <c r="AJ230" s="16"/>
      <c r="AK230" s="16"/>
      <c r="AL230" s="16"/>
      <c r="AM230" s="16"/>
      <c r="AN230" s="16"/>
      <c r="AO230" s="16"/>
      <c r="AP230" s="16"/>
      <c r="AQ230" s="1"/>
      <c r="AR230" s="1"/>
      <c r="AS230" s="1"/>
      <c r="AT230" s="1"/>
      <c r="AU230" s="1"/>
      <c r="AV230" s="16"/>
      <c r="AW230" s="16"/>
      <c r="AX230" s="16"/>
      <c r="AY230" s="16"/>
      <c r="AZ230" s="16"/>
      <c r="BA230" s="16"/>
      <c r="BB230" s="16"/>
    </row>
    <row r="231" spans="1:54" ht="31.5" x14ac:dyDescent="0.25">
      <c r="A231" s="145" t="s">
        <v>37</v>
      </c>
      <c r="B231" s="146" t="s">
        <v>1234</v>
      </c>
      <c r="C231" s="143"/>
      <c r="D231" s="61">
        <v>2</v>
      </c>
      <c r="E231" s="61">
        <v>2</v>
      </c>
      <c r="F231" s="61"/>
      <c r="G231" s="61"/>
      <c r="H231" s="61"/>
      <c r="I231" s="61"/>
      <c r="J231" s="61"/>
      <c r="K231" s="61"/>
      <c r="L231" s="61"/>
      <c r="M231" s="61"/>
      <c r="N231" s="61"/>
      <c r="O231" s="61"/>
      <c r="P231" s="61">
        <v>1.8</v>
      </c>
      <c r="Q231" s="61"/>
      <c r="R231" s="61"/>
      <c r="S231" s="61">
        <f>D231*P231</f>
        <v>3.6</v>
      </c>
      <c r="T231" s="61">
        <f>E231*P231</f>
        <v>3.6</v>
      </c>
      <c r="U231" s="61"/>
      <c r="V231" s="61"/>
      <c r="W231" s="61"/>
      <c r="X231" s="61"/>
      <c r="Y231" s="61"/>
      <c r="Z231" s="61"/>
      <c r="AA231" s="61"/>
      <c r="AB231" s="61"/>
      <c r="AC231" s="61"/>
      <c r="AD231" s="16"/>
      <c r="AE231" s="1"/>
      <c r="AF231" s="1"/>
      <c r="AG231" s="1"/>
      <c r="AH231" s="1"/>
      <c r="AI231" s="1"/>
      <c r="AJ231" s="16"/>
      <c r="AK231" s="16"/>
      <c r="AL231" s="16"/>
      <c r="AM231" s="16"/>
      <c r="AN231" s="16"/>
      <c r="AO231" s="16"/>
      <c r="AP231" s="16"/>
      <c r="AQ231" s="1"/>
      <c r="AR231" s="1"/>
      <c r="AS231" s="1"/>
      <c r="AT231" s="1"/>
      <c r="AU231" s="1"/>
      <c r="AV231" s="16"/>
      <c r="AW231" s="16"/>
      <c r="AX231" s="16"/>
      <c r="AY231" s="16"/>
      <c r="AZ231" s="16"/>
      <c r="BA231" s="16"/>
      <c r="BB231" s="16"/>
    </row>
    <row r="232" spans="1:54" ht="15.75" x14ac:dyDescent="0.25">
      <c r="A232" s="81" t="s">
        <v>184</v>
      </c>
      <c r="B232" s="81" t="s">
        <v>1235</v>
      </c>
      <c r="C232" s="142" t="s">
        <v>2</v>
      </c>
      <c r="D232" s="81" t="s">
        <v>3</v>
      </c>
      <c r="E232" s="81" t="s">
        <v>4</v>
      </c>
      <c r="F232" s="81" t="s">
        <v>5</v>
      </c>
      <c r="G232" s="81" t="s">
        <v>6</v>
      </c>
      <c r="H232" s="81" t="s">
        <v>7</v>
      </c>
      <c r="I232" s="81" t="s">
        <v>8</v>
      </c>
      <c r="J232" s="81" t="s">
        <v>9</v>
      </c>
      <c r="K232" s="81" t="s">
        <v>10</v>
      </c>
      <c r="L232" s="81" t="s">
        <v>11</v>
      </c>
      <c r="M232" s="81" t="s">
        <v>12</v>
      </c>
      <c r="N232" s="81" t="s">
        <v>13</v>
      </c>
      <c r="O232" s="81"/>
      <c r="P232" s="81"/>
      <c r="Q232" s="81"/>
      <c r="R232" s="81" t="s">
        <v>15</v>
      </c>
      <c r="S232" s="81" t="s">
        <v>16</v>
      </c>
      <c r="T232" s="81" t="s">
        <v>17</v>
      </c>
      <c r="U232" s="81" t="s">
        <v>18</v>
      </c>
      <c r="V232" s="81" t="s">
        <v>19</v>
      </c>
      <c r="W232" s="81" t="s">
        <v>20</v>
      </c>
      <c r="X232" s="81" t="s">
        <v>21</v>
      </c>
      <c r="Y232" s="81" t="s">
        <v>22</v>
      </c>
      <c r="Z232" s="81" t="s">
        <v>23</v>
      </c>
      <c r="AA232" s="81" t="s">
        <v>24</v>
      </c>
      <c r="AB232" s="81" t="s">
        <v>25</v>
      </c>
      <c r="AC232" s="81" t="s">
        <v>26</v>
      </c>
      <c r="AD232" s="16"/>
      <c r="AE232" s="1"/>
      <c r="AF232" s="1"/>
      <c r="AG232" s="1"/>
      <c r="AH232" s="1"/>
      <c r="AI232" s="1"/>
      <c r="AJ232" s="16"/>
      <c r="AK232" s="16"/>
      <c r="AL232" s="16"/>
      <c r="AM232" s="16"/>
      <c r="AN232" s="16"/>
      <c r="AO232" s="16"/>
      <c r="AP232" s="16"/>
      <c r="AQ232" s="1"/>
      <c r="AR232" s="1"/>
      <c r="AS232" s="1"/>
      <c r="AT232" s="1"/>
      <c r="AU232" s="1"/>
      <c r="AV232" s="16"/>
      <c r="AW232" s="16"/>
      <c r="AX232" s="16"/>
      <c r="AY232" s="16"/>
      <c r="AZ232" s="16"/>
      <c r="BA232" s="16"/>
      <c r="BB232" s="16"/>
    </row>
    <row r="233" spans="1:54" ht="15.75" x14ac:dyDescent="0.25">
      <c r="A233" s="145" t="s">
        <v>27</v>
      </c>
      <c r="B233" s="146" t="s">
        <v>1236</v>
      </c>
      <c r="C233" s="143">
        <v>2</v>
      </c>
      <c r="D233" s="61"/>
      <c r="E233" s="61"/>
      <c r="F233" s="61">
        <v>2</v>
      </c>
      <c r="G233" s="61"/>
      <c r="H233" s="61"/>
      <c r="I233" s="61"/>
      <c r="J233" s="61"/>
      <c r="K233" s="61"/>
      <c r="L233" s="61"/>
      <c r="M233" s="61"/>
      <c r="N233" s="61"/>
      <c r="O233" s="61"/>
      <c r="P233" s="61">
        <v>4.2</v>
      </c>
      <c r="Q233" s="61"/>
      <c r="R233" s="61">
        <f t="shared" ref="R233:R238" si="69">C233*P233</f>
        <v>8.4</v>
      </c>
      <c r="S233" s="61"/>
      <c r="T233" s="61"/>
      <c r="U233" s="61">
        <f t="shared" ref="U233:U238" si="70">F233*P233</f>
        <v>8.4</v>
      </c>
      <c r="V233" s="61"/>
      <c r="W233" s="61"/>
      <c r="X233" s="61"/>
      <c r="Y233" s="61"/>
      <c r="Z233" s="61"/>
      <c r="AA233" s="61"/>
      <c r="AB233" s="61"/>
      <c r="AC233" s="61"/>
      <c r="AD233" s="16"/>
      <c r="AE233" s="16"/>
      <c r="AF233" s="16"/>
      <c r="AG233" s="16"/>
      <c r="AH233" s="16"/>
      <c r="AI233" s="16"/>
      <c r="AJ233" s="16"/>
      <c r="AK233" s="28"/>
      <c r="AL233" s="16"/>
      <c r="AM233" s="16"/>
      <c r="AN233" s="16"/>
      <c r="AO233" s="16"/>
      <c r="AP233" s="16"/>
      <c r="AQ233" s="16"/>
      <c r="AR233" s="16"/>
      <c r="AS233" s="16"/>
      <c r="AT233" s="16"/>
      <c r="AU233" s="16"/>
      <c r="AV233" s="16"/>
      <c r="AW233" s="28"/>
      <c r="AX233" s="16"/>
      <c r="AY233" s="16"/>
      <c r="AZ233" s="16"/>
      <c r="BA233" s="16"/>
      <c r="BB233" s="16"/>
    </row>
    <row r="234" spans="1:54" ht="15.75" x14ac:dyDescent="0.25">
      <c r="A234" s="145" t="s">
        <v>31</v>
      </c>
      <c r="B234" s="146" t="s">
        <v>1237</v>
      </c>
      <c r="C234" s="143">
        <v>2</v>
      </c>
      <c r="D234" s="61"/>
      <c r="E234" s="61"/>
      <c r="F234" s="61">
        <v>2</v>
      </c>
      <c r="G234" s="61"/>
      <c r="H234" s="61"/>
      <c r="I234" s="61"/>
      <c r="J234" s="61"/>
      <c r="K234" s="61">
        <v>1</v>
      </c>
      <c r="L234" s="61"/>
      <c r="M234" s="61"/>
      <c r="N234" s="61"/>
      <c r="O234" s="61"/>
      <c r="P234" s="61">
        <v>4.2</v>
      </c>
      <c r="Q234" s="61"/>
      <c r="R234" s="61">
        <f t="shared" si="69"/>
        <v>8.4</v>
      </c>
      <c r="S234" s="61"/>
      <c r="T234" s="61"/>
      <c r="U234" s="61">
        <f t="shared" si="70"/>
        <v>8.4</v>
      </c>
      <c r="V234" s="61"/>
      <c r="W234" s="61"/>
      <c r="X234" s="61"/>
      <c r="Y234" s="61"/>
      <c r="Z234" s="61">
        <f>K234*P234</f>
        <v>4.2</v>
      </c>
      <c r="AA234" s="61"/>
      <c r="AB234" s="61"/>
      <c r="AC234" s="61"/>
      <c r="AD234" s="16"/>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row>
    <row r="235" spans="1:54" ht="15.75" x14ac:dyDescent="0.25">
      <c r="A235" s="145" t="s">
        <v>33</v>
      </c>
      <c r="B235" s="146" t="s">
        <v>1238</v>
      </c>
      <c r="C235" s="143">
        <v>2</v>
      </c>
      <c r="D235" s="61"/>
      <c r="E235" s="61"/>
      <c r="F235" s="61">
        <v>2</v>
      </c>
      <c r="G235" s="61"/>
      <c r="H235" s="61"/>
      <c r="I235" s="61"/>
      <c r="J235" s="61"/>
      <c r="K235" s="61"/>
      <c r="L235" s="61"/>
      <c r="M235" s="61"/>
      <c r="N235" s="61"/>
      <c r="O235" s="61"/>
      <c r="P235" s="61">
        <v>4.2</v>
      </c>
      <c r="Q235" s="61"/>
      <c r="R235" s="61">
        <f t="shared" si="69"/>
        <v>8.4</v>
      </c>
      <c r="S235" s="61"/>
      <c r="T235" s="61"/>
      <c r="U235" s="61">
        <f t="shared" si="70"/>
        <v>8.4</v>
      </c>
      <c r="V235" s="61"/>
      <c r="W235" s="61"/>
      <c r="X235" s="61"/>
      <c r="Y235" s="61"/>
      <c r="Z235" s="61"/>
      <c r="AA235" s="61"/>
      <c r="AB235" s="61"/>
      <c r="AC235" s="61"/>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row>
    <row r="236" spans="1:54" ht="15.75" x14ac:dyDescent="0.25">
      <c r="A236" s="145" t="s">
        <v>35</v>
      </c>
      <c r="B236" s="146" t="s">
        <v>1239</v>
      </c>
      <c r="C236" s="143">
        <v>2</v>
      </c>
      <c r="D236" s="61"/>
      <c r="E236" s="61"/>
      <c r="F236" s="61">
        <v>2</v>
      </c>
      <c r="G236" s="61"/>
      <c r="H236" s="61"/>
      <c r="I236" s="61"/>
      <c r="J236" s="61"/>
      <c r="K236" s="61"/>
      <c r="L236" s="61"/>
      <c r="M236" s="61"/>
      <c r="N236" s="61"/>
      <c r="O236" s="61"/>
      <c r="P236" s="61">
        <v>4.2</v>
      </c>
      <c r="Q236" s="61"/>
      <c r="R236" s="61">
        <f t="shared" si="69"/>
        <v>8.4</v>
      </c>
      <c r="S236" s="61"/>
      <c r="T236" s="61"/>
      <c r="U236" s="61">
        <f t="shared" si="70"/>
        <v>8.4</v>
      </c>
      <c r="V236" s="61"/>
      <c r="W236" s="61"/>
      <c r="X236" s="61"/>
      <c r="Y236" s="61"/>
      <c r="Z236" s="61"/>
      <c r="AA236" s="61"/>
      <c r="AB236" s="61"/>
      <c r="AC236" s="61"/>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row>
    <row r="237" spans="1:54" ht="15.75" x14ac:dyDescent="0.25">
      <c r="A237" s="145" t="s">
        <v>37</v>
      </c>
      <c r="B237" s="146" t="s">
        <v>1240</v>
      </c>
      <c r="C237" s="143">
        <v>2</v>
      </c>
      <c r="D237" s="61"/>
      <c r="E237" s="61"/>
      <c r="F237" s="61">
        <v>2</v>
      </c>
      <c r="G237" s="61"/>
      <c r="H237" s="61"/>
      <c r="I237" s="61"/>
      <c r="J237" s="61"/>
      <c r="K237" s="61"/>
      <c r="L237" s="61"/>
      <c r="M237" s="61"/>
      <c r="N237" s="61"/>
      <c r="O237" s="61"/>
      <c r="P237" s="61">
        <v>4.2</v>
      </c>
      <c r="Q237" s="61"/>
      <c r="R237" s="61">
        <f t="shared" si="69"/>
        <v>8.4</v>
      </c>
      <c r="S237" s="61"/>
      <c r="T237" s="61"/>
      <c r="U237" s="61">
        <f t="shared" si="70"/>
        <v>8.4</v>
      </c>
      <c r="V237" s="61"/>
      <c r="W237" s="61"/>
      <c r="X237" s="61"/>
      <c r="Y237" s="61"/>
      <c r="Z237" s="61"/>
      <c r="AA237" s="61"/>
      <c r="AB237" s="61"/>
      <c r="AC237" s="61"/>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row>
    <row r="238" spans="1:54" ht="15.75" x14ac:dyDescent="0.25">
      <c r="A238" s="145" t="s">
        <v>39</v>
      </c>
      <c r="B238" s="146" t="s">
        <v>1241</v>
      </c>
      <c r="C238" s="143">
        <v>2</v>
      </c>
      <c r="D238" s="61"/>
      <c r="E238" s="61"/>
      <c r="F238" s="61">
        <v>2</v>
      </c>
      <c r="G238" s="61"/>
      <c r="H238" s="61"/>
      <c r="I238" s="61"/>
      <c r="J238" s="61"/>
      <c r="K238" s="61"/>
      <c r="L238" s="61"/>
      <c r="M238" s="61"/>
      <c r="N238" s="61">
        <v>1</v>
      </c>
      <c r="O238" s="61"/>
      <c r="P238" s="61">
        <v>4.2</v>
      </c>
      <c r="Q238" s="61"/>
      <c r="R238" s="61">
        <f t="shared" si="69"/>
        <v>8.4</v>
      </c>
      <c r="S238" s="61"/>
      <c r="T238" s="61"/>
      <c r="U238" s="61">
        <f t="shared" si="70"/>
        <v>8.4</v>
      </c>
      <c r="V238" s="61"/>
      <c r="W238" s="61"/>
      <c r="X238" s="61"/>
      <c r="Y238" s="61"/>
      <c r="Z238" s="61"/>
      <c r="AA238" s="61"/>
      <c r="AB238" s="61"/>
      <c r="AC238" s="61">
        <f>N238*P238</f>
        <v>4.2</v>
      </c>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row>
    <row r="239" spans="1:54" ht="15.75" x14ac:dyDescent="0.25">
      <c r="A239" s="81" t="s">
        <v>184</v>
      </c>
      <c r="B239" s="81" t="s">
        <v>1242</v>
      </c>
      <c r="C239" s="142" t="s">
        <v>2</v>
      </c>
      <c r="D239" s="81" t="s">
        <v>3</v>
      </c>
      <c r="E239" s="81" t="s">
        <v>4</v>
      </c>
      <c r="F239" s="81" t="s">
        <v>5</v>
      </c>
      <c r="G239" s="81" t="s">
        <v>6</v>
      </c>
      <c r="H239" s="81" t="s">
        <v>7</v>
      </c>
      <c r="I239" s="81" t="s">
        <v>8</v>
      </c>
      <c r="J239" s="81" t="s">
        <v>9</v>
      </c>
      <c r="K239" s="81" t="s">
        <v>10</v>
      </c>
      <c r="L239" s="81" t="s">
        <v>11</v>
      </c>
      <c r="M239" s="81" t="s">
        <v>12</v>
      </c>
      <c r="N239" s="81" t="s">
        <v>13</v>
      </c>
      <c r="O239" s="81"/>
      <c r="P239" s="81"/>
      <c r="Q239" s="81"/>
      <c r="R239" s="81" t="s">
        <v>15</v>
      </c>
      <c r="S239" s="81" t="s">
        <v>16</v>
      </c>
      <c r="T239" s="81" t="s">
        <v>17</v>
      </c>
      <c r="U239" s="81" t="s">
        <v>18</v>
      </c>
      <c r="V239" s="81" t="s">
        <v>19</v>
      </c>
      <c r="W239" s="81" t="s">
        <v>20</v>
      </c>
      <c r="X239" s="81" t="s">
        <v>21</v>
      </c>
      <c r="Y239" s="81" t="s">
        <v>22</v>
      </c>
      <c r="Z239" s="81" t="s">
        <v>23</v>
      </c>
      <c r="AA239" s="81" t="s">
        <v>24</v>
      </c>
      <c r="AB239" s="81" t="s">
        <v>25</v>
      </c>
      <c r="AC239" s="81" t="s">
        <v>26</v>
      </c>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row>
    <row r="240" spans="1:54" ht="15.75" x14ac:dyDescent="0.25">
      <c r="A240" s="145" t="s">
        <v>27</v>
      </c>
      <c r="B240" s="146" t="s">
        <v>1243</v>
      </c>
      <c r="C240" s="143">
        <v>1</v>
      </c>
      <c r="D240" s="61"/>
      <c r="E240" s="61"/>
      <c r="F240" s="61">
        <v>2</v>
      </c>
      <c r="G240" s="61">
        <v>1</v>
      </c>
      <c r="H240" s="61"/>
      <c r="I240" s="61"/>
      <c r="J240" s="61"/>
      <c r="K240" s="61"/>
      <c r="L240" s="61"/>
      <c r="M240" s="61"/>
      <c r="N240" s="61"/>
      <c r="O240" s="61"/>
      <c r="P240" s="61">
        <v>5</v>
      </c>
      <c r="Q240" s="61"/>
      <c r="R240" s="61">
        <f t="shared" ref="R240:R245" si="71">C240*P240</f>
        <v>5</v>
      </c>
      <c r="S240" s="61"/>
      <c r="T240" s="61"/>
      <c r="U240" s="61">
        <f t="shared" ref="U240:U245" si="72">F240*P240</f>
        <v>10</v>
      </c>
      <c r="V240" s="61">
        <f>G240*P240</f>
        <v>5</v>
      </c>
      <c r="W240" s="61"/>
      <c r="X240" s="61"/>
      <c r="Y240" s="61"/>
      <c r="Z240" s="61"/>
      <c r="AA240" s="61"/>
      <c r="AB240" s="61"/>
      <c r="AC240" s="61"/>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row>
    <row r="241" spans="1:54" ht="15.75" x14ac:dyDescent="0.25">
      <c r="A241" s="145" t="s">
        <v>31</v>
      </c>
      <c r="B241" s="146" t="s">
        <v>1244</v>
      </c>
      <c r="C241" s="143">
        <v>1</v>
      </c>
      <c r="D241" s="61"/>
      <c r="E241" s="61"/>
      <c r="F241" s="61">
        <v>2</v>
      </c>
      <c r="G241" s="61">
        <v>1</v>
      </c>
      <c r="H241" s="61"/>
      <c r="I241" s="61"/>
      <c r="J241" s="61"/>
      <c r="K241" s="61">
        <v>1</v>
      </c>
      <c r="L241" s="61"/>
      <c r="M241" s="61"/>
      <c r="N241" s="61"/>
      <c r="O241" s="61"/>
      <c r="P241" s="61">
        <v>5</v>
      </c>
      <c r="Q241" s="61"/>
      <c r="R241" s="61">
        <f t="shared" si="71"/>
        <v>5</v>
      </c>
      <c r="S241" s="61"/>
      <c r="T241" s="61"/>
      <c r="U241" s="61">
        <f t="shared" si="72"/>
        <v>10</v>
      </c>
      <c r="V241" s="61">
        <f>G241*P241</f>
        <v>5</v>
      </c>
      <c r="W241" s="61"/>
      <c r="X241" s="61"/>
      <c r="Y241" s="61"/>
      <c r="Z241" s="61">
        <f>K241*P241</f>
        <v>5</v>
      </c>
      <c r="AA241" s="61"/>
      <c r="AB241" s="61"/>
      <c r="AC241" s="61"/>
      <c r="AD241" s="16"/>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row>
    <row r="242" spans="1:54" ht="15.75" x14ac:dyDescent="0.25">
      <c r="A242" s="145" t="s">
        <v>33</v>
      </c>
      <c r="B242" s="146" t="s">
        <v>1245</v>
      </c>
      <c r="C242" s="143">
        <v>1</v>
      </c>
      <c r="D242" s="61"/>
      <c r="E242" s="61"/>
      <c r="F242" s="61">
        <v>2</v>
      </c>
      <c r="G242" s="61"/>
      <c r="H242" s="61"/>
      <c r="I242" s="61"/>
      <c r="J242" s="61"/>
      <c r="K242" s="61">
        <v>1</v>
      </c>
      <c r="L242" s="61"/>
      <c r="M242" s="61"/>
      <c r="N242" s="61"/>
      <c r="O242" s="61"/>
      <c r="P242" s="61">
        <v>5</v>
      </c>
      <c r="Q242" s="61"/>
      <c r="R242" s="61">
        <f t="shared" si="71"/>
        <v>5</v>
      </c>
      <c r="S242" s="61"/>
      <c r="T242" s="61"/>
      <c r="U242" s="61">
        <f t="shared" si="72"/>
        <v>10</v>
      </c>
      <c r="V242" s="61"/>
      <c r="W242" s="61"/>
      <c r="X242" s="61"/>
      <c r="Y242" s="61"/>
      <c r="Z242" s="61">
        <f>K242*P242</f>
        <v>5</v>
      </c>
      <c r="AA242" s="61"/>
      <c r="AB242" s="61"/>
      <c r="AC242" s="61"/>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row>
    <row r="243" spans="1:54" ht="15.75" x14ac:dyDescent="0.25">
      <c r="A243" s="145" t="s">
        <v>35</v>
      </c>
      <c r="B243" s="146" t="s">
        <v>1246</v>
      </c>
      <c r="C243" s="143">
        <v>1</v>
      </c>
      <c r="D243" s="61"/>
      <c r="E243" s="61"/>
      <c r="F243" s="61">
        <v>2</v>
      </c>
      <c r="G243" s="61"/>
      <c r="H243" s="61"/>
      <c r="I243" s="61"/>
      <c r="J243" s="61"/>
      <c r="K243" s="61">
        <v>2</v>
      </c>
      <c r="L243" s="61"/>
      <c r="M243" s="61"/>
      <c r="N243" s="61"/>
      <c r="O243" s="61"/>
      <c r="P243" s="61">
        <v>5</v>
      </c>
      <c r="Q243" s="61"/>
      <c r="R243" s="61">
        <f t="shared" si="71"/>
        <v>5</v>
      </c>
      <c r="S243" s="61"/>
      <c r="T243" s="61"/>
      <c r="U243" s="61">
        <f t="shared" si="72"/>
        <v>10</v>
      </c>
      <c r="V243" s="61"/>
      <c r="W243" s="61"/>
      <c r="X243" s="61"/>
      <c r="Y243" s="61"/>
      <c r="Z243" s="61">
        <f>K243*P243</f>
        <v>10</v>
      </c>
      <c r="AA243" s="61"/>
      <c r="AB243" s="61"/>
      <c r="AC243" s="61"/>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row>
    <row r="244" spans="1:54" ht="15.75" x14ac:dyDescent="0.25">
      <c r="A244" s="145" t="s">
        <v>37</v>
      </c>
      <c r="B244" s="146" t="s">
        <v>1247</v>
      </c>
      <c r="C244" s="143">
        <v>1</v>
      </c>
      <c r="D244" s="61"/>
      <c r="E244" s="61"/>
      <c r="F244" s="61">
        <v>2</v>
      </c>
      <c r="G244" s="61"/>
      <c r="H244" s="61"/>
      <c r="I244" s="61"/>
      <c r="J244" s="61"/>
      <c r="K244" s="61"/>
      <c r="L244" s="61"/>
      <c r="M244" s="61"/>
      <c r="N244" s="61"/>
      <c r="O244" s="61"/>
      <c r="P244" s="61">
        <v>5</v>
      </c>
      <c r="Q244" s="61"/>
      <c r="R244" s="61">
        <f t="shared" si="71"/>
        <v>5</v>
      </c>
      <c r="S244" s="61"/>
      <c r="T244" s="61"/>
      <c r="U244" s="61">
        <f t="shared" si="72"/>
        <v>10</v>
      </c>
      <c r="V244" s="61"/>
      <c r="W244" s="61"/>
      <c r="X244" s="61"/>
      <c r="Y244" s="61"/>
      <c r="Z244" s="61"/>
      <c r="AA244" s="61"/>
      <c r="AB244" s="61"/>
      <c r="AC244" s="61"/>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row>
    <row r="245" spans="1:54" ht="15.75" x14ac:dyDescent="0.25">
      <c r="A245" s="145" t="s">
        <v>39</v>
      </c>
      <c r="B245" s="146" t="s">
        <v>1248</v>
      </c>
      <c r="C245" s="143">
        <v>1</v>
      </c>
      <c r="D245" s="61"/>
      <c r="E245" s="61"/>
      <c r="F245" s="61">
        <v>2</v>
      </c>
      <c r="G245" s="61">
        <v>3</v>
      </c>
      <c r="H245" s="61"/>
      <c r="I245" s="61"/>
      <c r="J245" s="61"/>
      <c r="K245" s="61">
        <v>1</v>
      </c>
      <c r="L245" s="61"/>
      <c r="M245" s="61"/>
      <c r="N245" s="61">
        <v>2</v>
      </c>
      <c r="O245" s="61"/>
      <c r="P245" s="61">
        <v>5</v>
      </c>
      <c r="Q245" s="61"/>
      <c r="R245" s="61">
        <f t="shared" si="71"/>
        <v>5</v>
      </c>
      <c r="S245" s="61"/>
      <c r="T245" s="61"/>
      <c r="U245" s="61">
        <f t="shared" si="72"/>
        <v>10</v>
      </c>
      <c r="V245" s="61">
        <f>G245*P245</f>
        <v>15</v>
      </c>
      <c r="W245" s="61"/>
      <c r="X245" s="61"/>
      <c r="Y245" s="61"/>
      <c r="Z245" s="61">
        <f>K245*P245</f>
        <v>5</v>
      </c>
      <c r="AA245" s="61"/>
      <c r="AB245" s="61"/>
      <c r="AC245" s="61">
        <f>N245*P245</f>
        <v>10</v>
      </c>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row>
    <row r="246" spans="1:54" ht="15.75" x14ac:dyDescent="0.25">
      <c r="A246" s="81" t="s">
        <v>184</v>
      </c>
      <c r="B246" s="81" t="s">
        <v>1249</v>
      </c>
      <c r="C246" s="142" t="s">
        <v>2</v>
      </c>
      <c r="D246" s="81" t="s">
        <v>3</v>
      </c>
      <c r="E246" s="81" t="s">
        <v>4</v>
      </c>
      <c r="F246" s="81" t="s">
        <v>5</v>
      </c>
      <c r="G246" s="81" t="s">
        <v>6</v>
      </c>
      <c r="H246" s="81" t="s">
        <v>7</v>
      </c>
      <c r="I246" s="81" t="s">
        <v>8</v>
      </c>
      <c r="J246" s="81" t="s">
        <v>9</v>
      </c>
      <c r="K246" s="81" t="s">
        <v>10</v>
      </c>
      <c r="L246" s="81" t="s">
        <v>11</v>
      </c>
      <c r="M246" s="81" t="s">
        <v>12</v>
      </c>
      <c r="N246" s="81" t="s">
        <v>13</v>
      </c>
      <c r="O246" s="81"/>
      <c r="P246" s="81"/>
      <c r="Q246" s="81"/>
      <c r="R246" s="81" t="s">
        <v>15</v>
      </c>
      <c r="S246" s="81" t="s">
        <v>16</v>
      </c>
      <c r="T246" s="81" t="s">
        <v>17</v>
      </c>
      <c r="U246" s="81" t="s">
        <v>18</v>
      </c>
      <c r="V246" s="81" t="s">
        <v>19</v>
      </c>
      <c r="W246" s="81" t="s">
        <v>20</v>
      </c>
      <c r="X246" s="81" t="s">
        <v>21</v>
      </c>
      <c r="Y246" s="81" t="s">
        <v>22</v>
      </c>
      <c r="Z246" s="81" t="s">
        <v>23</v>
      </c>
      <c r="AA246" s="81" t="s">
        <v>24</v>
      </c>
      <c r="AB246" s="81" t="s">
        <v>25</v>
      </c>
      <c r="AC246" s="81" t="s">
        <v>26</v>
      </c>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row>
    <row r="247" spans="1:54" ht="15.75" x14ac:dyDescent="0.25">
      <c r="A247" s="145" t="s">
        <v>27</v>
      </c>
      <c r="B247" s="146" t="s">
        <v>1250</v>
      </c>
      <c r="C247" s="143">
        <v>2</v>
      </c>
      <c r="D247" s="61">
        <v>2</v>
      </c>
      <c r="E247" s="61">
        <v>1</v>
      </c>
      <c r="F247" s="61"/>
      <c r="G247" s="61">
        <v>2</v>
      </c>
      <c r="H247" s="61"/>
      <c r="I247" s="61"/>
      <c r="J247" s="61"/>
      <c r="K247" s="61"/>
      <c r="L247" s="61"/>
      <c r="M247" s="61"/>
      <c r="N247" s="61">
        <v>2</v>
      </c>
      <c r="O247" s="61"/>
      <c r="P247" s="61">
        <v>5</v>
      </c>
      <c r="Q247" s="61"/>
      <c r="R247" s="61">
        <f t="shared" ref="R247:R252" si="73">C247*P247</f>
        <v>10</v>
      </c>
      <c r="S247" s="61">
        <f t="shared" ref="S247:S252" si="74">D247*P247</f>
        <v>10</v>
      </c>
      <c r="T247" s="61">
        <f>E247*P247</f>
        <v>5</v>
      </c>
      <c r="U247" s="61"/>
      <c r="V247" s="61">
        <f>G247*P247</f>
        <v>10</v>
      </c>
      <c r="W247" s="61"/>
      <c r="X247" s="61"/>
      <c r="Y247" s="61"/>
      <c r="Z247" s="61"/>
      <c r="AA247" s="61"/>
      <c r="AB247" s="61"/>
      <c r="AC247" s="61">
        <f>N247*P247</f>
        <v>10</v>
      </c>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row>
    <row r="248" spans="1:54" ht="15.75" x14ac:dyDescent="0.25">
      <c r="A248" s="145" t="s">
        <v>31</v>
      </c>
      <c r="B248" s="146" t="s">
        <v>1251</v>
      </c>
      <c r="C248" s="143">
        <v>2</v>
      </c>
      <c r="D248" s="61">
        <v>2</v>
      </c>
      <c r="E248" s="61"/>
      <c r="F248" s="61"/>
      <c r="G248" s="61">
        <v>2</v>
      </c>
      <c r="H248" s="61"/>
      <c r="I248" s="61"/>
      <c r="J248" s="61"/>
      <c r="K248" s="61"/>
      <c r="L248" s="61"/>
      <c r="M248" s="61"/>
      <c r="N248" s="61"/>
      <c r="O248" s="61"/>
      <c r="P248" s="61">
        <v>5</v>
      </c>
      <c r="Q248" s="61"/>
      <c r="R248" s="61">
        <f t="shared" si="73"/>
        <v>10</v>
      </c>
      <c r="S248" s="61">
        <f t="shared" si="74"/>
        <v>10</v>
      </c>
      <c r="T248" s="61"/>
      <c r="U248" s="61"/>
      <c r="V248" s="61">
        <f>G248*P248</f>
        <v>10</v>
      </c>
      <c r="W248" s="61"/>
      <c r="X248" s="61"/>
      <c r="Y248" s="61"/>
      <c r="Z248" s="61"/>
      <c r="AA248" s="61"/>
      <c r="AB248" s="61"/>
      <c r="AC248" s="61"/>
      <c r="AD248" s="16"/>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row>
    <row r="249" spans="1:54" ht="15.75" x14ac:dyDescent="0.25">
      <c r="A249" s="145" t="s">
        <v>33</v>
      </c>
      <c r="B249" s="146" t="s">
        <v>1252</v>
      </c>
      <c r="C249" s="143">
        <v>2</v>
      </c>
      <c r="D249" s="61">
        <v>2</v>
      </c>
      <c r="E249" s="61">
        <v>2</v>
      </c>
      <c r="F249" s="61"/>
      <c r="G249" s="61"/>
      <c r="H249" s="61"/>
      <c r="I249" s="61"/>
      <c r="J249" s="61"/>
      <c r="K249" s="61"/>
      <c r="L249" s="61"/>
      <c r="M249" s="61"/>
      <c r="N249" s="61"/>
      <c r="O249" s="61"/>
      <c r="P249" s="61">
        <v>5</v>
      </c>
      <c r="Q249" s="61"/>
      <c r="R249" s="61">
        <f t="shared" si="73"/>
        <v>10</v>
      </c>
      <c r="S249" s="61">
        <f t="shared" si="74"/>
        <v>10</v>
      </c>
      <c r="T249" s="61">
        <f>E249*P249</f>
        <v>10</v>
      </c>
      <c r="U249" s="61"/>
      <c r="V249" s="61"/>
      <c r="W249" s="61"/>
      <c r="X249" s="61"/>
      <c r="Y249" s="61"/>
      <c r="Z249" s="61"/>
      <c r="AA249" s="61"/>
      <c r="AB249" s="61"/>
      <c r="AC249" s="61"/>
      <c r="AD249" s="16"/>
      <c r="AE249" s="16"/>
      <c r="AF249" s="16"/>
      <c r="AG249" s="16"/>
      <c r="AH249" s="16"/>
      <c r="AI249" s="16"/>
      <c r="AJ249" s="16"/>
      <c r="AK249" s="16"/>
      <c r="AL249" s="16"/>
      <c r="AM249" s="16"/>
      <c r="AN249" s="16"/>
      <c r="AP249" s="16"/>
      <c r="AQ249" s="16"/>
      <c r="AR249" s="16"/>
      <c r="AS249" s="16"/>
      <c r="AT249" s="16"/>
      <c r="AU249" s="16"/>
      <c r="AV249" s="16"/>
      <c r="AW249" s="16"/>
      <c r="AX249" s="16"/>
      <c r="AY249" s="16"/>
      <c r="AZ249" s="16"/>
      <c r="BA249" s="16"/>
      <c r="BB249" s="16"/>
    </row>
    <row r="250" spans="1:54" ht="15.75" x14ac:dyDescent="0.25">
      <c r="A250" s="145" t="s">
        <v>35</v>
      </c>
      <c r="B250" s="146" t="s">
        <v>1253</v>
      </c>
      <c r="C250" s="143">
        <v>2</v>
      </c>
      <c r="D250" s="61">
        <v>2</v>
      </c>
      <c r="E250" s="61"/>
      <c r="F250" s="61"/>
      <c r="G250" s="61">
        <v>2</v>
      </c>
      <c r="H250" s="61"/>
      <c r="I250" s="61"/>
      <c r="J250" s="61"/>
      <c r="K250" s="61"/>
      <c r="L250" s="61"/>
      <c r="M250" s="61"/>
      <c r="N250" s="61"/>
      <c r="O250" s="61"/>
      <c r="P250" s="61">
        <v>5</v>
      </c>
      <c r="Q250" s="61"/>
      <c r="R250" s="61">
        <f t="shared" si="73"/>
        <v>10</v>
      </c>
      <c r="S250" s="61">
        <f t="shared" si="74"/>
        <v>10</v>
      </c>
      <c r="T250" s="61"/>
      <c r="U250" s="61"/>
      <c r="V250" s="61">
        <f>G250*P250</f>
        <v>10</v>
      </c>
      <c r="W250" s="61"/>
      <c r="X250" s="61"/>
      <c r="Y250" s="61"/>
      <c r="Z250" s="61"/>
      <c r="AA250" s="61"/>
      <c r="AB250" s="61"/>
      <c r="AC250" s="61"/>
      <c r="AD250" s="16"/>
      <c r="AE250" s="16"/>
      <c r="AF250" s="16"/>
      <c r="AG250" s="16"/>
      <c r="AH250" s="16"/>
      <c r="AI250" s="16"/>
      <c r="AJ250" s="16"/>
      <c r="AK250" s="16"/>
      <c r="AL250" s="16"/>
      <c r="AM250" s="16"/>
      <c r="AN250" s="16"/>
      <c r="AP250" s="16"/>
      <c r="AQ250" s="16"/>
      <c r="AR250" s="16"/>
      <c r="AS250" s="16"/>
      <c r="AT250" s="16"/>
      <c r="AU250" s="16"/>
      <c r="AV250" s="16"/>
      <c r="AW250" s="16"/>
      <c r="AX250" s="16"/>
      <c r="AY250" s="16"/>
      <c r="AZ250" s="16"/>
      <c r="BA250" s="16"/>
      <c r="BB250" s="16"/>
    </row>
    <row r="251" spans="1:54" ht="15.75" x14ac:dyDescent="0.25">
      <c r="A251" s="145" t="s">
        <v>37</v>
      </c>
      <c r="B251" s="146" t="s">
        <v>1254</v>
      </c>
      <c r="C251" s="143">
        <v>2</v>
      </c>
      <c r="D251" s="61">
        <v>2</v>
      </c>
      <c r="E251" s="61">
        <v>2</v>
      </c>
      <c r="F251" s="61"/>
      <c r="G251" s="61">
        <v>2</v>
      </c>
      <c r="H251" s="61"/>
      <c r="I251" s="61"/>
      <c r="J251" s="61"/>
      <c r="K251" s="61"/>
      <c r="L251" s="61"/>
      <c r="M251" s="61"/>
      <c r="N251" s="61">
        <v>2</v>
      </c>
      <c r="O251" s="61"/>
      <c r="P251" s="61">
        <v>5</v>
      </c>
      <c r="Q251" s="61"/>
      <c r="R251" s="61">
        <f t="shared" si="73"/>
        <v>10</v>
      </c>
      <c r="S251" s="61">
        <f t="shared" si="74"/>
        <v>10</v>
      </c>
      <c r="T251" s="61">
        <f>E251*P251</f>
        <v>10</v>
      </c>
      <c r="U251" s="61"/>
      <c r="V251" s="61">
        <f>G251*P251</f>
        <v>10</v>
      </c>
      <c r="W251" s="61"/>
      <c r="X251" s="61"/>
      <c r="Y251" s="61"/>
      <c r="Z251" s="61"/>
      <c r="AA251" s="61"/>
      <c r="AB251" s="61"/>
      <c r="AC251" s="61">
        <f>N251*P251</f>
        <v>10</v>
      </c>
      <c r="AD251" s="16"/>
      <c r="AE251" s="16"/>
      <c r="AF251" s="16"/>
      <c r="AG251" s="16"/>
      <c r="AH251" s="16"/>
      <c r="AI251" s="16"/>
      <c r="AJ251" s="16"/>
      <c r="AK251" s="16"/>
      <c r="AL251" s="16"/>
      <c r="AM251" s="16"/>
      <c r="AN251" s="16"/>
      <c r="AP251" s="16"/>
      <c r="AQ251" s="16"/>
      <c r="AR251" s="16"/>
      <c r="AS251" s="16"/>
      <c r="AT251" s="16"/>
      <c r="AU251" s="16"/>
      <c r="AV251" s="16"/>
      <c r="AW251" s="16"/>
      <c r="AX251" s="16"/>
      <c r="AY251" s="16"/>
      <c r="AZ251" s="16"/>
      <c r="BA251" s="16"/>
      <c r="BB251" s="16"/>
    </row>
    <row r="252" spans="1:54" ht="15.75" x14ac:dyDescent="0.25">
      <c r="A252" s="145" t="s">
        <v>39</v>
      </c>
      <c r="B252" s="146" t="s">
        <v>1255</v>
      </c>
      <c r="C252" s="143">
        <v>2</v>
      </c>
      <c r="D252" s="61">
        <v>2</v>
      </c>
      <c r="E252" s="61"/>
      <c r="F252" s="61"/>
      <c r="G252" s="61"/>
      <c r="H252" s="61"/>
      <c r="I252" s="61"/>
      <c r="J252" s="61"/>
      <c r="K252" s="61"/>
      <c r="L252" s="61"/>
      <c r="M252" s="61"/>
      <c r="N252" s="61"/>
      <c r="O252" s="61"/>
      <c r="P252" s="61">
        <v>5</v>
      </c>
      <c r="Q252" s="61"/>
      <c r="R252" s="61">
        <f t="shared" si="73"/>
        <v>10</v>
      </c>
      <c r="S252" s="61">
        <f t="shared" si="74"/>
        <v>10</v>
      </c>
      <c r="T252" s="61"/>
      <c r="U252" s="61"/>
      <c r="V252" s="61"/>
      <c r="W252" s="61"/>
      <c r="X252" s="61"/>
      <c r="Y252" s="61"/>
      <c r="Z252" s="61"/>
      <c r="AA252" s="61"/>
      <c r="AB252" s="61"/>
      <c r="AC252" s="61"/>
      <c r="AD252" s="16"/>
      <c r="AE252" s="16"/>
      <c r="AF252" s="16"/>
      <c r="AG252" s="16"/>
      <c r="AH252" s="16"/>
      <c r="AI252" s="16"/>
      <c r="AJ252" s="16"/>
      <c r="AK252" s="16"/>
      <c r="AL252" s="16"/>
      <c r="AM252" s="16"/>
      <c r="AN252" s="16"/>
      <c r="AP252" s="16"/>
      <c r="AQ252" s="16"/>
      <c r="AR252" s="16"/>
      <c r="AS252" s="16"/>
      <c r="AT252" s="16"/>
      <c r="AU252" s="16"/>
      <c r="AV252" s="16"/>
      <c r="AW252" s="16"/>
      <c r="AX252" s="16"/>
      <c r="AY252" s="16"/>
      <c r="AZ252" s="16"/>
      <c r="BA252" s="16"/>
      <c r="BB252" s="16"/>
    </row>
    <row r="253" spans="1:54" ht="6.75" customHeight="1" x14ac:dyDescent="0.25">
      <c r="A253" s="204"/>
      <c r="B253" s="205"/>
      <c r="C253" s="205"/>
      <c r="D253" s="205"/>
      <c r="E253" s="205"/>
      <c r="F253" s="205"/>
      <c r="G253" s="205"/>
      <c r="H253" s="205"/>
      <c r="I253" s="205"/>
      <c r="J253" s="205"/>
      <c r="K253" s="205"/>
      <c r="L253" s="205"/>
      <c r="M253" s="205"/>
      <c r="N253" s="205"/>
      <c r="O253" s="205"/>
      <c r="P253" s="205"/>
      <c r="Q253" s="205"/>
      <c r="R253" s="205"/>
      <c r="S253" s="205"/>
      <c r="T253" s="205"/>
      <c r="U253" s="205"/>
      <c r="V253" s="205"/>
      <c r="W253" s="205"/>
      <c r="X253" s="205"/>
      <c r="Y253" s="205"/>
      <c r="Z253" s="205"/>
      <c r="AA253" s="205"/>
      <c r="AB253" s="205"/>
      <c r="AC253" s="206"/>
      <c r="AD253" s="16"/>
      <c r="AE253" s="16"/>
      <c r="AF253" s="16"/>
      <c r="AG253" s="16"/>
      <c r="AH253" s="16"/>
      <c r="AI253" s="16"/>
      <c r="AJ253" s="16"/>
      <c r="AK253" s="16"/>
      <c r="AL253" s="16"/>
      <c r="AM253" s="16"/>
      <c r="AN253" s="16"/>
      <c r="AP253" s="16"/>
      <c r="AQ253" s="16"/>
      <c r="AR253" s="16"/>
      <c r="AS253" s="16"/>
      <c r="AT253" s="16"/>
      <c r="AU253" s="16"/>
      <c r="AV253" s="16"/>
      <c r="AW253" s="16"/>
      <c r="AX253" s="16"/>
      <c r="AY253" s="16"/>
      <c r="AZ253" s="16"/>
      <c r="BA253" s="16"/>
      <c r="BB253" s="16"/>
    </row>
    <row r="254" spans="1:54" ht="15.75" x14ac:dyDescent="0.25">
      <c r="A254" s="81" t="s">
        <v>236</v>
      </c>
      <c r="B254" s="81" t="s">
        <v>1256</v>
      </c>
      <c r="C254" s="142" t="s">
        <v>2</v>
      </c>
      <c r="D254" s="81" t="s">
        <v>3</v>
      </c>
      <c r="E254" s="81" t="s">
        <v>4</v>
      </c>
      <c r="F254" s="81" t="s">
        <v>5</v>
      </c>
      <c r="G254" s="81" t="s">
        <v>6</v>
      </c>
      <c r="H254" s="81" t="s">
        <v>7</v>
      </c>
      <c r="I254" s="81" t="s">
        <v>8</v>
      </c>
      <c r="J254" s="81" t="s">
        <v>9</v>
      </c>
      <c r="K254" s="81" t="s">
        <v>10</v>
      </c>
      <c r="L254" s="81" t="s">
        <v>11</v>
      </c>
      <c r="M254" s="81" t="s">
        <v>12</v>
      </c>
      <c r="N254" s="81" t="s">
        <v>13</v>
      </c>
      <c r="O254" s="81"/>
      <c r="P254" s="81"/>
      <c r="Q254" s="81"/>
      <c r="R254" s="81" t="s">
        <v>15</v>
      </c>
      <c r="S254" s="81" t="s">
        <v>16</v>
      </c>
      <c r="T254" s="81" t="s">
        <v>17</v>
      </c>
      <c r="U254" s="81" t="s">
        <v>18</v>
      </c>
      <c r="V254" s="81" t="s">
        <v>19</v>
      </c>
      <c r="W254" s="81" t="s">
        <v>20</v>
      </c>
      <c r="X254" s="81" t="s">
        <v>21</v>
      </c>
      <c r="Y254" s="81" t="s">
        <v>22</v>
      </c>
      <c r="Z254" s="81" t="s">
        <v>23</v>
      </c>
      <c r="AA254" s="81" t="s">
        <v>24</v>
      </c>
      <c r="AB254" s="81" t="s">
        <v>25</v>
      </c>
      <c r="AC254" s="81" t="s">
        <v>26</v>
      </c>
      <c r="AD254" s="16"/>
      <c r="AE254" s="16"/>
      <c r="AF254" s="16"/>
      <c r="AG254" s="16"/>
      <c r="AH254" s="16"/>
      <c r="AI254" s="16"/>
      <c r="AJ254" s="16"/>
      <c r="AK254" s="16"/>
      <c r="AL254" s="16"/>
      <c r="AM254" s="16"/>
      <c r="AN254" s="16"/>
      <c r="AP254" s="16"/>
      <c r="AQ254" s="16"/>
      <c r="AR254" s="16"/>
      <c r="AS254" s="16"/>
      <c r="AT254" s="16"/>
      <c r="AU254" s="16"/>
      <c r="AV254" s="16"/>
      <c r="AW254" s="16"/>
      <c r="AX254" s="16"/>
      <c r="AY254" s="16"/>
      <c r="AZ254" s="16"/>
      <c r="BA254" s="16"/>
      <c r="BB254" s="16"/>
    </row>
    <row r="255" spans="1:54" ht="15.75" x14ac:dyDescent="0.25">
      <c r="A255" s="145" t="s">
        <v>27</v>
      </c>
      <c r="B255" s="146" t="s">
        <v>1257</v>
      </c>
      <c r="C255" s="143">
        <v>1</v>
      </c>
      <c r="D255" s="61"/>
      <c r="E255" s="61"/>
      <c r="F255" s="61"/>
      <c r="G255" s="61">
        <v>2</v>
      </c>
      <c r="H255" s="61"/>
      <c r="I255" s="61"/>
      <c r="J255" s="61"/>
      <c r="K255" s="61"/>
      <c r="L255" s="61"/>
      <c r="M255" s="61"/>
      <c r="N255" s="61"/>
      <c r="O255" s="61"/>
      <c r="P255" s="61">
        <v>1.8</v>
      </c>
      <c r="Q255" s="61"/>
      <c r="R255" s="61">
        <f>C255*P255</f>
        <v>1.8</v>
      </c>
      <c r="S255" s="61"/>
      <c r="T255" s="61"/>
      <c r="U255" s="61"/>
      <c r="V255" s="61">
        <f>G255*P255</f>
        <v>3.6</v>
      </c>
      <c r="W255" s="61"/>
      <c r="X255" s="61"/>
      <c r="Y255" s="61"/>
      <c r="Z255" s="61"/>
      <c r="AA255" s="61"/>
      <c r="AB255" s="61"/>
      <c r="AC255" s="61"/>
      <c r="AD255" s="16"/>
      <c r="AE255" s="16"/>
      <c r="AF255" s="16"/>
      <c r="AG255" s="16"/>
      <c r="AH255" s="16"/>
      <c r="AI255" s="16"/>
      <c r="AJ255" s="16"/>
      <c r="AK255" s="16"/>
      <c r="AL255" s="16"/>
      <c r="AM255" s="16"/>
      <c r="AN255" s="16"/>
      <c r="AP255" s="16"/>
      <c r="AQ255" s="16"/>
      <c r="AR255" s="16"/>
      <c r="AS255" s="16"/>
      <c r="AT255" s="16"/>
      <c r="AU255" s="16"/>
      <c r="AV255" s="16"/>
      <c r="AW255" s="16"/>
      <c r="AX255" s="16"/>
      <c r="AY255" s="16"/>
      <c r="AZ255" s="16"/>
      <c r="BA255" s="16"/>
      <c r="BB255" s="16"/>
    </row>
    <row r="256" spans="1:54" ht="15.75" x14ac:dyDescent="0.25">
      <c r="A256" s="145" t="s">
        <v>31</v>
      </c>
      <c r="B256" s="146" t="s">
        <v>1258</v>
      </c>
      <c r="C256" s="143">
        <v>1</v>
      </c>
      <c r="D256" s="61"/>
      <c r="E256" s="61"/>
      <c r="F256" s="61"/>
      <c r="G256" s="61">
        <v>2</v>
      </c>
      <c r="H256" s="61"/>
      <c r="I256" s="61"/>
      <c r="J256" s="61"/>
      <c r="K256" s="61"/>
      <c r="L256" s="61"/>
      <c r="M256" s="61"/>
      <c r="N256" s="61">
        <v>1</v>
      </c>
      <c r="O256" s="61"/>
      <c r="P256" s="61">
        <v>1.8</v>
      </c>
      <c r="Q256" s="61"/>
      <c r="R256" s="61">
        <f>C256*P256</f>
        <v>1.8</v>
      </c>
      <c r="S256" s="61"/>
      <c r="T256" s="61"/>
      <c r="U256" s="61"/>
      <c r="V256" s="61">
        <f>G256*P256</f>
        <v>3.6</v>
      </c>
      <c r="W256" s="61"/>
      <c r="X256" s="61"/>
      <c r="Y256" s="61"/>
      <c r="Z256" s="61"/>
      <c r="AA256" s="61"/>
      <c r="AB256" s="61"/>
      <c r="AC256" s="61">
        <f>N256*P256</f>
        <v>1.8</v>
      </c>
      <c r="AD256" s="16"/>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row>
    <row r="257" spans="1:54" ht="15.75" x14ac:dyDescent="0.25">
      <c r="A257" s="145" t="s">
        <v>33</v>
      </c>
      <c r="B257" s="146" t="s">
        <v>1259</v>
      </c>
      <c r="C257" s="143">
        <v>1</v>
      </c>
      <c r="D257" s="61"/>
      <c r="E257" s="61"/>
      <c r="F257" s="61"/>
      <c r="G257" s="61">
        <v>2</v>
      </c>
      <c r="H257" s="61"/>
      <c r="I257" s="61"/>
      <c r="J257" s="61"/>
      <c r="K257" s="61"/>
      <c r="L257" s="61"/>
      <c r="M257" s="61"/>
      <c r="N257" s="61">
        <v>1</v>
      </c>
      <c r="O257" s="61"/>
      <c r="P257" s="61">
        <v>1.8</v>
      </c>
      <c r="Q257" s="61"/>
      <c r="R257" s="61">
        <f>C257*P257</f>
        <v>1.8</v>
      </c>
      <c r="S257" s="61"/>
      <c r="T257" s="61"/>
      <c r="U257" s="61"/>
      <c r="V257" s="61">
        <f>G257*P257</f>
        <v>3.6</v>
      </c>
      <c r="W257" s="61"/>
      <c r="X257" s="61"/>
      <c r="Y257" s="61"/>
      <c r="Z257" s="61"/>
      <c r="AA257" s="61"/>
      <c r="AB257" s="61"/>
      <c r="AC257" s="61">
        <f>N257*P257</f>
        <v>1.8</v>
      </c>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row>
    <row r="258" spans="1:54" ht="15.75" x14ac:dyDescent="0.25">
      <c r="A258" s="145" t="s">
        <v>35</v>
      </c>
      <c r="B258" s="146" t="s">
        <v>1260</v>
      </c>
      <c r="C258" s="143">
        <v>1</v>
      </c>
      <c r="D258" s="61"/>
      <c r="E258" s="61"/>
      <c r="F258" s="61"/>
      <c r="G258" s="61">
        <v>2</v>
      </c>
      <c r="H258" s="61"/>
      <c r="I258" s="61"/>
      <c r="J258" s="61"/>
      <c r="K258" s="61"/>
      <c r="L258" s="61"/>
      <c r="M258" s="61"/>
      <c r="N258" s="61">
        <v>2</v>
      </c>
      <c r="O258" s="61"/>
      <c r="P258" s="61">
        <v>1.8</v>
      </c>
      <c r="Q258" s="61"/>
      <c r="R258" s="61">
        <f>C258*P258</f>
        <v>1.8</v>
      </c>
      <c r="S258" s="61"/>
      <c r="T258" s="61"/>
      <c r="U258" s="61"/>
      <c r="V258" s="61">
        <f>G258*P258</f>
        <v>3.6</v>
      </c>
      <c r="W258" s="61"/>
      <c r="X258" s="61"/>
      <c r="Y258" s="61"/>
      <c r="Z258" s="61"/>
      <c r="AA258" s="61"/>
      <c r="AB258" s="61"/>
      <c r="AC258" s="61">
        <f>N258*P258</f>
        <v>3.6</v>
      </c>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row>
    <row r="259" spans="1:54" ht="15.75" x14ac:dyDescent="0.25">
      <c r="A259" s="145" t="s">
        <v>37</v>
      </c>
      <c r="B259" s="146" t="s">
        <v>1261</v>
      </c>
      <c r="C259" s="143">
        <v>1</v>
      </c>
      <c r="D259" s="61"/>
      <c r="E259" s="61"/>
      <c r="F259" s="61"/>
      <c r="G259" s="61">
        <v>2</v>
      </c>
      <c r="H259" s="61"/>
      <c r="I259" s="61"/>
      <c r="J259" s="61"/>
      <c r="K259" s="61">
        <v>2</v>
      </c>
      <c r="L259" s="61"/>
      <c r="M259" s="61"/>
      <c r="N259" s="61"/>
      <c r="O259" s="61"/>
      <c r="P259" s="61">
        <v>1.8</v>
      </c>
      <c r="Q259" s="61"/>
      <c r="R259" s="61">
        <f>C259*P259</f>
        <v>1.8</v>
      </c>
      <c r="S259" s="61"/>
      <c r="T259" s="61"/>
      <c r="U259" s="61"/>
      <c r="V259" s="61">
        <f>G259*P259</f>
        <v>3.6</v>
      </c>
      <c r="W259" s="61"/>
      <c r="X259" s="61"/>
      <c r="Y259" s="61"/>
      <c r="Z259" s="61">
        <f>K259*P259</f>
        <v>3.6</v>
      </c>
      <c r="AA259" s="61"/>
      <c r="AB259" s="61"/>
      <c r="AC259" s="61"/>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row>
    <row r="260" spans="1:54" ht="15.75" x14ac:dyDescent="0.25">
      <c r="A260" s="81" t="s">
        <v>236</v>
      </c>
      <c r="B260" s="81" t="s">
        <v>1262</v>
      </c>
      <c r="C260" s="142" t="s">
        <v>2</v>
      </c>
      <c r="D260" s="81" t="s">
        <v>3</v>
      </c>
      <c r="E260" s="81" t="s">
        <v>4</v>
      </c>
      <c r="F260" s="81" t="s">
        <v>5</v>
      </c>
      <c r="G260" s="81" t="s">
        <v>6</v>
      </c>
      <c r="H260" s="81" t="s">
        <v>7</v>
      </c>
      <c r="I260" s="81" t="s">
        <v>8</v>
      </c>
      <c r="J260" s="81" t="s">
        <v>9</v>
      </c>
      <c r="K260" s="81" t="s">
        <v>10</v>
      </c>
      <c r="L260" s="81" t="s">
        <v>11</v>
      </c>
      <c r="M260" s="81" t="s">
        <v>12</v>
      </c>
      <c r="N260" s="81" t="s">
        <v>13</v>
      </c>
      <c r="O260" s="81"/>
      <c r="P260" s="81"/>
      <c r="Q260" s="81"/>
      <c r="R260" s="81" t="s">
        <v>15</v>
      </c>
      <c r="S260" s="81" t="s">
        <v>16</v>
      </c>
      <c r="T260" s="81" t="s">
        <v>17</v>
      </c>
      <c r="U260" s="81" t="s">
        <v>18</v>
      </c>
      <c r="V260" s="81" t="s">
        <v>19</v>
      </c>
      <c r="W260" s="81" t="s">
        <v>20</v>
      </c>
      <c r="X260" s="81" t="s">
        <v>21</v>
      </c>
      <c r="Y260" s="81" t="s">
        <v>22</v>
      </c>
      <c r="Z260" s="81" t="s">
        <v>23</v>
      </c>
      <c r="AA260" s="81" t="s">
        <v>24</v>
      </c>
      <c r="AB260" s="81" t="s">
        <v>25</v>
      </c>
      <c r="AC260" s="81" t="s">
        <v>26</v>
      </c>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row>
    <row r="261" spans="1:54" ht="15.75" x14ac:dyDescent="0.25">
      <c r="A261" s="145" t="s">
        <v>27</v>
      </c>
      <c r="B261" s="146" t="s">
        <v>1263</v>
      </c>
      <c r="C261" s="143">
        <v>1</v>
      </c>
      <c r="D261" s="61"/>
      <c r="E261" s="61"/>
      <c r="F261" s="61"/>
      <c r="G261" s="61">
        <v>2</v>
      </c>
      <c r="H261" s="61"/>
      <c r="I261" s="61"/>
      <c r="J261" s="61"/>
      <c r="K261" s="61"/>
      <c r="L261" s="61"/>
      <c r="M261" s="61"/>
      <c r="N261" s="61"/>
      <c r="O261" s="61"/>
      <c r="P261" s="61">
        <v>1</v>
      </c>
      <c r="Q261" s="61"/>
      <c r="R261" s="61">
        <f t="shared" ref="R261:R266" si="75">C261*P261</f>
        <v>1</v>
      </c>
      <c r="S261" s="61"/>
      <c r="T261" s="61"/>
      <c r="U261" s="61"/>
      <c r="V261" s="61">
        <f t="shared" ref="V261:V266" si="76">G261*P261</f>
        <v>2</v>
      </c>
      <c r="W261" s="61"/>
      <c r="X261" s="61"/>
      <c r="Y261" s="61"/>
      <c r="Z261" s="61"/>
      <c r="AA261" s="61"/>
      <c r="AB261" s="61"/>
      <c r="AC261" s="61"/>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row>
    <row r="262" spans="1:54" ht="15.75" x14ac:dyDescent="0.25">
      <c r="A262" s="145" t="s">
        <v>31</v>
      </c>
      <c r="B262" s="146" t="s">
        <v>1264</v>
      </c>
      <c r="C262" s="143">
        <v>1</v>
      </c>
      <c r="D262" s="61"/>
      <c r="E262" s="61"/>
      <c r="F262" s="61"/>
      <c r="G262" s="61">
        <v>2</v>
      </c>
      <c r="H262" s="61"/>
      <c r="I262" s="61"/>
      <c r="J262" s="61"/>
      <c r="K262" s="61"/>
      <c r="L262" s="61"/>
      <c r="M262" s="61"/>
      <c r="N262" s="61">
        <v>1</v>
      </c>
      <c r="O262" s="61"/>
      <c r="P262" s="61">
        <v>1</v>
      </c>
      <c r="Q262" s="61"/>
      <c r="R262" s="61">
        <f t="shared" si="75"/>
        <v>1</v>
      </c>
      <c r="S262" s="61"/>
      <c r="T262" s="61"/>
      <c r="U262" s="61"/>
      <c r="V262" s="61">
        <f t="shared" si="76"/>
        <v>2</v>
      </c>
      <c r="W262" s="61"/>
      <c r="X262" s="61"/>
      <c r="Y262" s="61"/>
      <c r="Z262" s="61"/>
      <c r="AA262" s="61"/>
      <c r="AB262" s="61"/>
      <c r="AC262" s="61">
        <f>N262*P262</f>
        <v>1</v>
      </c>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row>
    <row r="263" spans="1:54" ht="15.75" x14ac:dyDescent="0.25">
      <c r="A263" s="145" t="s">
        <v>33</v>
      </c>
      <c r="B263" s="146" t="s">
        <v>1265</v>
      </c>
      <c r="C263" s="143">
        <v>1</v>
      </c>
      <c r="D263" s="61"/>
      <c r="E263" s="61"/>
      <c r="F263" s="61"/>
      <c r="G263" s="61">
        <v>2</v>
      </c>
      <c r="H263" s="61"/>
      <c r="I263" s="61"/>
      <c r="J263" s="61"/>
      <c r="K263" s="61"/>
      <c r="L263" s="61"/>
      <c r="M263" s="61"/>
      <c r="N263" s="61">
        <v>1</v>
      </c>
      <c r="O263" s="61"/>
      <c r="P263" s="61">
        <v>1</v>
      </c>
      <c r="Q263" s="61"/>
      <c r="R263" s="61">
        <f t="shared" si="75"/>
        <v>1</v>
      </c>
      <c r="S263" s="61"/>
      <c r="T263" s="61"/>
      <c r="U263" s="61"/>
      <c r="V263" s="61">
        <f t="shared" si="76"/>
        <v>2</v>
      </c>
      <c r="W263" s="61"/>
      <c r="X263" s="61"/>
      <c r="Y263" s="61"/>
      <c r="Z263" s="61"/>
      <c r="AA263" s="61"/>
      <c r="AB263" s="61"/>
      <c r="AC263" s="61">
        <f>N263*P263</f>
        <v>1</v>
      </c>
      <c r="AD263" s="16"/>
      <c r="AE263" s="14"/>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row>
    <row r="264" spans="1:54" ht="15.75" x14ac:dyDescent="0.25">
      <c r="A264" s="145" t="s">
        <v>35</v>
      </c>
      <c r="B264" s="146" t="s">
        <v>1266</v>
      </c>
      <c r="C264" s="143">
        <v>1</v>
      </c>
      <c r="D264" s="61"/>
      <c r="E264" s="61"/>
      <c r="F264" s="61"/>
      <c r="G264" s="61">
        <v>2</v>
      </c>
      <c r="H264" s="61"/>
      <c r="I264" s="61"/>
      <c r="J264" s="61"/>
      <c r="K264" s="61"/>
      <c r="L264" s="61"/>
      <c r="M264" s="61"/>
      <c r="N264" s="61">
        <v>2</v>
      </c>
      <c r="O264" s="61"/>
      <c r="P264" s="61">
        <v>1</v>
      </c>
      <c r="Q264" s="61"/>
      <c r="R264" s="61">
        <f t="shared" si="75"/>
        <v>1</v>
      </c>
      <c r="S264" s="61"/>
      <c r="T264" s="61"/>
      <c r="U264" s="61"/>
      <c r="V264" s="61">
        <f t="shared" si="76"/>
        <v>2</v>
      </c>
      <c r="W264" s="61"/>
      <c r="X264" s="61"/>
      <c r="Y264" s="61"/>
      <c r="Z264" s="61"/>
      <c r="AA264" s="61"/>
      <c r="AB264" s="61"/>
      <c r="AC264" s="61">
        <f>N264*P264</f>
        <v>2</v>
      </c>
      <c r="AD264" s="16"/>
      <c r="AE264" s="16"/>
      <c r="AF264" s="16"/>
      <c r="AG264" s="16"/>
      <c r="AH264" s="16"/>
      <c r="AI264" s="16"/>
      <c r="AJ264" s="16"/>
      <c r="AK264" s="16"/>
      <c r="AL264" s="16"/>
      <c r="AM264" s="16"/>
      <c r="AN264" s="16"/>
      <c r="AO264" s="2"/>
      <c r="AP264" s="2"/>
      <c r="AQ264" s="16"/>
      <c r="AR264" s="16"/>
      <c r="AS264" s="16"/>
      <c r="AT264" s="16"/>
      <c r="AU264" s="16"/>
      <c r="AV264" s="16"/>
      <c r="AW264" s="16"/>
      <c r="AX264" s="16"/>
      <c r="AY264" s="16"/>
      <c r="AZ264" s="16"/>
      <c r="BA264" s="16"/>
      <c r="BB264" s="16"/>
    </row>
    <row r="265" spans="1:54" ht="15.75" x14ac:dyDescent="0.25">
      <c r="A265" s="145" t="s">
        <v>37</v>
      </c>
      <c r="B265" s="146" t="s">
        <v>1267</v>
      </c>
      <c r="C265" s="143">
        <v>1</v>
      </c>
      <c r="D265" s="61"/>
      <c r="E265" s="61"/>
      <c r="F265" s="61"/>
      <c r="G265" s="61">
        <v>2</v>
      </c>
      <c r="H265" s="61"/>
      <c r="I265" s="61"/>
      <c r="J265" s="61"/>
      <c r="K265" s="61">
        <v>2</v>
      </c>
      <c r="L265" s="61"/>
      <c r="M265" s="61"/>
      <c r="N265" s="61"/>
      <c r="O265" s="61"/>
      <c r="P265" s="61">
        <v>1</v>
      </c>
      <c r="Q265" s="61"/>
      <c r="R265" s="61">
        <f t="shared" si="75"/>
        <v>1</v>
      </c>
      <c r="S265" s="61"/>
      <c r="T265" s="61"/>
      <c r="U265" s="61"/>
      <c r="V265" s="61">
        <f t="shared" si="76"/>
        <v>2</v>
      </c>
      <c r="W265" s="61"/>
      <c r="X265" s="61"/>
      <c r="Y265" s="61"/>
      <c r="Z265" s="61">
        <f>K265*P265</f>
        <v>2</v>
      </c>
      <c r="AA265" s="61"/>
      <c r="AB265" s="61"/>
      <c r="AC265" s="61"/>
      <c r="AD265" s="16"/>
      <c r="AE265" s="16"/>
      <c r="AF265" s="16"/>
      <c r="AG265" s="16"/>
      <c r="AH265" s="16"/>
      <c r="AI265" s="16"/>
      <c r="AJ265" s="16"/>
      <c r="AK265" s="16"/>
      <c r="AL265" s="16"/>
      <c r="AM265" s="16"/>
      <c r="AN265" s="16"/>
      <c r="AO265" s="2"/>
      <c r="AP265" s="2"/>
      <c r="AQ265" s="16"/>
      <c r="AR265" s="16"/>
      <c r="AS265" s="16"/>
      <c r="AT265" s="16"/>
      <c r="AU265" s="16"/>
      <c r="AV265" s="16"/>
      <c r="AW265" s="16"/>
      <c r="AX265" s="16"/>
      <c r="AY265" s="16"/>
      <c r="AZ265" s="16"/>
      <c r="BA265" s="16"/>
      <c r="BB265" s="16"/>
    </row>
    <row r="266" spans="1:54" ht="15.75" x14ac:dyDescent="0.25">
      <c r="A266" s="145" t="s">
        <v>39</v>
      </c>
      <c r="B266" s="146" t="s">
        <v>1268</v>
      </c>
      <c r="C266" s="143">
        <v>1</v>
      </c>
      <c r="D266" s="61"/>
      <c r="E266" s="61"/>
      <c r="F266" s="61"/>
      <c r="G266" s="61">
        <v>1</v>
      </c>
      <c r="H266" s="61"/>
      <c r="I266" s="61"/>
      <c r="J266" s="61"/>
      <c r="K266" s="61"/>
      <c r="L266" s="61"/>
      <c r="M266" s="61"/>
      <c r="N266" s="61"/>
      <c r="O266" s="61"/>
      <c r="P266" s="61">
        <v>1</v>
      </c>
      <c r="Q266" s="61"/>
      <c r="R266" s="61">
        <f t="shared" si="75"/>
        <v>1</v>
      </c>
      <c r="S266" s="61"/>
      <c r="T266" s="61"/>
      <c r="U266" s="61"/>
      <c r="V266" s="61">
        <f t="shared" si="76"/>
        <v>1</v>
      </c>
      <c r="W266" s="61"/>
      <c r="X266" s="61"/>
      <c r="Y266" s="61"/>
      <c r="Z266" s="61"/>
      <c r="AA266" s="61"/>
      <c r="AB266" s="61"/>
      <c r="AC266" s="61"/>
      <c r="AD266" s="16"/>
      <c r="AE266" s="16"/>
      <c r="AF266" s="16"/>
      <c r="AG266" s="16"/>
      <c r="AH266" s="16"/>
      <c r="AI266" s="16"/>
      <c r="AJ266" s="16"/>
      <c r="AK266" s="16"/>
      <c r="AL266" s="16"/>
      <c r="AM266" s="16"/>
      <c r="AN266" s="16"/>
      <c r="AO266" s="2"/>
      <c r="AP266" s="2"/>
      <c r="AQ266" s="16"/>
      <c r="AR266" s="16"/>
      <c r="AS266" s="16"/>
      <c r="AT266" s="16"/>
      <c r="AU266" s="16"/>
      <c r="AV266" s="16"/>
      <c r="AW266" s="16"/>
      <c r="AX266" s="16"/>
      <c r="AY266" s="16"/>
      <c r="AZ266" s="16"/>
      <c r="BA266" s="16"/>
      <c r="BB266" s="16"/>
    </row>
    <row r="267" spans="1:54" ht="15.75" x14ac:dyDescent="0.25">
      <c r="A267" s="81" t="s">
        <v>236</v>
      </c>
      <c r="B267" s="81" t="s">
        <v>1269</v>
      </c>
      <c r="C267" s="142" t="s">
        <v>2</v>
      </c>
      <c r="D267" s="81" t="s">
        <v>3</v>
      </c>
      <c r="E267" s="81" t="s">
        <v>4</v>
      </c>
      <c r="F267" s="81" t="s">
        <v>5</v>
      </c>
      <c r="G267" s="81" t="s">
        <v>6</v>
      </c>
      <c r="H267" s="81" t="s">
        <v>7</v>
      </c>
      <c r="I267" s="81" t="s">
        <v>8</v>
      </c>
      <c r="J267" s="81" t="s">
        <v>9</v>
      </c>
      <c r="K267" s="81" t="s">
        <v>10</v>
      </c>
      <c r="L267" s="81" t="s">
        <v>11</v>
      </c>
      <c r="M267" s="81" t="s">
        <v>12</v>
      </c>
      <c r="N267" s="81" t="s">
        <v>13</v>
      </c>
      <c r="O267" s="81"/>
      <c r="P267" s="81"/>
      <c r="Q267" s="81"/>
      <c r="R267" s="81" t="s">
        <v>15</v>
      </c>
      <c r="S267" s="81" t="s">
        <v>16</v>
      </c>
      <c r="T267" s="81" t="s">
        <v>17</v>
      </c>
      <c r="U267" s="81" t="s">
        <v>18</v>
      </c>
      <c r="V267" s="81" t="s">
        <v>19</v>
      </c>
      <c r="W267" s="81" t="s">
        <v>20</v>
      </c>
      <c r="X267" s="81" t="s">
        <v>21</v>
      </c>
      <c r="Y267" s="81" t="s">
        <v>22</v>
      </c>
      <c r="Z267" s="81" t="s">
        <v>23</v>
      </c>
      <c r="AA267" s="81" t="s">
        <v>24</v>
      </c>
      <c r="AB267" s="81" t="s">
        <v>25</v>
      </c>
      <c r="AC267" s="81" t="s">
        <v>26</v>
      </c>
      <c r="AD267" s="16"/>
      <c r="AE267" s="16"/>
      <c r="AF267" s="16"/>
      <c r="AG267" s="16"/>
      <c r="AH267" s="16"/>
      <c r="AI267" s="16"/>
      <c r="AJ267" s="16"/>
      <c r="AK267" s="16"/>
      <c r="AL267" s="16"/>
      <c r="AM267" s="16"/>
      <c r="AN267" s="16"/>
      <c r="AO267" s="2"/>
      <c r="AP267" s="2"/>
      <c r="AQ267" s="16"/>
      <c r="AR267" s="16"/>
      <c r="AS267" s="16"/>
      <c r="AT267" s="16"/>
      <c r="AU267" s="16"/>
      <c r="AV267" s="16"/>
      <c r="AW267" s="16"/>
      <c r="AX267" s="16"/>
      <c r="AY267" s="16"/>
      <c r="AZ267" s="16"/>
      <c r="BA267" s="16"/>
      <c r="BB267" s="16"/>
    </row>
    <row r="268" spans="1:54" ht="15.75" x14ac:dyDescent="0.25">
      <c r="A268" s="145" t="s">
        <v>27</v>
      </c>
      <c r="B268" s="146" t="s">
        <v>1270</v>
      </c>
      <c r="C268" s="143">
        <v>3</v>
      </c>
      <c r="D268" s="61">
        <v>2</v>
      </c>
      <c r="E268" s="61">
        <v>2</v>
      </c>
      <c r="F268" s="61"/>
      <c r="G268" s="61"/>
      <c r="H268" s="61"/>
      <c r="I268" s="61"/>
      <c r="J268" s="61"/>
      <c r="K268" s="61"/>
      <c r="L268" s="61"/>
      <c r="M268" s="61"/>
      <c r="N268" s="61"/>
      <c r="O268" s="61"/>
      <c r="P268" s="61">
        <v>1</v>
      </c>
      <c r="Q268" s="61"/>
      <c r="R268" s="61">
        <f t="shared" ref="R268:R273" si="77">C268*P268</f>
        <v>3</v>
      </c>
      <c r="S268" s="61">
        <f t="shared" ref="S268:S273" si="78">D268*P268</f>
        <v>2</v>
      </c>
      <c r="T268" s="61">
        <f t="shared" ref="T268:T273" si="79">E268*P268</f>
        <v>2</v>
      </c>
      <c r="U268" s="61"/>
      <c r="V268" s="61"/>
      <c r="W268" s="61"/>
      <c r="X268" s="61"/>
      <c r="Y268" s="61"/>
      <c r="Z268" s="61"/>
      <c r="AA268" s="61"/>
      <c r="AB268" s="61"/>
      <c r="AC268" s="61"/>
      <c r="AD268" s="16"/>
      <c r="AE268" s="16"/>
      <c r="AF268" s="16"/>
      <c r="AG268" s="16"/>
      <c r="AH268" s="16"/>
      <c r="AI268" s="16"/>
      <c r="AJ268" s="16"/>
      <c r="AK268" s="16"/>
      <c r="AL268" s="16"/>
      <c r="AM268" s="16"/>
      <c r="AN268" s="16"/>
      <c r="AO268" s="2"/>
      <c r="AP268" s="2"/>
      <c r="AQ268" s="16"/>
      <c r="AR268" s="16"/>
      <c r="AS268" s="16"/>
      <c r="AT268" s="16"/>
      <c r="AU268" s="16"/>
      <c r="AV268" s="16"/>
      <c r="AW268" s="16"/>
      <c r="AX268" s="16"/>
      <c r="AY268" s="16"/>
      <c r="AZ268" s="16"/>
      <c r="BA268" s="16"/>
      <c r="BB268" s="16"/>
    </row>
    <row r="269" spans="1:54" ht="15.75" x14ac:dyDescent="0.25">
      <c r="A269" s="145" t="s">
        <v>31</v>
      </c>
      <c r="B269" s="146" t="s">
        <v>1271</v>
      </c>
      <c r="C269" s="143">
        <v>3</v>
      </c>
      <c r="D269" s="61">
        <v>2</v>
      </c>
      <c r="E269" s="61">
        <v>3</v>
      </c>
      <c r="F269" s="61">
        <v>2</v>
      </c>
      <c r="G269" s="61"/>
      <c r="H269" s="61"/>
      <c r="I269" s="61"/>
      <c r="J269" s="61"/>
      <c r="K269" s="61"/>
      <c r="L269" s="61"/>
      <c r="M269" s="61">
        <v>2</v>
      </c>
      <c r="N269" s="61"/>
      <c r="O269" s="61"/>
      <c r="P269" s="61">
        <v>1</v>
      </c>
      <c r="Q269" s="61"/>
      <c r="R269" s="61">
        <f t="shared" si="77"/>
        <v>3</v>
      </c>
      <c r="S269" s="61">
        <f t="shared" si="78"/>
        <v>2</v>
      </c>
      <c r="T269" s="61">
        <f t="shared" si="79"/>
        <v>3</v>
      </c>
      <c r="U269" s="61">
        <f>F269*P269</f>
        <v>2</v>
      </c>
      <c r="V269" s="61"/>
      <c r="W269" s="61"/>
      <c r="X269" s="61"/>
      <c r="Y269" s="61"/>
      <c r="Z269" s="61"/>
      <c r="AA269" s="61"/>
      <c r="AB269" s="61">
        <f>M269*P269</f>
        <v>2</v>
      </c>
      <c r="AC269" s="61"/>
      <c r="AD269" s="16"/>
      <c r="AE269" s="16"/>
      <c r="AF269" s="16"/>
      <c r="AG269" s="16"/>
      <c r="AH269" s="16"/>
      <c r="AI269" s="16"/>
      <c r="AJ269" s="16"/>
      <c r="AK269" s="16"/>
      <c r="AL269" s="16"/>
      <c r="AM269" s="16"/>
      <c r="AN269" s="16"/>
      <c r="AO269" s="2"/>
      <c r="AP269" s="2"/>
      <c r="AQ269" s="16"/>
      <c r="AR269" s="16"/>
      <c r="AS269" s="16"/>
      <c r="AT269" s="16"/>
      <c r="AU269" s="16"/>
      <c r="AV269" s="16"/>
      <c r="AW269" s="16"/>
      <c r="AX269" s="16"/>
      <c r="AY269" s="16"/>
      <c r="AZ269" s="16"/>
      <c r="BA269" s="16"/>
      <c r="BB269" s="16"/>
    </row>
    <row r="270" spans="1:54" ht="15.75" x14ac:dyDescent="0.25">
      <c r="A270" s="145" t="s">
        <v>33</v>
      </c>
      <c r="B270" s="146" t="s">
        <v>1272</v>
      </c>
      <c r="C270" s="143">
        <v>3</v>
      </c>
      <c r="D270" s="61">
        <v>2</v>
      </c>
      <c r="E270" s="61">
        <v>3</v>
      </c>
      <c r="F270" s="61">
        <v>2</v>
      </c>
      <c r="G270" s="61"/>
      <c r="H270" s="61"/>
      <c r="I270" s="61"/>
      <c r="J270" s="61"/>
      <c r="K270" s="61"/>
      <c r="L270" s="61"/>
      <c r="M270" s="61">
        <v>2</v>
      </c>
      <c r="N270" s="61"/>
      <c r="O270" s="61"/>
      <c r="P270" s="61">
        <v>1</v>
      </c>
      <c r="Q270" s="61"/>
      <c r="R270" s="61">
        <f t="shared" si="77"/>
        <v>3</v>
      </c>
      <c r="S270" s="61">
        <f t="shared" si="78"/>
        <v>2</v>
      </c>
      <c r="T270" s="61">
        <f t="shared" si="79"/>
        <v>3</v>
      </c>
      <c r="U270" s="61">
        <f>F270*P270</f>
        <v>2</v>
      </c>
      <c r="V270" s="61"/>
      <c r="W270" s="61"/>
      <c r="X270" s="61"/>
      <c r="Y270" s="61"/>
      <c r="Z270" s="61"/>
      <c r="AA270" s="61"/>
      <c r="AB270" s="61">
        <f>M270*P270</f>
        <v>2</v>
      </c>
      <c r="AC270" s="61"/>
      <c r="AD270" s="16"/>
      <c r="AE270" s="14"/>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row>
    <row r="271" spans="1:54" ht="15.75" x14ac:dyDescent="0.25">
      <c r="A271" s="145" t="s">
        <v>35</v>
      </c>
      <c r="B271" s="146" t="s">
        <v>1273</v>
      </c>
      <c r="C271" s="143">
        <v>3</v>
      </c>
      <c r="D271" s="61">
        <v>2</v>
      </c>
      <c r="E271" s="61">
        <v>3</v>
      </c>
      <c r="F271" s="61">
        <v>2</v>
      </c>
      <c r="G271" s="61"/>
      <c r="H271" s="61"/>
      <c r="I271" s="61"/>
      <c r="J271" s="61"/>
      <c r="K271" s="61"/>
      <c r="L271" s="61"/>
      <c r="M271" s="61">
        <v>2</v>
      </c>
      <c r="N271" s="61"/>
      <c r="O271" s="61"/>
      <c r="P271" s="61">
        <v>1</v>
      </c>
      <c r="Q271" s="61"/>
      <c r="R271" s="61">
        <f t="shared" si="77"/>
        <v>3</v>
      </c>
      <c r="S271" s="61">
        <f t="shared" si="78"/>
        <v>2</v>
      </c>
      <c r="T271" s="61">
        <f t="shared" si="79"/>
        <v>3</v>
      </c>
      <c r="U271" s="61">
        <f>F271*P271</f>
        <v>2</v>
      </c>
      <c r="V271" s="61"/>
      <c r="W271" s="61"/>
      <c r="X271" s="61"/>
      <c r="Y271" s="61"/>
      <c r="Z271" s="61"/>
      <c r="AA271" s="61"/>
      <c r="AB271" s="61">
        <f>M271*P271</f>
        <v>2</v>
      </c>
      <c r="AC271" s="61"/>
      <c r="AD271" s="16"/>
      <c r="AE271" s="16"/>
      <c r="AF271" s="16"/>
      <c r="AG271" s="16"/>
      <c r="AH271" s="16"/>
      <c r="AI271" s="16"/>
      <c r="AJ271" s="16"/>
      <c r="AK271" s="16"/>
      <c r="AL271" s="16"/>
      <c r="AM271" s="16"/>
      <c r="AN271" s="16"/>
      <c r="AP271" s="16"/>
      <c r="AQ271" s="16"/>
      <c r="AR271" s="16"/>
      <c r="AS271" s="16"/>
      <c r="AT271" s="16"/>
      <c r="AU271" s="16"/>
      <c r="AV271" s="16"/>
      <c r="AW271" s="16"/>
      <c r="AX271" s="16"/>
      <c r="AY271" s="16"/>
      <c r="AZ271" s="16"/>
      <c r="BA271" s="16"/>
      <c r="BB271" s="16"/>
    </row>
    <row r="272" spans="1:54" ht="15.75" x14ac:dyDescent="0.25">
      <c r="A272" s="145" t="s">
        <v>37</v>
      </c>
      <c r="B272" s="146" t="s">
        <v>1274</v>
      </c>
      <c r="C272" s="143">
        <v>3</v>
      </c>
      <c r="D272" s="61">
        <v>2</v>
      </c>
      <c r="E272" s="61">
        <v>3</v>
      </c>
      <c r="F272" s="61">
        <v>2</v>
      </c>
      <c r="G272" s="61"/>
      <c r="H272" s="61"/>
      <c r="I272" s="61"/>
      <c r="J272" s="61"/>
      <c r="K272" s="61"/>
      <c r="L272" s="61"/>
      <c r="M272" s="61">
        <v>2</v>
      </c>
      <c r="N272" s="61"/>
      <c r="O272" s="61"/>
      <c r="P272" s="61">
        <v>1</v>
      </c>
      <c r="Q272" s="61"/>
      <c r="R272" s="61">
        <f t="shared" si="77"/>
        <v>3</v>
      </c>
      <c r="S272" s="61">
        <f t="shared" si="78"/>
        <v>2</v>
      </c>
      <c r="T272" s="61">
        <f t="shared" si="79"/>
        <v>3</v>
      </c>
      <c r="U272" s="61">
        <f>F272*P272</f>
        <v>2</v>
      </c>
      <c r="V272" s="61"/>
      <c r="W272" s="61"/>
      <c r="X272" s="61"/>
      <c r="Y272" s="61"/>
      <c r="Z272" s="61"/>
      <c r="AA272" s="61"/>
      <c r="AB272" s="61">
        <f>M272*P272</f>
        <v>2</v>
      </c>
      <c r="AC272" s="61"/>
      <c r="AD272" s="16"/>
      <c r="AE272" s="16"/>
      <c r="AF272" s="16"/>
      <c r="AG272" s="16"/>
      <c r="AH272" s="16"/>
      <c r="AI272" s="16"/>
      <c r="AJ272" s="16"/>
      <c r="AK272" s="16"/>
      <c r="AL272" s="16"/>
      <c r="AM272" s="16"/>
      <c r="AN272" s="16"/>
      <c r="AP272" s="16"/>
      <c r="AQ272" s="16"/>
      <c r="AR272" s="16"/>
      <c r="AS272" s="16"/>
      <c r="AT272" s="16"/>
      <c r="AU272" s="16"/>
      <c r="AV272" s="16"/>
      <c r="AW272" s="16"/>
      <c r="AX272" s="16"/>
      <c r="AY272" s="16"/>
      <c r="AZ272" s="16"/>
      <c r="BA272" s="16"/>
      <c r="BB272" s="16"/>
    </row>
    <row r="273" spans="1:54" ht="15.75" x14ac:dyDescent="0.25">
      <c r="A273" s="145" t="s">
        <v>39</v>
      </c>
      <c r="B273" s="146" t="s">
        <v>1275</v>
      </c>
      <c r="C273" s="143">
        <v>3</v>
      </c>
      <c r="D273" s="61">
        <v>2</v>
      </c>
      <c r="E273" s="61">
        <v>3</v>
      </c>
      <c r="F273" s="61">
        <v>2</v>
      </c>
      <c r="G273" s="61"/>
      <c r="H273" s="61"/>
      <c r="I273" s="61"/>
      <c r="J273" s="61"/>
      <c r="K273" s="61"/>
      <c r="L273" s="61"/>
      <c r="M273" s="61">
        <v>2</v>
      </c>
      <c r="N273" s="61"/>
      <c r="O273" s="61"/>
      <c r="P273" s="61">
        <v>1</v>
      </c>
      <c r="Q273" s="61"/>
      <c r="R273" s="61">
        <f t="shared" si="77"/>
        <v>3</v>
      </c>
      <c r="S273" s="61">
        <f t="shared" si="78"/>
        <v>2</v>
      </c>
      <c r="T273" s="61">
        <f t="shared" si="79"/>
        <v>3</v>
      </c>
      <c r="U273" s="61">
        <f>F273*P273</f>
        <v>2</v>
      </c>
      <c r="V273" s="61"/>
      <c r="W273" s="61"/>
      <c r="X273" s="61"/>
      <c r="Y273" s="61"/>
      <c r="Z273" s="61"/>
      <c r="AA273" s="61"/>
      <c r="AB273" s="61">
        <f>M273*P273</f>
        <v>2</v>
      </c>
      <c r="AC273" s="61"/>
      <c r="AD273" s="16"/>
      <c r="AE273" s="16"/>
      <c r="AF273" s="16"/>
      <c r="AG273" s="16"/>
      <c r="AH273" s="16"/>
      <c r="AI273" s="16"/>
      <c r="AJ273" s="16"/>
      <c r="AK273" s="16"/>
      <c r="AL273" s="16"/>
      <c r="AM273" s="16"/>
      <c r="AN273" s="16"/>
      <c r="AP273" s="16"/>
      <c r="AQ273" s="16"/>
      <c r="AR273" s="16"/>
      <c r="AS273" s="16"/>
      <c r="AT273" s="16"/>
      <c r="AU273" s="16"/>
      <c r="AV273" s="16"/>
      <c r="AW273" s="16"/>
      <c r="AX273" s="16"/>
      <c r="AY273" s="16"/>
      <c r="AZ273" s="16"/>
      <c r="BA273" s="16"/>
      <c r="BB273" s="16"/>
    </row>
    <row r="274" spans="1:54" ht="15.75" x14ac:dyDescent="0.25">
      <c r="A274" s="81" t="s">
        <v>236</v>
      </c>
      <c r="B274" s="81" t="s">
        <v>1276</v>
      </c>
      <c r="C274" s="142" t="s">
        <v>2</v>
      </c>
      <c r="D274" s="81" t="s">
        <v>3</v>
      </c>
      <c r="E274" s="81" t="s">
        <v>4</v>
      </c>
      <c r="F274" s="81" t="s">
        <v>5</v>
      </c>
      <c r="G274" s="81" t="s">
        <v>6</v>
      </c>
      <c r="H274" s="81" t="s">
        <v>7</v>
      </c>
      <c r="I274" s="81" t="s">
        <v>8</v>
      </c>
      <c r="J274" s="81" t="s">
        <v>9</v>
      </c>
      <c r="K274" s="81" t="s">
        <v>10</v>
      </c>
      <c r="L274" s="81" t="s">
        <v>11</v>
      </c>
      <c r="M274" s="81" t="s">
        <v>12</v>
      </c>
      <c r="N274" s="81" t="s">
        <v>13</v>
      </c>
      <c r="O274" s="81"/>
      <c r="P274" s="81"/>
      <c r="Q274" s="81"/>
      <c r="R274" s="81" t="s">
        <v>15</v>
      </c>
      <c r="S274" s="81" t="s">
        <v>16</v>
      </c>
      <c r="T274" s="81" t="s">
        <v>17</v>
      </c>
      <c r="U274" s="81" t="s">
        <v>18</v>
      </c>
      <c r="V274" s="81" t="s">
        <v>19</v>
      </c>
      <c r="W274" s="81" t="s">
        <v>20</v>
      </c>
      <c r="X274" s="81" t="s">
        <v>21</v>
      </c>
      <c r="Y274" s="81" t="s">
        <v>22</v>
      </c>
      <c r="Z274" s="81" t="s">
        <v>23</v>
      </c>
      <c r="AA274" s="81" t="s">
        <v>24</v>
      </c>
      <c r="AB274" s="81" t="s">
        <v>25</v>
      </c>
      <c r="AC274" s="81" t="s">
        <v>26</v>
      </c>
      <c r="AD274" s="16"/>
      <c r="AE274" s="16"/>
      <c r="AF274" s="16"/>
      <c r="AG274" s="16"/>
      <c r="AH274" s="16"/>
      <c r="AI274" s="16"/>
      <c r="AJ274" s="16"/>
      <c r="AK274" s="16"/>
      <c r="AL274" s="16"/>
      <c r="AM274" s="16"/>
      <c r="AN274" s="16"/>
      <c r="AP274" s="16"/>
      <c r="AQ274" s="16"/>
      <c r="AR274" s="16"/>
      <c r="AS274" s="16"/>
      <c r="AT274" s="16"/>
      <c r="AU274" s="16"/>
      <c r="AV274" s="16"/>
      <c r="AW274" s="16"/>
      <c r="AX274" s="16"/>
      <c r="AY274" s="16"/>
      <c r="AZ274" s="16"/>
      <c r="BA274" s="16"/>
      <c r="BB274" s="16"/>
    </row>
    <row r="275" spans="1:54" ht="15.75" x14ac:dyDescent="0.25">
      <c r="A275" s="145" t="s">
        <v>27</v>
      </c>
      <c r="B275" s="146" t="s">
        <v>1277</v>
      </c>
      <c r="C275" s="143">
        <v>3</v>
      </c>
      <c r="D275" s="61">
        <v>3</v>
      </c>
      <c r="E275" s="61"/>
      <c r="F275" s="61"/>
      <c r="G275" s="61"/>
      <c r="H275" s="61">
        <v>2</v>
      </c>
      <c r="I275" s="61"/>
      <c r="J275" s="61"/>
      <c r="K275" s="61"/>
      <c r="L275" s="61"/>
      <c r="M275" s="61">
        <v>2</v>
      </c>
      <c r="N275" s="61">
        <v>2</v>
      </c>
      <c r="O275" s="61"/>
      <c r="P275" s="61">
        <v>1</v>
      </c>
      <c r="Q275" s="61"/>
      <c r="R275" s="61">
        <f t="shared" ref="R275:R280" si="80">C275*P275</f>
        <v>3</v>
      </c>
      <c r="S275" s="61">
        <f t="shared" ref="S275:S280" si="81">D275*P275</f>
        <v>3</v>
      </c>
      <c r="T275" s="61"/>
      <c r="U275" s="61"/>
      <c r="V275" s="61"/>
      <c r="W275" s="61">
        <f t="shared" ref="W275:W280" si="82">H275*P275</f>
        <v>2</v>
      </c>
      <c r="X275" s="61"/>
      <c r="Y275" s="61"/>
      <c r="Z275" s="61"/>
      <c r="AA275" s="61"/>
      <c r="AB275" s="61">
        <f t="shared" ref="AB275:AB280" si="83">M275*P275</f>
        <v>2</v>
      </c>
      <c r="AC275" s="61">
        <f t="shared" ref="AC275:AC280" si="84">N275*P275</f>
        <v>2</v>
      </c>
      <c r="AD275" s="16"/>
      <c r="AE275" s="16"/>
      <c r="AF275" s="16"/>
      <c r="AG275" s="16"/>
      <c r="AH275" s="16"/>
      <c r="AI275" s="16"/>
      <c r="AJ275" s="16"/>
      <c r="AK275" s="16"/>
      <c r="AL275" s="16"/>
      <c r="AM275" s="16"/>
      <c r="AN275" s="16"/>
      <c r="AP275" s="16"/>
      <c r="AQ275" s="16"/>
      <c r="AR275" s="16"/>
      <c r="AS275" s="16"/>
      <c r="AT275" s="16"/>
      <c r="AU275" s="16"/>
      <c r="AV275" s="16"/>
      <c r="AW275" s="16"/>
      <c r="AX275" s="16"/>
      <c r="AY275" s="16"/>
      <c r="AZ275" s="16"/>
      <c r="BA275" s="16"/>
      <c r="BB275" s="16"/>
    </row>
    <row r="276" spans="1:54" ht="15.75" x14ac:dyDescent="0.25">
      <c r="A276" s="145" t="s">
        <v>31</v>
      </c>
      <c r="B276" s="146" t="s">
        <v>1278</v>
      </c>
      <c r="C276" s="143">
        <v>3</v>
      </c>
      <c r="D276" s="61">
        <v>2</v>
      </c>
      <c r="E276" s="61"/>
      <c r="F276" s="61"/>
      <c r="G276" s="61"/>
      <c r="H276" s="61">
        <v>2</v>
      </c>
      <c r="I276" s="61"/>
      <c r="J276" s="61"/>
      <c r="K276" s="61"/>
      <c r="L276" s="61"/>
      <c r="M276" s="61">
        <v>2</v>
      </c>
      <c r="N276" s="61">
        <v>2</v>
      </c>
      <c r="O276" s="61"/>
      <c r="P276" s="61">
        <v>1</v>
      </c>
      <c r="Q276" s="61"/>
      <c r="R276" s="61">
        <f t="shared" si="80"/>
        <v>3</v>
      </c>
      <c r="S276" s="61">
        <f t="shared" si="81"/>
        <v>2</v>
      </c>
      <c r="T276" s="61"/>
      <c r="U276" s="61"/>
      <c r="V276" s="61"/>
      <c r="W276" s="61">
        <f t="shared" si="82"/>
        <v>2</v>
      </c>
      <c r="X276" s="61"/>
      <c r="Y276" s="61"/>
      <c r="Z276" s="61"/>
      <c r="AA276" s="61"/>
      <c r="AB276" s="61">
        <f t="shared" si="83"/>
        <v>2</v>
      </c>
      <c r="AC276" s="61">
        <f t="shared" si="84"/>
        <v>2</v>
      </c>
      <c r="AD276" s="16"/>
      <c r="AE276" s="16"/>
      <c r="AF276" s="16"/>
      <c r="AG276" s="16"/>
      <c r="AH276" s="16"/>
      <c r="AI276" s="16"/>
      <c r="AJ276" s="16"/>
      <c r="AK276" s="16"/>
      <c r="AL276" s="16"/>
      <c r="AM276" s="16"/>
      <c r="AN276" s="16"/>
      <c r="AP276" s="16"/>
      <c r="AQ276" s="16"/>
      <c r="AR276" s="16"/>
      <c r="AS276" s="16"/>
      <c r="AT276" s="16"/>
      <c r="AU276" s="16"/>
      <c r="AV276" s="16"/>
      <c r="AW276" s="16"/>
      <c r="AX276" s="16"/>
      <c r="AY276" s="16"/>
      <c r="AZ276" s="16"/>
      <c r="BA276" s="16"/>
      <c r="BB276" s="16"/>
    </row>
    <row r="277" spans="1:54" ht="37.5" customHeight="1" x14ac:dyDescent="0.25">
      <c r="A277" s="145" t="s">
        <v>33</v>
      </c>
      <c r="B277" s="146" t="s">
        <v>1279</v>
      </c>
      <c r="C277" s="143">
        <v>2</v>
      </c>
      <c r="D277" s="61">
        <v>2</v>
      </c>
      <c r="E277" s="61">
        <v>2</v>
      </c>
      <c r="F277" s="61"/>
      <c r="G277" s="61"/>
      <c r="H277" s="61">
        <v>2</v>
      </c>
      <c r="I277" s="61"/>
      <c r="J277" s="61"/>
      <c r="K277" s="61"/>
      <c r="L277" s="61"/>
      <c r="M277" s="61">
        <v>2</v>
      </c>
      <c r="N277" s="61">
        <v>2</v>
      </c>
      <c r="O277" s="61"/>
      <c r="P277" s="61">
        <v>1</v>
      </c>
      <c r="Q277" s="61"/>
      <c r="R277" s="61">
        <f t="shared" si="80"/>
        <v>2</v>
      </c>
      <c r="S277" s="61">
        <f t="shared" si="81"/>
        <v>2</v>
      </c>
      <c r="T277" s="61">
        <f>E277*P277</f>
        <v>2</v>
      </c>
      <c r="U277" s="61"/>
      <c r="V277" s="61"/>
      <c r="W277" s="61">
        <f t="shared" si="82"/>
        <v>2</v>
      </c>
      <c r="X277" s="61"/>
      <c r="Y277" s="61"/>
      <c r="Z277" s="61"/>
      <c r="AA277" s="61"/>
      <c r="AB277" s="61">
        <f t="shared" si="83"/>
        <v>2</v>
      </c>
      <c r="AC277" s="61">
        <f t="shared" si="84"/>
        <v>2</v>
      </c>
      <c r="AD277" s="16"/>
      <c r="AE277" s="14"/>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row>
    <row r="278" spans="1:54" ht="15.75" x14ac:dyDescent="0.25">
      <c r="A278" s="145" t="s">
        <v>35</v>
      </c>
      <c r="B278" s="146" t="s">
        <v>1280</v>
      </c>
      <c r="C278" s="143">
        <v>2</v>
      </c>
      <c r="D278" s="61">
        <v>2</v>
      </c>
      <c r="E278" s="61">
        <v>3</v>
      </c>
      <c r="F278" s="61"/>
      <c r="G278" s="61"/>
      <c r="H278" s="61">
        <v>2</v>
      </c>
      <c r="I278" s="61"/>
      <c r="J278" s="61"/>
      <c r="K278" s="61"/>
      <c r="L278" s="61"/>
      <c r="M278" s="61">
        <v>2</v>
      </c>
      <c r="N278" s="61">
        <v>2</v>
      </c>
      <c r="O278" s="61"/>
      <c r="P278" s="61">
        <v>1</v>
      </c>
      <c r="Q278" s="61"/>
      <c r="R278" s="61">
        <f t="shared" si="80"/>
        <v>2</v>
      </c>
      <c r="S278" s="61">
        <f t="shared" si="81"/>
        <v>2</v>
      </c>
      <c r="T278" s="61">
        <f>E278*P278</f>
        <v>3</v>
      </c>
      <c r="U278" s="61"/>
      <c r="V278" s="61"/>
      <c r="W278" s="61">
        <f t="shared" si="82"/>
        <v>2</v>
      </c>
      <c r="X278" s="61"/>
      <c r="Y278" s="61"/>
      <c r="Z278" s="61"/>
      <c r="AA278" s="61"/>
      <c r="AB278" s="61">
        <f t="shared" si="83"/>
        <v>2</v>
      </c>
      <c r="AC278" s="61">
        <f t="shared" si="84"/>
        <v>2</v>
      </c>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row>
    <row r="279" spans="1:54" ht="15.75" x14ac:dyDescent="0.25">
      <c r="A279" s="145" t="s">
        <v>37</v>
      </c>
      <c r="B279" s="146" t="s">
        <v>1281</v>
      </c>
      <c r="C279" s="143">
        <v>2</v>
      </c>
      <c r="D279" s="61">
        <v>3</v>
      </c>
      <c r="E279" s="61">
        <v>3</v>
      </c>
      <c r="F279" s="61"/>
      <c r="G279" s="61"/>
      <c r="H279" s="61">
        <v>2</v>
      </c>
      <c r="I279" s="61"/>
      <c r="J279" s="61"/>
      <c r="K279" s="61"/>
      <c r="L279" s="61"/>
      <c r="M279" s="61">
        <v>2</v>
      </c>
      <c r="N279" s="61">
        <v>2</v>
      </c>
      <c r="O279" s="61"/>
      <c r="P279" s="61">
        <v>1</v>
      </c>
      <c r="Q279" s="61"/>
      <c r="R279" s="61">
        <f t="shared" si="80"/>
        <v>2</v>
      </c>
      <c r="S279" s="61">
        <f t="shared" si="81"/>
        <v>3</v>
      </c>
      <c r="T279" s="61">
        <f>E279*P279</f>
        <v>3</v>
      </c>
      <c r="U279" s="61"/>
      <c r="V279" s="61"/>
      <c r="W279" s="61">
        <f t="shared" si="82"/>
        <v>2</v>
      </c>
      <c r="X279" s="61"/>
      <c r="Y279" s="61"/>
      <c r="Z279" s="61"/>
      <c r="AA279" s="61"/>
      <c r="AB279" s="61">
        <f t="shared" si="83"/>
        <v>2</v>
      </c>
      <c r="AC279" s="61">
        <f t="shared" si="84"/>
        <v>2</v>
      </c>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row>
    <row r="280" spans="1:54" ht="15.75" x14ac:dyDescent="0.25">
      <c r="A280" s="145" t="s">
        <v>39</v>
      </c>
      <c r="B280" s="146" t="s">
        <v>1282</v>
      </c>
      <c r="C280" s="143">
        <v>2</v>
      </c>
      <c r="D280" s="61">
        <v>2</v>
      </c>
      <c r="E280" s="61">
        <v>3</v>
      </c>
      <c r="F280" s="61"/>
      <c r="G280" s="61"/>
      <c r="H280" s="61">
        <v>2</v>
      </c>
      <c r="I280" s="61"/>
      <c r="J280" s="61"/>
      <c r="K280" s="61"/>
      <c r="L280" s="61"/>
      <c r="M280" s="61">
        <v>2</v>
      </c>
      <c r="N280" s="61">
        <v>2</v>
      </c>
      <c r="O280" s="61"/>
      <c r="P280" s="61">
        <v>1</v>
      </c>
      <c r="Q280" s="61"/>
      <c r="R280" s="61">
        <f t="shared" si="80"/>
        <v>2</v>
      </c>
      <c r="S280" s="61">
        <f t="shared" si="81"/>
        <v>2</v>
      </c>
      <c r="T280" s="61">
        <f>E280*P280</f>
        <v>3</v>
      </c>
      <c r="U280" s="61"/>
      <c r="V280" s="61"/>
      <c r="W280" s="61">
        <f t="shared" si="82"/>
        <v>2</v>
      </c>
      <c r="X280" s="61"/>
      <c r="Y280" s="61"/>
      <c r="Z280" s="61"/>
      <c r="AA280" s="61"/>
      <c r="AB280" s="61">
        <f t="shared" si="83"/>
        <v>2</v>
      </c>
      <c r="AC280" s="61">
        <f t="shared" si="84"/>
        <v>2</v>
      </c>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row>
    <row r="281" spans="1:54" ht="15.75" x14ac:dyDescent="0.25">
      <c r="A281" s="81" t="s">
        <v>236</v>
      </c>
      <c r="B281" s="81" t="s">
        <v>1283</v>
      </c>
      <c r="C281" s="142" t="s">
        <v>2</v>
      </c>
      <c r="D281" s="81" t="s">
        <v>3</v>
      </c>
      <c r="E281" s="81" t="s">
        <v>4</v>
      </c>
      <c r="F281" s="81" t="s">
        <v>5</v>
      </c>
      <c r="G281" s="81" t="s">
        <v>6</v>
      </c>
      <c r="H281" s="81" t="s">
        <v>7</v>
      </c>
      <c r="I281" s="81" t="s">
        <v>8</v>
      </c>
      <c r="J281" s="81" t="s">
        <v>9</v>
      </c>
      <c r="K281" s="81" t="s">
        <v>10</v>
      </c>
      <c r="L281" s="81" t="s">
        <v>11</v>
      </c>
      <c r="M281" s="81" t="s">
        <v>12</v>
      </c>
      <c r="N281" s="81" t="s">
        <v>13</v>
      </c>
      <c r="O281" s="81"/>
      <c r="P281" s="81"/>
      <c r="Q281" s="81"/>
      <c r="R281" s="81" t="s">
        <v>15</v>
      </c>
      <c r="S281" s="81" t="s">
        <v>16</v>
      </c>
      <c r="T281" s="81" t="s">
        <v>17</v>
      </c>
      <c r="U281" s="81" t="s">
        <v>18</v>
      </c>
      <c r="V281" s="81" t="s">
        <v>19</v>
      </c>
      <c r="W281" s="81" t="s">
        <v>20</v>
      </c>
      <c r="X281" s="81" t="s">
        <v>21</v>
      </c>
      <c r="Y281" s="81" t="s">
        <v>22</v>
      </c>
      <c r="Z281" s="81" t="s">
        <v>23</v>
      </c>
      <c r="AA281" s="81" t="s">
        <v>24</v>
      </c>
      <c r="AB281" s="81" t="s">
        <v>25</v>
      </c>
      <c r="AC281" s="81" t="s">
        <v>26</v>
      </c>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row>
    <row r="282" spans="1:54" ht="15.75" x14ac:dyDescent="0.25">
      <c r="A282" s="145" t="s">
        <v>27</v>
      </c>
      <c r="B282" s="146" t="s">
        <v>1284</v>
      </c>
      <c r="C282" s="143">
        <v>3</v>
      </c>
      <c r="D282" s="61">
        <v>3</v>
      </c>
      <c r="E282" s="61"/>
      <c r="F282" s="61"/>
      <c r="G282" s="61"/>
      <c r="H282" s="61">
        <v>2</v>
      </c>
      <c r="I282" s="61"/>
      <c r="J282" s="61"/>
      <c r="K282" s="61"/>
      <c r="L282" s="61"/>
      <c r="M282" s="61">
        <v>3</v>
      </c>
      <c r="N282" s="61">
        <v>2</v>
      </c>
      <c r="O282" s="61"/>
      <c r="P282" s="61">
        <v>0.8</v>
      </c>
      <c r="Q282" s="61"/>
      <c r="R282" s="61">
        <f>C282*P282</f>
        <v>2.4000000000000004</v>
      </c>
      <c r="S282" s="61">
        <f>D282*P282</f>
        <v>2.4000000000000004</v>
      </c>
      <c r="T282" s="61"/>
      <c r="U282" s="61"/>
      <c r="V282" s="61"/>
      <c r="W282" s="61">
        <f>H282*P282</f>
        <v>1.6</v>
      </c>
      <c r="X282" s="61"/>
      <c r="Y282" s="61"/>
      <c r="Z282" s="61"/>
      <c r="AA282" s="61"/>
      <c r="AB282" s="61">
        <f>M282*P282</f>
        <v>2.4000000000000004</v>
      </c>
      <c r="AC282" s="61">
        <f>N282*P282</f>
        <v>1.6</v>
      </c>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row>
    <row r="283" spans="1:54" ht="15.75" x14ac:dyDescent="0.25">
      <c r="A283" s="145" t="s">
        <v>31</v>
      </c>
      <c r="B283" s="146" t="s">
        <v>1285</v>
      </c>
      <c r="C283" s="143">
        <v>3</v>
      </c>
      <c r="D283" s="61"/>
      <c r="E283" s="61"/>
      <c r="F283" s="61"/>
      <c r="G283" s="61"/>
      <c r="H283" s="61">
        <v>3</v>
      </c>
      <c r="I283" s="61"/>
      <c r="J283" s="61"/>
      <c r="K283" s="61"/>
      <c r="L283" s="61"/>
      <c r="M283" s="61">
        <v>3</v>
      </c>
      <c r="N283" s="61">
        <v>2</v>
      </c>
      <c r="O283" s="61"/>
      <c r="P283" s="61">
        <v>0.8</v>
      </c>
      <c r="Q283" s="61"/>
      <c r="R283" s="61">
        <f>C283*P283</f>
        <v>2.4000000000000004</v>
      </c>
      <c r="S283" s="61"/>
      <c r="T283" s="61"/>
      <c r="U283" s="61"/>
      <c r="V283" s="61"/>
      <c r="W283" s="61">
        <f>H283*P283</f>
        <v>2.4000000000000004</v>
      </c>
      <c r="X283" s="61"/>
      <c r="Y283" s="61"/>
      <c r="Z283" s="61"/>
      <c r="AA283" s="61"/>
      <c r="AB283" s="61">
        <f>M283*P283</f>
        <v>2.4000000000000004</v>
      </c>
      <c r="AC283" s="61">
        <f>N283*P283</f>
        <v>1.6</v>
      </c>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row>
    <row r="284" spans="1:54" ht="15.75" x14ac:dyDescent="0.25">
      <c r="A284" s="145" t="s">
        <v>33</v>
      </c>
      <c r="B284" s="146" t="s">
        <v>1286</v>
      </c>
      <c r="C284" s="143">
        <v>3</v>
      </c>
      <c r="D284" s="61"/>
      <c r="E284" s="61">
        <v>2</v>
      </c>
      <c r="F284" s="61"/>
      <c r="G284" s="61"/>
      <c r="H284" s="61">
        <v>3</v>
      </c>
      <c r="I284" s="61"/>
      <c r="J284" s="61"/>
      <c r="K284" s="61"/>
      <c r="L284" s="61"/>
      <c r="M284" s="61">
        <v>2</v>
      </c>
      <c r="N284" s="61">
        <v>3</v>
      </c>
      <c r="O284" s="61"/>
      <c r="P284" s="61">
        <v>0.8</v>
      </c>
      <c r="Q284" s="61"/>
      <c r="R284" s="61">
        <f>C284*P284</f>
        <v>2.4000000000000004</v>
      </c>
      <c r="S284" s="61"/>
      <c r="T284" s="61">
        <f>E284*P284</f>
        <v>1.6</v>
      </c>
      <c r="U284" s="61"/>
      <c r="V284" s="61"/>
      <c r="W284" s="61">
        <f>H284*P284</f>
        <v>2.4000000000000004</v>
      </c>
      <c r="X284" s="61"/>
      <c r="Y284" s="61"/>
      <c r="Z284" s="61"/>
      <c r="AA284" s="61"/>
      <c r="AB284" s="61">
        <f>M284*P284</f>
        <v>1.6</v>
      </c>
      <c r="AC284" s="61">
        <f>N284*P284</f>
        <v>2.4000000000000004</v>
      </c>
      <c r="AD284" s="16"/>
      <c r="AE284" s="14"/>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row>
    <row r="285" spans="1:54" ht="15.75" x14ac:dyDescent="0.25">
      <c r="A285" s="145" t="s">
        <v>35</v>
      </c>
      <c r="B285" s="146" t="s">
        <v>1287</v>
      </c>
      <c r="C285" s="143"/>
      <c r="D285" s="61">
        <v>2</v>
      </c>
      <c r="E285" s="61">
        <v>1</v>
      </c>
      <c r="F285" s="61"/>
      <c r="G285" s="61"/>
      <c r="H285" s="61">
        <v>1</v>
      </c>
      <c r="I285" s="61"/>
      <c r="J285" s="61"/>
      <c r="K285" s="61"/>
      <c r="L285" s="61"/>
      <c r="M285" s="61">
        <v>2</v>
      </c>
      <c r="N285" s="61">
        <v>3</v>
      </c>
      <c r="O285" s="61"/>
      <c r="P285" s="61">
        <v>0.8</v>
      </c>
      <c r="Q285" s="61"/>
      <c r="R285" s="61"/>
      <c r="S285" s="61">
        <f>D285*P285</f>
        <v>1.6</v>
      </c>
      <c r="T285" s="61">
        <f>E285*P285</f>
        <v>0.8</v>
      </c>
      <c r="U285" s="61"/>
      <c r="V285" s="61"/>
      <c r="W285" s="61">
        <f>H285*P285</f>
        <v>0.8</v>
      </c>
      <c r="X285" s="61"/>
      <c r="Y285" s="61"/>
      <c r="Z285" s="61"/>
      <c r="AA285" s="61"/>
      <c r="AB285" s="61">
        <f>M285*P285</f>
        <v>1.6</v>
      </c>
      <c r="AC285" s="61">
        <f>N285*P285</f>
        <v>2.4000000000000004</v>
      </c>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row>
    <row r="286" spans="1:54" ht="15.75" x14ac:dyDescent="0.25">
      <c r="A286" s="145" t="s">
        <v>37</v>
      </c>
      <c r="B286" s="146" t="s">
        <v>1288</v>
      </c>
      <c r="C286" s="143"/>
      <c r="D286" s="61">
        <v>3</v>
      </c>
      <c r="E286" s="61">
        <v>1</v>
      </c>
      <c r="F286" s="61"/>
      <c r="G286" s="61"/>
      <c r="H286" s="61">
        <v>1</v>
      </c>
      <c r="I286" s="61"/>
      <c r="J286" s="61"/>
      <c r="K286" s="61"/>
      <c r="L286" s="61"/>
      <c r="M286" s="61">
        <v>2</v>
      </c>
      <c r="N286" s="61">
        <v>2</v>
      </c>
      <c r="O286" s="61"/>
      <c r="P286" s="61">
        <v>0.8</v>
      </c>
      <c r="Q286" s="61"/>
      <c r="R286" s="61"/>
      <c r="S286" s="61">
        <f>D286*P286</f>
        <v>2.4000000000000004</v>
      </c>
      <c r="T286" s="61">
        <f>E286*P286</f>
        <v>0.8</v>
      </c>
      <c r="U286" s="61"/>
      <c r="V286" s="61"/>
      <c r="W286" s="61">
        <f>H286*P286</f>
        <v>0.8</v>
      </c>
      <c r="X286" s="61"/>
      <c r="Y286" s="61"/>
      <c r="Z286" s="61"/>
      <c r="AA286" s="61"/>
      <c r="AB286" s="61">
        <f>M286*P286</f>
        <v>1.6</v>
      </c>
      <c r="AC286" s="61">
        <f>N286*P286</f>
        <v>1.6</v>
      </c>
      <c r="AD286" s="16"/>
      <c r="AE286" s="16"/>
      <c r="AF286" s="16"/>
      <c r="AG286" s="16"/>
      <c r="AH286" s="16"/>
      <c r="AI286" s="16"/>
      <c r="AJ286" s="16"/>
      <c r="AK286" s="28"/>
      <c r="AL286" s="16"/>
      <c r="AM286" s="16"/>
      <c r="AN286" s="16"/>
      <c r="AO286" s="16"/>
      <c r="AP286" s="16"/>
      <c r="AQ286" s="16"/>
      <c r="AR286" s="16"/>
      <c r="AS286" s="16"/>
      <c r="AT286" s="16"/>
      <c r="AU286" s="16"/>
      <c r="AV286" s="16"/>
      <c r="AW286" s="28"/>
      <c r="AX286" s="16"/>
      <c r="AY286" s="16"/>
      <c r="AZ286" s="16"/>
      <c r="BA286" s="16"/>
      <c r="BB286" s="16"/>
    </row>
    <row r="287" spans="1:54" ht="15.75" x14ac:dyDescent="0.25">
      <c r="A287" s="81" t="s">
        <v>236</v>
      </c>
      <c r="B287" s="81" t="s">
        <v>1289</v>
      </c>
      <c r="C287" s="142" t="s">
        <v>2</v>
      </c>
      <c r="D287" s="81" t="s">
        <v>3</v>
      </c>
      <c r="E287" s="81" t="s">
        <v>4</v>
      </c>
      <c r="F287" s="81" t="s">
        <v>5</v>
      </c>
      <c r="G287" s="81" t="s">
        <v>6</v>
      </c>
      <c r="H287" s="81" t="s">
        <v>7</v>
      </c>
      <c r="I287" s="81" t="s">
        <v>8</v>
      </c>
      <c r="J287" s="81" t="s">
        <v>9</v>
      </c>
      <c r="K287" s="81" t="s">
        <v>10</v>
      </c>
      <c r="L287" s="81" t="s">
        <v>11</v>
      </c>
      <c r="M287" s="81" t="s">
        <v>12</v>
      </c>
      <c r="N287" s="81" t="s">
        <v>13</v>
      </c>
      <c r="O287" s="81"/>
      <c r="P287" s="81"/>
      <c r="Q287" s="81"/>
      <c r="R287" s="81" t="s">
        <v>15</v>
      </c>
      <c r="S287" s="81" t="s">
        <v>16</v>
      </c>
      <c r="T287" s="81" t="s">
        <v>17</v>
      </c>
      <c r="U287" s="81" t="s">
        <v>18</v>
      </c>
      <c r="V287" s="81" t="s">
        <v>19</v>
      </c>
      <c r="W287" s="81" t="s">
        <v>20</v>
      </c>
      <c r="X287" s="81" t="s">
        <v>21</v>
      </c>
      <c r="Y287" s="81" t="s">
        <v>22</v>
      </c>
      <c r="Z287" s="81" t="s">
        <v>23</v>
      </c>
      <c r="AA287" s="81" t="s">
        <v>24</v>
      </c>
      <c r="AB287" s="81" t="s">
        <v>25</v>
      </c>
      <c r="AC287" s="81" t="s">
        <v>26</v>
      </c>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row>
    <row r="288" spans="1:54" ht="15.75" x14ac:dyDescent="0.25">
      <c r="A288" s="145" t="s">
        <v>27</v>
      </c>
      <c r="B288" s="146" t="s">
        <v>1290</v>
      </c>
      <c r="C288" s="143">
        <v>3</v>
      </c>
      <c r="D288" s="61">
        <v>3</v>
      </c>
      <c r="E288" s="61"/>
      <c r="F288" s="61"/>
      <c r="G288" s="61"/>
      <c r="H288" s="61">
        <v>3</v>
      </c>
      <c r="I288" s="61"/>
      <c r="J288" s="61"/>
      <c r="K288" s="61"/>
      <c r="L288" s="61"/>
      <c r="M288" s="61">
        <v>2</v>
      </c>
      <c r="N288" s="61">
        <v>2</v>
      </c>
      <c r="O288" s="61"/>
      <c r="P288" s="61">
        <v>1</v>
      </c>
      <c r="Q288" s="61"/>
      <c r="R288" s="61">
        <f>C288*P288</f>
        <v>3</v>
      </c>
      <c r="S288" s="61">
        <f>D288*P288</f>
        <v>3</v>
      </c>
      <c r="T288" s="61"/>
      <c r="U288" s="61"/>
      <c r="V288" s="61"/>
      <c r="W288" s="61">
        <f>H288*P288</f>
        <v>3</v>
      </c>
      <c r="X288" s="61"/>
      <c r="Y288" s="61"/>
      <c r="Z288" s="61"/>
      <c r="AA288" s="61"/>
      <c r="AB288" s="61">
        <f>M288*P288</f>
        <v>2</v>
      </c>
      <c r="AC288" s="61">
        <f>N288*P288</f>
        <v>2</v>
      </c>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row>
    <row r="289" spans="1:54" ht="15.75" x14ac:dyDescent="0.25">
      <c r="A289" s="145" t="s">
        <v>31</v>
      </c>
      <c r="B289" s="146" t="s">
        <v>1291</v>
      </c>
      <c r="C289" s="143">
        <v>3</v>
      </c>
      <c r="D289" s="61">
        <v>2</v>
      </c>
      <c r="E289" s="61"/>
      <c r="F289" s="61"/>
      <c r="G289" s="61"/>
      <c r="H289" s="61">
        <v>3</v>
      </c>
      <c r="I289" s="61"/>
      <c r="J289" s="61"/>
      <c r="K289" s="61"/>
      <c r="L289" s="61"/>
      <c r="M289" s="61">
        <v>2</v>
      </c>
      <c r="N289" s="61">
        <v>2</v>
      </c>
      <c r="O289" s="61"/>
      <c r="P289" s="61">
        <v>1</v>
      </c>
      <c r="Q289" s="61"/>
      <c r="R289" s="61">
        <f>C289*P289</f>
        <v>3</v>
      </c>
      <c r="S289" s="61">
        <f>D289*P289</f>
        <v>2</v>
      </c>
      <c r="T289" s="61"/>
      <c r="U289" s="61"/>
      <c r="V289" s="61"/>
      <c r="W289" s="61">
        <f>H289*P289</f>
        <v>3</v>
      </c>
      <c r="X289" s="61"/>
      <c r="Y289" s="61"/>
      <c r="Z289" s="61"/>
      <c r="AA289" s="61"/>
      <c r="AB289" s="61">
        <f>M289*P289</f>
        <v>2</v>
      </c>
      <c r="AC289" s="61">
        <f>N289*P289</f>
        <v>2</v>
      </c>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row>
    <row r="290" spans="1:54" ht="15.75" x14ac:dyDescent="0.25">
      <c r="A290" s="145" t="s">
        <v>33</v>
      </c>
      <c r="B290" s="146" t="s">
        <v>1292</v>
      </c>
      <c r="C290" s="143">
        <v>3</v>
      </c>
      <c r="D290" s="61">
        <v>2</v>
      </c>
      <c r="E290" s="61">
        <v>2</v>
      </c>
      <c r="F290" s="61"/>
      <c r="G290" s="61"/>
      <c r="H290" s="61">
        <v>3</v>
      </c>
      <c r="I290" s="61"/>
      <c r="J290" s="61"/>
      <c r="K290" s="61"/>
      <c r="L290" s="61"/>
      <c r="M290" s="61">
        <v>2</v>
      </c>
      <c r="N290" s="61">
        <v>2</v>
      </c>
      <c r="O290" s="61"/>
      <c r="P290" s="61">
        <v>1</v>
      </c>
      <c r="Q290" s="61"/>
      <c r="R290" s="61">
        <f>C290*P290</f>
        <v>3</v>
      </c>
      <c r="S290" s="61">
        <f>D290*P290</f>
        <v>2</v>
      </c>
      <c r="T290" s="61">
        <f>E290*P290</f>
        <v>2</v>
      </c>
      <c r="U290" s="61"/>
      <c r="V290" s="61"/>
      <c r="W290" s="61">
        <f>H290*P290</f>
        <v>3</v>
      </c>
      <c r="X290" s="61"/>
      <c r="Y290" s="61"/>
      <c r="Z290" s="61"/>
      <c r="AA290" s="61"/>
      <c r="AB290" s="61">
        <f>M290*P290</f>
        <v>2</v>
      </c>
      <c r="AC290" s="61">
        <f>N290*P290</f>
        <v>2</v>
      </c>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row>
    <row r="291" spans="1:54" ht="15.75" x14ac:dyDescent="0.25">
      <c r="A291" s="145" t="s">
        <v>35</v>
      </c>
      <c r="B291" s="146" t="s">
        <v>1293</v>
      </c>
      <c r="C291" s="143">
        <v>3</v>
      </c>
      <c r="D291" s="61">
        <v>2</v>
      </c>
      <c r="E291" s="61">
        <v>2</v>
      </c>
      <c r="F291" s="61"/>
      <c r="G291" s="61"/>
      <c r="H291" s="61">
        <v>3</v>
      </c>
      <c r="I291" s="61"/>
      <c r="J291" s="61"/>
      <c r="K291" s="61"/>
      <c r="L291" s="61"/>
      <c r="M291" s="61">
        <v>2</v>
      </c>
      <c r="N291" s="61">
        <v>2</v>
      </c>
      <c r="O291" s="61"/>
      <c r="P291" s="61">
        <v>1</v>
      </c>
      <c r="Q291" s="61"/>
      <c r="R291" s="61">
        <f>C291*P291</f>
        <v>3</v>
      </c>
      <c r="S291" s="61">
        <f>D291*P291</f>
        <v>2</v>
      </c>
      <c r="T291" s="61">
        <f>E291*P291</f>
        <v>2</v>
      </c>
      <c r="U291" s="61"/>
      <c r="V291" s="61"/>
      <c r="W291" s="61">
        <f>H291*P291</f>
        <v>3</v>
      </c>
      <c r="X291" s="61"/>
      <c r="Y291" s="61"/>
      <c r="Z291" s="61"/>
      <c r="AA291" s="61"/>
      <c r="AB291" s="61">
        <f>M291*P291</f>
        <v>2</v>
      </c>
      <c r="AC291" s="61">
        <f>N291*P291</f>
        <v>2</v>
      </c>
      <c r="AD291" s="16"/>
      <c r="AE291" s="14"/>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row>
    <row r="292" spans="1:54" ht="15.75" x14ac:dyDescent="0.25">
      <c r="A292" s="145" t="s">
        <v>37</v>
      </c>
      <c r="B292" s="146" t="s">
        <v>1294</v>
      </c>
      <c r="C292" s="143">
        <v>3</v>
      </c>
      <c r="D292" s="61">
        <v>3</v>
      </c>
      <c r="E292" s="61"/>
      <c r="F292" s="61"/>
      <c r="G292" s="61"/>
      <c r="H292" s="61">
        <v>3</v>
      </c>
      <c r="I292" s="61"/>
      <c r="J292" s="61"/>
      <c r="K292" s="61"/>
      <c r="L292" s="61"/>
      <c r="M292" s="61">
        <v>3</v>
      </c>
      <c r="N292" s="61"/>
      <c r="O292" s="61"/>
      <c r="P292" s="61">
        <v>1</v>
      </c>
      <c r="Q292" s="61"/>
      <c r="R292" s="61">
        <f>C292*P292</f>
        <v>3</v>
      </c>
      <c r="S292" s="61">
        <f>D292*P292</f>
        <v>3</v>
      </c>
      <c r="T292" s="61"/>
      <c r="U292" s="61"/>
      <c r="V292" s="61"/>
      <c r="W292" s="61">
        <f>H292*P292</f>
        <v>3</v>
      </c>
      <c r="X292" s="61"/>
      <c r="Y292" s="61"/>
      <c r="Z292" s="61"/>
      <c r="AA292" s="61"/>
      <c r="AB292" s="61">
        <f>M292*P292</f>
        <v>3</v>
      </c>
      <c r="AC292" s="61"/>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row>
    <row r="293" spans="1:54" ht="15.75" x14ac:dyDescent="0.25">
      <c r="A293" s="81" t="s">
        <v>236</v>
      </c>
      <c r="B293" s="81" t="s">
        <v>1295</v>
      </c>
      <c r="C293" s="142" t="s">
        <v>2</v>
      </c>
      <c r="D293" s="81" t="s">
        <v>3</v>
      </c>
      <c r="E293" s="81" t="s">
        <v>4</v>
      </c>
      <c r="F293" s="81" t="s">
        <v>5</v>
      </c>
      <c r="G293" s="81" t="s">
        <v>6</v>
      </c>
      <c r="H293" s="81" t="s">
        <v>7</v>
      </c>
      <c r="I293" s="81" t="s">
        <v>8</v>
      </c>
      <c r="J293" s="81" t="s">
        <v>9</v>
      </c>
      <c r="K293" s="81" t="s">
        <v>10</v>
      </c>
      <c r="L293" s="81" t="s">
        <v>11</v>
      </c>
      <c r="M293" s="81" t="s">
        <v>12</v>
      </c>
      <c r="N293" s="81" t="s">
        <v>13</v>
      </c>
      <c r="O293" s="81"/>
      <c r="P293" s="81"/>
      <c r="Q293" s="81"/>
      <c r="R293" s="81" t="s">
        <v>15</v>
      </c>
      <c r="S293" s="81" t="s">
        <v>16</v>
      </c>
      <c r="T293" s="81" t="s">
        <v>17</v>
      </c>
      <c r="U293" s="81" t="s">
        <v>18</v>
      </c>
      <c r="V293" s="81" t="s">
        <v>19</v>
      </c>
      <c r="W293" s="81" t="s">
        <v>20</v>
      </c>
      <c r="X293" s="81" t="s">
        <v>21</v>
      </c>
      <c r="Y293" s="81" t="s">
        <v>22</v>
      </c>
      <c r="Z293" s="81" t="s">
        <v>23</v>
      </c>
      <c r="AA293" s="81" t="s">
        <v>24</v>
      </c>
      <c r="AB293" s="81" t="s">
        <v>25</v>
      </c>
      <c r="AC293" s="81" t="s">
        <v>26</v>
      </c>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row>
    <row r="294" spans="1:54" ht="15.75" x14ac:dyDescent="0.25">
      <c r="A294" s="145" t="s">
        <v>27</v>
      </c>
      <c r="B294" s="146" t="s">
        <v>1296</v>
      </c>
      <c r="C294" s="143">
        <v>3</v>
      </c>
      <c r="D294" s="61">
        <v>3</v>
      </c>
      <c r="E294" s="61"/>
      <c r="F294" s="61"/>
      <c r="G294" s="61"/>
      <c r="H294" s="61">
        <v>3</v>
      </c>
      <c r="I294" s="61"/>
      <c r="J294" s="61"/>
      <c r="K294" s="61"/>
      <c r="L294" s="61"/>
      <c r="M294" s="61">
        <v>2</v>
      </c>
      <c r="N294" s="61">
        <v>2</v>
      </c>
      <c r="O294" s="61"/>
      <c r="P294" s="61">
        <v>5</v>
      </c>
      <c r="Q294" s="61"/>
      <c r="R294" s="61">
        <f>C294*P294</f>
        <v>15</v>
      </c>
      <c r="S294" s="61">
        <f>D294*P294</f>
        <v>15</v>
      </c>
      <c r="T294" s="61"/>
      <c r="U294" s="61"/>
      <c r="V294" s="61"/>
      <c r="W294" s="61">
        <f>H294*P294</f>
        <v>15</v>
      </c>
      <c r="X294" s="61"/>
      <c r="Y294" s="61"/>
      <c r="Z294" s="61"/>
      <c r="AA294" s="61"/>
      <c r="AB294" s="61">
        <f>M294*P294</f>
        <v>10</v>
      </c>
      <c r="AC294" s="61">
        <f>N294*P294</f>
        <v>10</v>
      </c>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row>
    <row r="295" spans="1:54" ht="15.75" x14ac:dyDescent="0.25">
      <c r="A295" s="145" t="s">
        <v>31</v>
      </c>
      <c r="B295" s="146" t="s">
        <v>1297</v>
      </c>
      <c r="C295" s="143">
        <v>3</v>
      </c>
      <c r="D295" s="61">
        <v>2</v>
      </c>
      <c r="E295" s="61"/>
      <c r="F295" s="61"/>
      <c r="G295" s="61"/>
      <c r="H295" s="61">
        <v>3</v>
      </c>
      <c r="I295" s="61"/>
      <c r="J295" s="61"/>
      <c r="K295" s="61"/>
      <c r="L295" s="61"/>
      <c r="M295" s="61">
        <v>2</v>
      </c>
      <c r="N295" s="61">
        <v>2</v>
      </c>
      <c r="O295" s="61"/>
      <c r="P295" s="61">
        <v>5</v>
      </c>
      <c r="Q295" s="61"/>
      <c r="R295" s="61">
        <f>C295*P295</f>
        <v>15</v>
      </c>
      <c r="S295" s="61">
        <f>D295*P295</f>
        <v>10</v>
      </c>
      <c r="T295" s="61"/>
      <c r="U295" s="61"/>
      <c r="V295" s="61"/>
      <c r="W295" s="61">
        <f>H295*P295</f>
        <v>15</v>
      </c>
      <c r="X295" s="61"/>
      <c r="Y295" s="61"/>
      <c r="Z295" s="61"/>
      <c r="AA295" s="61"/>
      <c r="AB295" s="61">
        <f>M295*P295</f>
        <v>10</v>
      </c>
      <c r="AC295" s="61">
        <f>N295*P295</f>
        <v>10</v>
      </c>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row>
    <row r="296" spans="1:54" ht="15.75" x14ac:dyDescent="0.25">
      <c r="A296" s="145" t="s">
        <v>33</v>
      </c>
      <c r="B296" s="146" t="s">
        <v>1298</v>
      </c>
      <c r="C296" s="143">
        <v>3</v>
      </c>
      <c r="D296" s="61">
        <v>2</v>
      </c>
      <c r="E296" s="61">
        <v>2</v>
      </c>
      <c r="F296" s="61"/>
      <c r="G296" s="61"/>
      <c r="H296" s="61">
        <v>3</v>
      </c>
      <c r="I296" s="61"/>
      <c r="J296" s="61"/>
      <c r="K296" s="61"/>
      <c r="L296" s="61"/>
      <c r="M296" s="61">
        <v>2</v>
      </c>
      <c r="N296" s="61">
        <v>2</v>
      </c>
      <c r="O296" s="61"/>
      <c r="P296" s="61">
        <v>5</v>
      </c>
      <c r="Q296" s="61"/>
      <c r="R296" s="61">
        <f>C296*P296</f>
        <v>15</v>
      </c>
      <c r="S296" s="61">
        <f>D296*P296</f>
        <v>10</v>
      </c>
      <c r="T296" s="61">
        <f>E296*P296</f>
        <v>10</v>
      </c>
      <c r="U296" s="61"/>
      <c r="V296" s="61"/>
      <c r="W296" s="61">
        <f>H296*P296</f>
        <v>15</v>
      </c>
      <c r="X296" s="61"/>
      <c r="Y296" s="61"/>
      <c r="Z296" s="61"/>
      <c r="AA296" s="61"/>
      <c r="AB296" s="61">
        <f>M296*P296</f>
        <v>10</v>
      </c>
      <c r="AC296" s="61">
        <f>N296*P296</f>
        <v>10</v>
      </c>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row>
    <row r="297" spans="1:54" ht="15.75" x14ac:dyDescent="0.25">
      <c r="A297" s="145" t="s">
        <v>35</v>
      </c>
      <c r="B297" s="146" t="s">
        <v>1299</v>
      </c>
      <c r="C297" s="143">
        <v>3</v>
      </c>
      <c r="D297" s="61">
        <v>2</v>
      </c>
      <c r="E297" s="61">
        <v>2</v>
      </c>
      <c r="F297" s="61"/>
      <c r="G297" s="61"/>
      <c r="H297" s="61">
        <v>3</v>
      </c>
      <c r="I297" s="61"/>
      <c r="J297" s="61"/>
      <c r="K297" s="61"/>
      <c r="L297" s="61"/>
      <c r="M297" s="61">
        <v>2</v>
      </c>
      <c r="N297" s="61">
        <v>2</v>
      </c>
      <c r="O297" s="61"/>
      <c r="P297" s="61">
        <v>5</v>
      </c>
      <c r="Q297" s="61"/>
      <c r="R297" s="61">
        <f>C297*P297</f>
        <v>15</v>
      </c>
      <c r="S297" s="61">
        <f>D297*P297</f>
        <v>10</v>
      </c>
      <c r="T297" s="61">
        <f>E297*P297</f>
        <v>10</v>
      </c>
      <c r="U297" s="61"/>
      <c r="V297" s="61"/>
      <c r="W297" s="61">
        <f>H297*P297</f>
        <v>15</v>
      </c>
      <c r="X297" s="61"/>
      <c r="Y297" s="61"/>
      <c r="Z297" s="61"/>
      <c r="AA297" s="61"/>
      <c r="AB297" s="61">
        <f>M297*P297</f>
        <v>10</v>
      </c>
      <c r="AC297" s="61">
        <f>N297*P297</f>
        <v>10</v>
      </c>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row>
    <row r="298" spans="1:54" ht="15.75" x14ac:dyDescent="0.25">
      <c r="A298" s="81" t="s">
        <v>236</v>
      </c>
      <c r="B298" s="81" t="s">
        <v>1300</v>
      </c>
      <c r="C298" s="142" t="s">
        <v>2</v>
      </c>
      <c r="D298" s="81" t="s">
        <v>3</v>
      </c>
      <c r="E298" s="81" t="s">
        <v>4</v>
      </c>
      <c r="F298" s="81" t="s">
        <v>5</v>
      </c>
      <c r="G298" s="81" t="s">
        <v>6</v>
      </c>
      <c r="H298" s="81" t="s">
        <v>7</v>
      </c>
      <c r="I298" s="81" t="s">
        <v>8</v>
      </c>
      <c r="J298" s="81" t="s">
        <v>9</v>
      </c>
      <c r="K298" s="81" t="s">
        <v>10</v>
      </c>
      <c r="L298" s="81" t="s">
        <v>11</v>
      </c>
      <c r="M298" s="81" t="s">
        <v>12</v>
      </c>
      <c r="N298" s="81" t="s">
        <v>13</v>
      </c>
      <c r="O298" s="81"/>
      <c r="P298" s="81"/>
      <c r="Q298" s="81"/>
      <c r="R298" s="81" t="s">
        <v>15</v>
      </c>
      <c r="S298" s="81" t="s">
        <v>16</v>
      </c>
      <c r="T298" s="81" t="s">
        <v>17</v>
      </c>
      <c r="U298" s="81" t="s">
        <v>18</v>
      </c>
      <c r="V298" s="81" t="s">
        <v>19</v>
      </c>
      <c r="W298" s="81" t="s">
        <v>20</v>
      </c>
      <c r="X298" s="81" t="s">
        <v>21</v>
      </c>
      <c r="Y298" s="81" t="s">
        <v>22</v>
      </c>
      <c r="Z298" s="81" t="s">
        <v>23</v>
      </c>
      <c r="AA298" s="81" t="s">
        <v>24</v>
      </c>
      <c r="AB298" s="81" t="s">
        <v>25</v>
      </c>
      <c r="AC298" s="81" t="s">
        <v>26</v>
      </c>
      <c r="AD298" s="16"/>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row>
    <row r="299" spans="1:54" ht="15.75" x14ac:dyDescent="0.25">
      <c r="A299" s="145" t="s">
        <v>27</v>
      </c>
      <c r="B299" s="146" t="s">
        <v>1301</v>
      </c>
      <c r="C299" s="143"/>
      <c r="D299" s="61">
        <v>1</v>
      </c>
      <c r="E299" s="61"/>
      <c r="F299" s="61"/>
      <c r="G299" s="61"/>
      <c r="H299" s="61"/>
      <c r="I299" s="61">
        <v>1</v>
      </c>
      <c r="J299" s="61"/>
      <c r="K299" s="61"/>
      <c r="L299" s="61"/>
      <c r="M299" s="61"/>
      <c r="N299" s="61"/>
      <c r="O299" s="61"/>
      <c r="P299" s="61">
        <v>5</v>
      </c>
      <c r="Q299" s="61"/>
      <c r="R299" s="61"/>
      <c r="S299" s="61">
        <f>D299*P299</f>
        <v>5</v>
      </c>
      <c r="T299" s="61"/>
      <c r="U299" s="61"/>
      <c r="V299" s="61"/>
      <c r="W299" s="61"/>
      <c r="X299" s="61">
        <f>I299*P299</f>
        <v>5</v>
      </c>
      <c r="Y299" s="61"/>
      <c r="Z299" s="61"/>
      <c r="AA299" s="61"/>
      <c r="AB299" s="61"/>
      <c r="AC299" s="61"/>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row>
    <row r="300" spans="1:54" ht="15.75" x14ac:dyDescent="0.25">
      <c r="A300" s="145" t="s">
        <v>31</v>
      </c>
      <c r="B300" s="146" t="s">
        <v>1302</v>
      </c>
      <c r="C300" s="143"/>
      <c r="D300" s="61">
        <v>2</v>
      </c>
      <c r="E300" s="61"/>
      <c r="F300" s="61"/>
      <c r="G300" s="61"/>
      <c r="H300" s="61"/>
      <c r="I300" s="61"/>
      <c r="J300" s="61"/>
      <c r="K300" s="61"/>
      <c r="L300" s="61"/>
      <c r="M300" s="61"/>
      <c r="N300" s="61"/>
      <c r="O300" s="61"/>
      <c r="P300" s="61">
        <v>5</v>
      </c>
      <c r="Q300" s="61"/>
      <c r="R300" s="61"/>
      <c r="S300" s="61">
        <f>D300*P300</f>
        <v>10</v>
      </c>
      <c r="T300" s="61"/>
      <c r="U300" s="61"/>
      <c r="V300" s="61"/>
      <c r="W300" s="61"/>
      <c r="X300" s="61"/>
      <c r="Y300" s="61"/>
      <c r="Z300" s="61"/>
      <c r="AA300" s="61"/>
      <c r="AB300" s="61"/>
      <c r="AC300" s="61"/>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row>
    <row r="301" spans="1:54" ht="15.75" x14ac:dyDescent="0.25">
      <c r="A301" s="145" t="s">
        <v>33</v>
      </c>
      <c r="B301" s="146" t="s">
        <v>1303</v>
      </c>
      <c r="C301" s="143"/>
      <c r="D301" s="61">
        <v>2</v>
      </c>
      <c r="E301" s="61"/>
      <c r="F301" s="61"/>
      <c r="G301" s="61"/>
      <c r="H301" s="61"/>
      <c r="I301" s="61"/>
      <c r="J301" s="61"/>
      <c r="K301" s="61"/>
      <c r="L301" s="61"/>
      <c r="M301" s="61"/>
      <c r="N301" s="61"/>
      <c r="O301" s="61"/>
      <c r="P301" s="61">
        <v>5</v>
      </c>
      <c r="Q301" s="61"/>
      <c r="R301" s="61"/>
      <c r="S301" s="61">
        <f>D301*P301</f>
        <v>10</v>
      </c>
      <c r="T301" s="61"/>
      <c r="U301" s="61"/>
      <c r="V301" s="61"/>
      <c r="W301" s="61"/>
      <c r="X301" s="61"/>
      <c r="Y301" s="61"/>
      <c r="Z301" s="61"/>
      <c r="AA301" s="61"/>
      <c r="AB301" s="61"/>
      <c r="AC301" s="61"/>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row>
    <row r="302" spans="1:54" ht="15.75" x14ac:dyDescent="0.25">
      <c r="A302" s="145" t="s">
        <v>35</v>
      </c>
      <c r="B302" s="146" t="s">
        <v>1304</v>
      </c>
      <c r="C302" s="143">
        <v>2</v>
      </c>
      <c r="D302" s="61"/>
      <c r="E302" s="61">
        <v>2</v>
      </c>
      <c r="F302" s="61"/>
      <c r="G302" s="61"/>
      <c r="H302" s="61"/>
      <c r="I302" s="61"/>
      <c r="J302" s="61"/>
      <c r="K302" s="61"/>
      <c r="L302" s="61"/>
      <c r="M302" s="61"/>
      <c r="N302" s="61"/>
      <c r="O302" s="61"/>
      <c r="P302" s="61">
        <v>5</v>
      </c>
      <c r="Q302" s="61"/>
      <c r="R302" s="61">
        <f>C302*P302</f>
        <v>10</v>
      </c>
      <c r="S302" s="61"/>
      <c r="T302" s="61">
        <f>E302*P302</f>
        <v>10</v>
      </c>
      <c r="U302" s="61"/>
      <c r="V302" s="61"/>
      <c r="W302" s="61"/>
      <c r="X302" s="61"/>
      <c r="Y302" s="61"/>
      <c r="Z302" s="61"/>
      <c r="AA302" s="61"/>
      <c r="AB302" s="61"/>
      <c r="AC302" s="61"/>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row>
    <row r="303" spans="1:54" ht="7.5" customHeight="1" x14ac:dyDescent="0.25">
      <c r="A303" s="204"/>
      <c r="B303" s="205"/>
      <c r="C303" s="205"/>
      <c r="D303" s="205"/>
      <c r="E303" s="205"/>
      <c r="F303" s="205"/>
      <c r="G303" s="205"/>
      <c r="H303" s="205"/>
      <c r="I303" s="205"/>
      <c r="J303" s="205"/>
      <c r="K303" s="205"/>
      <c r="L303" s="205"/>
      <c r="M303" s="205"/>
      <c r="N303" s="205"/>
      <c r="O303" s="205"/>
      <c r="P303" s="205"/>
      <c r="Q303" s="205"/>
      <c r="R303" s="205"/>
      <c r="S303" s="205"/>
      <c r="T303" s="205"/>
      <c r="U303" s="205"/>
      <c r="V303" s="205"/>
      <c r="W303" s="205"/>
      <c r="X303" s="205"/>
      <c r="Y303" s="205"/>
      <c r="Z303" s="205"/>
      <c r="AA303" s="205"/>
      <c r="AB303" s="205"/>
      <c r="AC303" s="20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row>
    <row r="304" spans="1:54" ht="15.75" x14ac:dyDescent="0.25">
      <c r="A304" s="81" t="s">
        <v>285</v>
      </c>
      <c r="B304" s="81" t="s">
        <v>1305</v>
      </c>
      <c r="C304" s="142" t="s">
        <v>2</v>
      </c>
      <c r="D304" s="81" t="s">
        <v>3</v>
      </c>
      <c r="E304" s="81" t="s">
        <v>4</v>
      </c>
      <c r="F304" s="81" t="s">
        <v>5</v>
      </c>
      <c r="G304" s="81" t="s">
        <v>6</v>
      </c>
      <c r="H304" s="81" t="s">
        <v>7</v>
      </c>
      <c r="I304" s="81" t="s">
        <v>8</v>
      </c>
      <c r="J304" s="81" t="s">
        <v>9</v>
      </c>
      <c r="K304" s="81" t="s">
        <v>10</v>
      </c>
      <c r="L304" s="81" t="s">
        <v>11</v>
      </c>
      <c r="M304" s="81" t="s">
        <v>12</v>
      </c>
      <c r="N304" s="81" t="s">
        <v>13</v>
      </c>
      <c r="O304" s="81"/>
      <c r="P304" s="81"/>
      <c r="Q304" s="81"/>
      <c r="R304" s="81" t="s">
        <v>15</v>
      </c>
      <c r="S304" s="81" t="s">
        <v>16</v>
      </c>
      <c r="T304" s="81" t="s">
        <v>17</v>
      </c>
      <c r="U304" s="81" t="s">
        <v>18</v>
      </c>
      <c r="V304" s="81" t="s">
        <v>19</v>
      </c>
      <c r="W304" s="81" t="s">
        <v>20</v>
      </c>
      <c r="X304" s="81" t="s">
        <v>21</v>
      </c>
      <c r="Y304" s="81" t="s">
        <v>22</v>
      </c>
      <c r="Z304" s="81" t="s">
        <v>23</v>
      </c>
      <c r="AA304" s="81" t="s">
        <v>24</v>
      </c>
      <c r="AB304" s="81" t="s">
        <v>25</v>
      </c>
      <c r="AC304" s="81" t="s">
        <v>26</v>
      </c>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row>
    <row r="305" spans="1:54" ht="15.75" x14ac:dyDescent="0.25">
      <c r="A305" s="145" t="s">
        <v>27</v>
      </c>
      <c r="B305" s="146" t="s">
        <v>1306</v>
      </c>
      <c r="C305" s="143">
        <v>3</v>
      </c>
      <c r="D305" s="61">
        <v>2</v>
      </c>
      <c r="E305" s="61">
        <v>2</v>
      </c>
      <c r="F305" s="61"/>
      <c r="G305" s="61"/>
      <c r="H305" s="61"/>
      <c r="I305" s="61"/>
      <c r="J305" s="61"/>
      <c r="K305" s="61"/>
      <c r="L305" s="61"/>
      <c r="M305" s="61"/>
      <c r="N305" s="61"/>
      <c r="O305" s="61"/>
      <c r="P305" s="61">
        <v>1</v>
      </c>
      <c r="Q305" s="61"/>
      <c r="R305" s="61">
        <f t="shared" ref="R305:R310" si="85">C305*P305</f>
        <v>3</v>
      </c>
      <c r="S305" s="61">
        <f t="shared" ref="S305:S310" si="86">D305*P305</f>
        <v>2</v>
      </c>
      <c r="T305" s="61">
        <f t="shared" ref="T305:T310" si="87">E305*P305</f>
        <v>2</v>
      </c>
      <c r="U305" s="61"/>
      <c r="V305" s="61"/>
      <c r="W305" s="61"/>
      <c r="X305" s="61"/>
      <c r="Y305" s="61"/>
      <c r="Z305" s="61"/>
      <c r="AA305" s="61"/>
      <c r="AB305" s="61"/>
      <c r="AC305" s="61"/>
      <c r="AD305" s="16"/>
      <c r="AE305" s="14"/>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row>
    <row r="306" spans="1:54" ht="15.75" x14ac:dyDescent="0.25">
      <c r="A306" s="145" t="s">
        <v>31</v>
      </c>
      <c r="B306" s="146" t="s">
        <v>1307</v>
      </c>
      <c r="C306" s="143">
        <v>3</v>
      </c>
      <c r="D306" s="61">
        <v>2</v>
      </c>
      <c r="E306" s="61">
        <v>3</v>
      </c>
      <c r="F306" s="61">
        <v>2</v>
      </c>
      <c r="G306" s="61"/>
      <c r="H306" s="61"/>
      <c r="I306" s="61"/>
      <c r="J306" s="61"/>
      <c r="K306" s="61"/>
      <c r="L306" s="61"/>
      <c r="M306" s="61">
        <v>1</v>
      </c>
      <c r="N306" s="61"/>
      <c r="O306" s="61"/>
      <c r="P306" s="61">
        <v>1</v>
      </c>
      <c r="Q306" s="61"/>
      <c r="R306" s="61">
        <f t="shared" si="85"/>
        <v>3</v>
      </c>
      <c r="S306" s="61">
        <f t="shared" si="86"/>
        <v>2</v>
      </c>
      <c r="T306" s="61">
        <f t="shared" si="87"/>
        <v>3</v>
      </c>
      <c r="U306" s="61">
        <f>F306*P306</f>
        <v>2</v>
      </c>
      <c r="V306" s="61"/>
      <c r="W306" s="61"/>
      <c r="X306" s="61"/>
      <c r="Y306" s="61"/>
      <c r="Z306" s="61"/>
      <c r="AA306" s="61"/>
      <c r="AB306" s="61">
        <f>M306*P306</f>
        <v>1</v>
      </c>
      <c r="AC306" s="61"/>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row>
    <row r="307" spans="1:54" ht="15.75" x14ac:dyDescent="0.25">
      <c r="A307" s="145" t="s">
        <v>33</v>
      </c>
      <c r="B307" s="146" t="s">
        <v>1308</v>
      </c>
      <c r="C307" s="143">
        <v>3</v>
      </c>
      <c r="D307" s="61">
        <v>2</v>
      </c>
      <c r="E307" s="61">
        <v>3</v>
      </c>
      <c r="F307" s="61">
        <v>2</v>
      </c>
      <c r="G307" s="61"/>
      <c r="H307" s="61"/>
      <c r="I307" s="61"/>
      <c r="J307" s="61"/>
      <c r="K307" s="61"/>
      <c r="L307" s="61"/>
      <c r="M307" s="61">
        <v>1</v>
      </c>
      <c r="N307" s="61"/>
      <c r="O307" s="61"/>
      <c r="P307" s="61">
        <v>1</v>
      </c>
      <c r="Q307" s="61"/>
      <c r="R307" s="61">
        <f t="shared" si="85"/>
        <v>3</v>
      </c>
      <c r="S307" s="61">
        <f t="shared" si="86"/>
        <v>2</v>
      </c>
      <c r="T307" s="61">
        <f t="shared" si="87"/>
        <v>3</v>
      </c>
      <c r="U307" s="61">
        <f>F307*P307</f>
        <v>2</v>
      </c>
      <c r="V307" s="61"/>
      <c r="W307" s="61"/>
      <c r="X307" s="61"/>
      <c r="Y307" s="61"/>
      <c r="Z307" s="61"/>
      <c r="AA307" s="61"/>
      <c r="AB307" s="61">
        <f>M307*P307</f>
        <v>1</v>
      </c>
      <c r="AC307" s="61"/>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row>
    <row r="308" spans="1:54" ht="15.75" x14ac:dyDescent="0.25">
      <c r="A308" s="145" t="s">
        <v>35</v>
      </c>
      <c r="B308" s="146" t="s">
        <v>1309</v>
      </c>
      <c r="C308" s="143">
        <v>3</v>
      </c>
      <c r="D308" s="61">
        <v>2</v>
      </c>
      <c r="E308" s="61">
        <v>3</v>
      </c>
      <c r="F308" s="61">
        <v>2</v>
      </c>
      <c r="G308" s="61"/>
      <c r="H308" s="61"/>
      <c r="I308" s="61"/>
      <c r="J308" s="61"/>
      <c r="K308" s="61"/>
      <c r="L308" s="61"/>
      <c r="M308" s="61">
        <v>1</v>
      </c>
      <c r="N308" s="61"/>
      <c r="O308" s="61"/>
      <c r="P308" s="61">
        <v>1</v>
      </c>
      <c r="Q308" s="61"/>
      <c r="R308" s="61">
        <f t="shared" si="85"/>
        <v>3</v>
      </c>
      <c r="S308" s="61">
        <f t="shared" si="86"/>
        <v>2</v>
      </c>
      <c r="T308" s="61">
        <f t="shared" si="87"/>
        <v>3</v>
      </c>
      <c r="U308" s="61">
        <f>F308*P308</f>
        <v>2</v>
      </c>
      <c r="V308" s="61"/>
      <c r="W308" s="61"/>
      <c r="X308" s="61"/>
      <c r="Y308" s="61"/>
      <c r="Z308" s="61"/>
      <c r="AA308" s="61"/>
      <c r="AB308" s="61">
        <f>M308*P308</f>
        <v>1</v>
      </c>
      <c r="AC308" s="61"/>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row>
    <row r="309" spans="1:54" ht="15.75" x14ac:dyDescent="0.25">
      <c r="A309" s="145" t="s">
        <v>37</v>
      </c>
      <c r="B309" s="146" t="s">
        <v>1310</v>
      </c>
      <c r="C309" s="143">
        <v>3</v>
      </c>
      <c r="D309" s="61">
        <v>2</v>
      </c>
      <c r="E309" s="61">
        <v>3</v>
      </c>
      <c r="F309" s="61">
        <v>2</v>
      </c>
      <c r="G309" s="61"/>
      <c r="H309" s="61"/>
      <c r="I309" s="61"/>
      <c r="J309" s="61"/>
      <c r="K309" s="61"/>
      <c r="L309" s="61"/>
      <c r="M309" s="61">
        <v>1</v>
      </c>
      <c r="N309" s="61"/>
      <c r="O309" s="61"/>
      <c r="P309" s="61">
        <v>1</v>
      </c>
      <c r="Q309" s="61"/>
      <c r="R309" s="61">
        <f t="shared" si="85"/>
        <v>3</v>
      </c>
      <c r="S309" s="61">
        <f t="shared" si="86"/>
        <v>2</v>
      </c>
      <c r="T309" s="61">
        <f t="shared" si="87"/>
        <v>3</v>
      </c>
      <c r="U309" s="61">
        <f>F309*P309</f>
        <v>2</v>
      </c>
      <c r="V309" s="61"/>
      <c r="W309" s="61"/>
      <c r="X309" s="61"/>
      <c r="Y309" s="61"/>
      <c r="Z309" s="61"/>
      <c r="AA309" s="61"/>
      <c r="AB309" s="61">
        <f>M309*P309</f>
        <v>1</v>
      </c>
      <c r="AC309" s="61"/>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row>
    <row r="310" spans="1:54" ht="15.75" x14ac:dyDescent="0.25">
      <c r="A310" s="145" t="s">
        <v>39</v>
      </c>
      <c r="B310" s="146" t="s">
        <v>1311</v>
      </c>
      <c r="C310" s="143">
        <v>3</v>
      </c>
      <c r="D310" s="61">
        <v>2</v>
      </c>
      <c r="E310" s="61">
        <v>3</v>
      </c>
      <c r="F310" s="61">
        <v>2</v>
      </c>
      <c r="G310" s="61"/>
      <c r="H310" s="61"/>
      <c r="I310" s="61"/>
      <c r="J310" s="61"/>
      <c r="K310" s="61"/>
      <c r="L310" s="61"/>
      <c r="M310" s="61">
        <v>1</v>
      </c>
      <c r="N310" s="61"/>
      <c r="O310" s="61"/>
      <c r="P310" s="61">
        <v>1</v>
      </c>
      <c r="Q310" s="61"/>
      <c r="R310" s="61">
        <f t="shared" si="85"/>
        <v>3</v>
      </c>
      <c r="S310" s="61">
        <f t="shared" si="86"/>
        <v>2</v>
      </c>
      <c r="T310" s="61">
        <f t="shared" si="87"/>
        <v>3</v>
      </c>
      <c r="U310" s="61">
        <f>F310*P310</f>
        <v>2</v>
      </c>
      <c r="V310" s="61"/>
      <c r="W310" s="61"/>
      <c r="X310" s="61"/>
      <c r="Y310" s="61"/>
      <c r="Z310" s="61"/>
      <c r="AA310" s="61"/>
      <c r="AB310" s="61">
        <f>M310*P310</f>
        <v>1</v>
      </c>
      <c r="AC310" s="61"/>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row>
    <row r="311" spans="1:54" ht="15.75" x14ac:dyDescent="0.25">
      <c r="A311" s="81" t="s">
        <v>285</v>
      </c>
      <c r="B311" s="81" t="s">
        <v>1312</v>
      </c>
      <c r="C311" s="142" t="s">
        <v>2</v>
      </c>
      <c r="D311" s="81" t="s">
        <v>3</v>
      </c>
      <c r="E311" s="81" t="s">
        <v>4</v>
      </c>
      <c r="F311" s="81" t="s">
        <v>5</v>
      </c>
      <c r="G311" s="81" t="s">
        <v>6</v>
      </c>
      <c r="H311" s="81" t="s">
        <v>7</v>
      </c>
      <c r="I311" s="81" t="s">
        <v>8</v>
      </c>
      <c r="J311" s="81" t="s">
        <v>9</v>
      </c>
      <c r="K311" s="81" t="s">
        <v>10</v>
      </c>
      <c r="L311" s="81" t="s">
        <v>11</v>
      </c>
      <c r="M311" s="81" t="s">
        <v>12</v>
      </c>
      <c r="N311" s="81" t="s">
        <v>13</v>
      </c>
      <c r="O311" s="81"/>
      <c r="P311" s="81"/>
      <c r="Q311" s="81"/>
      <c r="R311" s="81" t="s">
        <v>15</v>
      </c>
      <c r="S311" s="81" t="s">
        <v>16</v>
      </c>
      <c r="T311" s="81" t="s">
        <v>17</v>
      </c>
      <c r="U311" s="81" t="s">
        <v>18</v>
      </c>
      <c r="V311" s="81" t="s">
        <v>19</v>
      </c>
      <c r="W311" s="81" t="s">
        <v>20</v>
      </c>
      <c r="X311" s="81" t="s">
        <v>21</v>
      </c>
      <c r="Y311" s="81" t="s">
        <v>22</v>
      </c>
      <c r="Z311" s="81" t="s">
        <v>23</v>
      </c>
      <c r="AA311" s="81" t="s">
        <v>24</v>
      </c>
      <c r="AB311" s="81" t="s">
        <v>25</v>
      </c>
      <c r="AC311" s="81" t="s">
        <v>26</v>
      </c>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row>
    <row r="312" spans="1:54" ht="15.75" x14ac:dyDescent="0.25">
      <c r="A312" s="145" t="s">
        <v>27</v>
      </c>
      <c r="B312" s="146" t="s">
        <v>1313</v>
      </c>
      <c r="C312" s="143">
        <v>3</v>
      </c>
      <c r="D312" s="61">
        <v>3</v>
      </c>
      <c r="E312" s="61">
        <v>3</v>
      </c>
      <c r="F312" s="61">
        <v>3</v>
      </c>
      <c r="G312" s="61">
        <v>2</v>
      </c>
      <c r="H312" s="61">
        <v>3</v>
      </c>
      <c r="I312" s="61">
        <v>2</v>
      </c>
      <c r="J312" s="61">
        <v>2</v>
      </c>
      <c r="K312" s="61">
        <v>3</v>
      </c>
      <c r="L312" s="61">
        <v>3</v>
      </c>
      <c r="M312" s="61">
        <v>3</v>
      </c>
      <c r="N312" s="61">
        <v>2</v>
      </c>
      <c r="O312" s="61"/>
      <c r="P312" s="61">
        <v>1</v>
      </c>
      <c r="Q312" s="61"/>
      <c r="R312" s="61">
        <f>C312*P312</f>
        <v>3</v>
      </c>
      <c r="S312" s="61">
        <f>D312*P312</f>
        <v>3</v>
      </c>
      <c r="T312" s="61">
        <f>E312*P312</f>
        <v>3</v>
      </c>
      <c r="U312" s="61">
        <f>F312*P312</f>
        <v>3</v>
      </c>
      <c r="V312" s="61">
        <f>G312*P312</f>
        <v>2</v>
      </c>
      <c r="W312" s="61">
        <f>H312*P312</f>
        <v>3</v>
      </c>
      <c r="X312" s="61">
        <f>I312*P312</f>
        <v>2</v>
      </c>
      <c r="Y312" s="61">
        <f>J312*P312</f>
        <v>2</v>
      </c>
      <c r="Z312" s="61">
        <f>K312*P312</f>
        <v>3</v>
      </c>
      <c r="AA312" s="61">
        <f>L312*P312</f>
        <v>3</v>
      </c>
      <c r="AB312" s="61">
        <f>M312*P312</f>
        <v>3</v>
      </c>
      <c r="AC312" s="61">
        <f>N312*P312</f>
        <v>2</v>
      </c>
      <c r="AD312" s="16"/>
      <c r="AE312" s="14"/>
      <c r="AF312" s="14"/>
      <c r="AG312" s="14"/>
      <c r="AH312" s="14"/>
      <c r="AI312" s="14"/>
      <c r="AJ312" s="14"/>
      <c r="AK312" s="14"/>
      <c r="AL312" s="14"/>
      <c r="AM312" s="14"/>
      <c r="AN312" s="14"/>
      <c r="AO312" s="14"/>
      <c r="AP312" s="14"/>
      <c r="AQ312" s="14"/>
      <c r="AR312" s="14"/>
      <c r="AS312" s="14"/>
      <c r="AT312" s="14"/>
      <c r="AU312" s="14"/>
      <c r="AV312" s="14"/>
      <c r="AW312" s="14"/>
      <c r="AX312" s="14"/>
      <c r="AY312" s="14"/>
      <c r="AZ312" s="14"/>
      <c r="BA312" s="14"/>
      <c r="BB312" s="14"/>
    </row>
    <row r="313" spans="1:54" ht="15.75" x14ac:dyDescent="0.25">
      <c r="A313" s="145" t="s">
        <v>31</v>
      </c>
      <c r="B313" s="146" t="s">
        <v>1314</v>
      </c>
      <c r="C313" s="143">
        <v>3</v>
      </c>
      <c r="D313" s="61">
        <v>3</v>
      </c>
      <c r="E313" s="61">
        <v>3</v>
      </c>
      <c r="F313" s="61">
        <v>3</v>
      </c>
      <c r="G313" s="61">
        <v>2</v>
      </c>
      <c r="H313" s="61">
        <v>3</v>
      </c>
      <c r="I313" s="61">
        <v>2</v>
      </c>
      <c r="J313" s="61">
        <v>2</v>
      </c>
      <c r="K313" s="61">
        <v>3</v>
      </c>
      <c r="L313" s="61">
        <v>3</v>
      </c>
      <c r="M313" s="61">
        <v>3</v>
      </c>
      <c r="N313" s="61">
        <v>2</v>
      </c>
      <c r="O313" s="61"/>
      <c r="P313" s="61">
        <v>1</v>
      </c>
      <c r="Q313" s="61"/>
      <c r="R313" s="61">
        <f>C313*P313</f>
        <v>3</v>
      </c>
      <c r="S313" s="61">
        <f>D313*P313</f>
        <v>3</v>
      </c>
      <c r="T313" s="61">
        <f>E313*P313</f>
        <v>3</v>
      </c>
      <c r="U313" s="61">
        <f>F313*P313</f>
        <v>3</v>
      </c>
      <c r="V313" s="61">
        <f>G313*P313</f>
        <v>2</v>
      </c>
      <c r="W313" s="61">
        <f>H313*P313</f>
        <v>3</v>
      </c>
      <c r="X313" s="61">
        <f>I313*P313</f>
        <v>2</v>
      </c>
      <c r="Y313" s="61">
        <f>J313*P313</f>
        <v>2</v>
      </c>
      <c r="Z313" s="61">
        <f>K313*P313</f>
        <v>3</v>
      </c>
      <c r="AA313" s="61">
        <f>L313*P313</f>
        <v>3</v>
      </c>
      <c r="AB313" s="61">
        <f>M313*P313</f>
        <v>3</v>
      </c>
      <c r="AC313" s="61">
        <f>N313*P313</f>
        <v>2</v>
      </c>
      <c r="AD313" s="16"/>
      <c r="AE313" s="16"/>
      <c r="AF313" s="16"/>
      <c r="AG313" s="16"/>
      <c r="AH313" s="16"/>
      <c r="AI313" s="28"/>
      <c r="AJ313" s="16"/>
      <c r="AK313" s="16"/>
      <c r="AL313" s="16"/>
      <c r="AM313" s="16"/>
      <c r="AN313" s="16"/>
      <c r="AO313" s="16"/>
      <c r="AP313" s="16"/>
      <c r="AQ313" s="16"/>
      <c r="AR313" s="16"/>
      <c r="AS313" s="16"/>
      <c r="AT313" s="16"/>
      <c r="AU313" s="28"/>
      <c r="AV313" s="16"/>
      <c r="AW313" s="16"/>
      <c r="AX313" s="16"/>
      <c r="AY313" s="16"/>
      <c r="AZ313" s="16"/>
      <c r="BA313" s="16"/>
      <c r="BB313" s="16"/>
    </row>
    <row r="314" spans="1:54" ht="15.75" x14ac:dyDescent="0.25">
      <c r="A314" s="145" t="s">
        <v>33</v>
      </c>
      <c r="B314" s="146" t="s">
        <v>1315</v>
      </c>
      <c r="C314" s="143">
        <v>3</v>
      </c>
      <c r="D314" s="61">
        <v>3</v>
      </c>
      <c r="E314" s="61">
        <v>3</v>
      </c>
      <c r="F314" s="61">
        <v>3</v>
      </c>
      <c r="G314" s="61">
        <v>2</v>
      </c>
      <c r="H314" s="61">
        <v>3</v>
      </c>
      <c r="I314" s="61">
        <v>2</v>
      </c>
      <c r="J314" s="61">
        <v>2</v>
      </c>
      <c r="K314" s="61">
        <v>3</v>
      </c>
      <c r="L314" s="61">
        <v>3</v>
      </c>
      <c r="M314" s="61">
        <v>3</v>
      </c>
      <c r="N314" s="61">
        <v>2</v>
      </c>
      <c r="O314" s="61"/>
      <c r="P314" s="61">
        <v>1</v>
      </c>
      <c r="Q314" s="61"/>
      <c r="R314" s="61">
        <f>C314*P314</f>
        <v>3</v>
      </c>
      <c r="S314" s="61">
        <f>D314*P314</f>
        <v>3</v>
      </c>
      <c r="T314" s="61">
        <f>E314*P314</f>
        <v>3</v>
      </c>
      <c r="U314" s="61">
        <f>F314*P314</f>
        <v>3</v>
      </c>
      <c r="V314" s="61">
        <f>G314*P314</f>
        <v>2</v>
      </c>
      <c r="W314" s="61">
        <f>H314*P314</f>
        <v>3</v>
      </c>
      <c r="X314" s="61">
        <f>I314*P314</f>
        <v>2</v>
      </c>
      <c r="Y314" s="61">
        <f>J314*P314</f>
        <v>2</v>
      </c>
      <c r="Z314" s="61">
        <f>K314*P314</f>
        <v>3</v>
      </c>
      <c r="AA314" s="61">
        <f>L314*P314</f>
        <v>3</v>
      </c>
      <c r="AB314" s="61">
        <f>M314*P314</f>
        <v>3</v>
      </c>
      <c r="AC314" s="61">
        <f>N314*P314</f>
        <v>2</v>
      </c>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row>
    <row r="315" spans="1:54" ht="15.75" x14ac:dyDescent="0.25">
      <c r="A315" s="145" t="s">
        <v>35</v>
      </c>
      <c r="B315" s="146" t="s">
        <v>1316</v>
      </c>
      <c r="C315" s="143">
        <v>3</v>
      </c>
      <c r="D315" s="61">
        <v>3</v>
      </c>
      <c r="E315" s="61">
        <v>3</v>
      </c>
      <c r="F315" s="61">
        <v>3</v>
      </c>
      <c r="G315" s="61">
        <v>2</v>
      </c>
      <c r="H315" s="61">
        <v>3</v>
      </c>
      <c r="I315" s="61">
        <v>2</v>
      </c>
      <c r="J315" s="61">
        <v>2</v>
      </c>
      <c r="K315" s="61">
        <v>3</v>
      </c>
      <c r="L315" s="61">
        <v>3</v>
      </c>
      <c r="M315" s="61">
        <v>3</v>
      </c>
      <c r="N315" s="61">
        <v>2</v>
      </c>
      <c r="O315" s="61"/>
      <c r="P315" s="61">
        <v>1</v>
      </c>
      <c r="Q315" s="61"/>
      <c r="R315" s="61">
        <f>C315*P315</f>
        <v>3</v>
      </c>
      <c r="S315" s="61">
        <f>D315*P315</f>
        <v>3</v>
      </c>
      <c r="T315" s="61">
        <f>E315*P315</f>
        <v>3</v>
      </c>
      <c r="U315" s="61">
        <f>F315*P315</f>
        <v>3</v>
      </c>
      <c r="V315" s="61">
        <f>G315*P315</f>
        <v>2</v>
      </c>
      <c r="W315" s="61">
        <f>H315*P315</f>
        <v>3</v>
      </c>
      <c r="X315" s="61">
        <f>I315*P315</f>
        <v>2</v>
      </c>
      <c r="Y315" s="61">
        <f>J315*P315</f>
        <v>2</v>
      </c>
      <c r="Z315" s="61">
        <f>K315*P315</f>
        <v>3</v>
      </c>
      <c r="AA315" s="61">
        <f>L315*P315</f>
        <v>3</v>
      </c>
      <c r="AB315" s="61">
        <f>M315*P315</f>
        <v>3</v>
      </c>
      <c r="AC315" s="61">
        <f>N315*P315</f>
        <v>2</v>
      </c>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row>
    <row r="316" spans="1:54" ht="15.75" x14ac:dyDescent="0.25">
      <c r="A316" s="145" t="s">
        <v>37</v>
      </c>
      <c r="B316" s="146" t="s">
        <v>1317</v>
      </c>
      <c r="C316" s="143">
        <v>3</v>
      </c>
      <c r="D316" s="61">
        <v>2</v>
      </c>
      <c r="E316" s="61">
        <v>2</v>
      </c>
      <c r="F316" s="61">
        <v>3</v>
      </c>
      <c r="G316" s="61">
        <v>2</v>
      </c>
      <c r="H316" s="61">
        <v>2</v>
      </c>
      <c r="I316" s="61">
        <v>2</v>
      </c>
      <c r="J316" s="61">
        <v>2</v>
      </c>
      <c r="K316" s="61">
        <v>3</v>
      </c>
      <c r="L316" s="61">
        <v>3</v>
      </c>
      <c r="M316" s="61">
        <v>2</v>
      </c>
      <c r="N316" s="61">
        <v>1</v>
      </c>
      <c r="O316" s="61"/>
      <c r="P316" s="61">
        <v>1</v>
      </c>
      <c r="Q316" s="61"/>
      <c r="R316" s="61">
        <f>C316*P316</f>
        <v>3</v>
      </c>
      <c r="S316" s="61">
        <f>D316*P316</f>
        <v>2</v>
      </c>
      <c r="T316" s="61">
        <f>E316*P316</f>
        <v>2</v>
      </c>
      <c r="U316" s="61">
        <f>F316*P316</f>
        <v>3</v>
      </c>
      <c r="V316" s="61">
        <f>G316*P316</f>
        <v>2</v>
      </c>
      <c r="W316" s="61">
        <f>H316*P316</f>
        <v>2</v>
      </c>
      <c r="X316" s="61">
        <f>I316*P316</f>
        <v>2</v>
      </c>
      <c r="Y316" s="61">
        <f>J316*P316</f>
        <v>2</v>
      </c>
      <c r="Z316" s="61">
        <f>K316*P316</f>
        <v>3</v>
      </c>
      <c r="AA316" s="61">
        <f>L316*P316</f>
        <v>3</v>
      </c>
      <c r="AB316" s="61">
        <f>M316*P316</f>
        <v>2</v>
      </c>
      <c r="AC316" s="61">
        <f>N316*P316</f>
        <v>1</v>
      </c>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row>
    <row r="317" spans="1:54" ht="15.75" x14ac:dyDescent="0.25">
      <c r="A317" s="81" t="s">
        <v>285</v>
      </c>
      <c r="B317" s="81" t="s">
        <v>1318</v>
      </c>
      <c r="C317" s="142" t="s">
        <v>2</v>
      </c>
      <c r="D317" s="81" t="s">
        <v>3</v>
      </c>
      <c r="E317" s="81" t="s">
        <v>4</v>
      </c>
      <c r="F317" s="81" t="s">
        <v>5</v>
      </c>
      <c r="G317" s="81" t="s">
        <v>6</v>
      </c>
      <c r="H317" s="81" t="s">
        <v>7</v>
      </c>
      <c r="I317" s="81" t="s">
        <v>8</v>
      </c>
      <c r="J317" s="81" t="s">
        <v>9</v>
      </c>
      <c r="K317" s="81" t="s">
        <v>10</v>
      </c>
      <c r="L317" s="81" t="s">
        <v>11</v>
      </c>
      <c r="M317" s="81" t="s">
        <v>12</v>
      </c>
      <c r="N317" s="81" t="s">
        <v>13</v>
      </c>
      <c r="O317" s="81"/>
      <c r="P317" s="81"/>
      <c r="Q317" s="81"/>
      <c r="R317" s="81" t="s">
        <v>15</v>
      </c>
      <c r="S317" s="81" t="s">
        <v>16</v>
      </c>
      <c r="T317" s="81" t="s">
        <v>17</v>
      </c>
      <c r="U317" s="81" t="s">
        <v>18</v>
      </c>
      <c r="V317" s="81" t="s">
        <v>19</v>
      </c>
      <c r="W317" s="81" t="s">
        <v>20</v>
      </c>
      <c r="X317" s="81" t="s">
        <v>21</v>
      </c>
      <c r="Y317" s="81" t="s">
        <v>22</v>
      </c>
      <c r="Z317" s="81" t="s">
        <v>23</v>
      </c>
      <c r="AA317" s="81" t="s">
        <v>24</v>
      </c>
      <c r="AB317" s="81" t="s">
        <v>25</v>
      </c>
      <c r="AC317" s="81" t="s">
        <v>26</v>
      </c>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row>
    <row r="318" spans="1:54" ht="15.75" x14ac:dyDescent="0.25">
      <c r="A318" s="145" t="s">
        <v>27</v>
      </c>
      <c r="B318" s="146" t="s">
        <v>1319</v>
      </c>
      <c r="C318" s="143"/>
      <c r="D318" s="61"/>
      <c r="E318" s="61"/>
      <c r="F318" s="61"/>
      <c r="G318" s="61"/>
      <c r="H318" s="61"/>
      <c r="I318" s="61">
        <v>1</v>
      </c>
      <c r="J318" s="61"/>
      <c r="K318" s="61"/>
      <c r="L318" s="61"/>
      <c r="M318" s="61"/>
      <c r="N318" s="61"/>
      <c r="O318" s="61"/>
      <c r="P318" s="61">
        <v>0.2</v>
      </c>
      <c r="Q318" s="61"/>
      <c r="R318" s="61"/>
      <c r="S318" s="61"/>
      <c r="T318" s="61"/>
      <c r="U318" s="61"/>
      <c r="V318" s="61"/>
      <c r="W318" s="61"/>
      <c r="X318" s="61">
        <f t="shared" ref="X318:X323" si="88">I318*P318</f>
        <v>0.2</v>
      </c>
      <c r="Y318" s="61"/>
      <c r="Z318" s="61"/>
      <c r="AA318" s="61"/>
      <c r="AB318" s="61"/>
      <c r="AC318" s="61"/>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row>
    <row r="319" spans="1:54" ht="15.75" x14ac:dyDescent="0.25">
      <c r="A319" s="145" t="s">
        <v>31</v>
      </c>
      <c r="B319" s="146" t="s">
        <v>1320</v>
      </c>
      <c r="C319" s="143"/>
      <c r="D319" s="61">
        <v>1</v>
      </c>
      <c r="E319" s="61">
        <v>2</v>
      </c>
      <c r="F319" s="61"/>
      <c r="G319" s="61"/>
      <c r="H319" s="61">
        <v>2</v>
      </c>
      <c r="I319" s="61">
        <v>2</v>
      </c>
      <c r="J319" s="61"/>
      <c r="K319" s="61">
        <v>2</v>
      </c>
      <c r="L319" s="61"/>
      <c r="M319" s="61"/>
      <c r="N319" s="61"/>
      <c r="O319" s="61"/>
      <c r="P319" s="61">
        <v>0.2</v>
      </c>
      <c r="Q319" s="61"/>
      <c r="R319" s="61"/>
      <c r="S319" s="61">
        <f>D319*P319</f>
        <v>0.2</v>
      </c>
      <c r="T319" s="61">
        <f>E319*P319</f>
        <v>0.4</v>
      </c>
      <c r="U319" s="61"/>
      <c r="V319" s="61"/>
      <c r="W319" s="61">
        <f>H319*P319</f>
        <v>0.4</v>
      </c>
      <c r="X319" s="61">
        <f t="shared" si="88"/>
        <v>0.4</v>
      </c>
      <c r="Y319" s="61"/>
      <c r="Z319" s="61">
        <f>K319*P319</f>
        <v>0.4</v>
      </c>
      <c r="AA319" s="61"/>
      <c r="AB319" s="61"/>
      <c r="AC319" s="61"/>
      <c r="AD319" s="16"/>
      <c r="AE319" s="14"/>
      <c r="AF319" s="14"/>
      <c r="AG319" s="14"/>
      <c r="AH319" s="14"/>
      <c r="AI319" s="14"/>
      <c r="AJ319" s="14"/>
      <c r="AK319" s="14"/>
      <c r="AL319" s="14"/>
      <c r="AM319" s="14"/>
      <c r="AN319" s="14"/>
      <c r="AO319" s="14"/>
      <c r="AP319" s="14"/>
      <c r="AQ319" s="14"/>
      <c r="AR319" s="14"/>
      <c r="AS319" s="14"/>
      <c r="AT319" s="14"/>
      <c r="AU319" s="14"/>
      <c r="AV319" s="14"/>
      <c r="AW319" s="14"/>
      <c r="AX319" s="14"/>
      <c r="AY319" s="14"/>
      <c r="AZ319" s="14"/>
      <c r="BA319" s="14"/>
      <c r="BB319" s="14"/>
    </row>
    <row r="320" spans="1:54" ht="15.75" x14ac:dyDescent="0.25">
      <c r="A320" s="145" t="s">
        <v>33</v>
      </c>
      <c r="B320" s="146" t="s">
        <v>1321</v>
      </c>
      <c r="C320" s="143">
        <v>1</v>
      </c>
      <c r="D320" s="61">
        <v>1</v>
      </c>
      <c r="E320" s="61">
        <v>1</v>
      </c>
      <c r="F320" s="61"/>
      <c r="G320" s="61"/>
      <c r="H320" s="61">
        <v>1</v>
      </c>
      <c r="I320" s="61">
        <v>2</v>
      </c>
      <c r="J320" s="61"/>
      <c r="K320" s="61">
        <v>3</v>
      </c>
      <c r="L320" s="61">
        <v>2</v>
      </c>
      <c r="M320" s="61"/>
      <c r="N320" s="61">
        <v>1</v>
      </c>
      <c r="O320" s="61"/>
      <c r="P320" s="61">
        <v>0.2</v>
      </c>
      <c r="Q320" s="61"/>
      <c r="R320" s="61">
        <f>C320*P320</f>
        <v>0.2</v>
      </c>
      <c r="S320" s="61">
        <f>D320*P320</f>
        <v>0.2</v>
      </c>
      <c r="T320" s="61">
        <f>E320*P320</f>
        <v>0.2</v>
      </c>
      <c r="U320" s="61"/>
      <c r="V320" s="61"/>
      <c r="W320" s="61">
        <f>H320*P320</f>
        <v>0.2</v>
      </c>
      <c r="X320" s="61">
        <f t="shared" si="88"/>
        <v>0.4</v>
      </c>
      <c r="Y320" s="61"/>
      <c r="Z320" s="61">
        <f>K320*P320</f>
        <v>0.60000000000000009</v>
      </c>
      <c r="AA320" s="61">
        <f>L320*P320</f>
        <v>0.4</v>
      </c>
      <c r="AB320" s="61"/>
      <c r="AC320" s="61">
        <f>N320*P320</f>
        <v>0.2</v>
      </c>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row>
    <row r="321" spans="1:54" ht="15.75" x14ac:dyDescent="0.25">
      <c r="A321" s="145" t="s">
        <v>35</v>
      </c>
      <c r="B321" s="146" t="s">
        <v>1322</v>
      </c>
      <c r="C321" s="143">
        <v>2</v>
      </c>
      <c r="D321" s="61"/>
      <c r="E321" s="61">
        <v>1</v>
      </c>
      <c r="F321" s="61"/>
      <c r="G321" s="61"/>
      <c r="H321" s="61">
        <v>2</v>
      </c>
      <c r="I321" s="61">
        <v>3</v>
      </c>
      <c r="J321" s="61"/>
      <c r="K321" s="61">
        <v>1</v>
      </c>
      <c r="L321" s="61">
        <v>1</v>
      </c>
      <c r="M321" s="61"/>
      <c r="N321" s="61"/>
      <c r="O321" s="61"/>
      <c r="P321" s="61">
        <v>0.2</v>
      </c>
      <c r="Q321" s="61"/>
      <c r="R321" s="61">
        <f>C321*P321</f>
        <v>0.4</v>
      </c>
      <c r="S321" s="61"/>
      <c r="T321" s="61">
        <f>E321*P321</f>
        <v>0.2</v>
      </c>
      <c r="U321" s="61"/>
      <c r="V321" s="61"/>
      <c r="W321" s="61">
        <f>H321*P321</f>
        <v>0.4</v>
      </c>
      <c r="X321" s="61">
        <f t="shared" si="88"/>
        <v>0.60000000000000009</v>
      </c>
      <c r="Y321" s="61"/>
      <c r="Z321" s="61">
        <f>K321*P321</f>
        <v>0.2</v>
      </c>
      <c r="AA321" s="61">
        <f>L321*P321</f>
        <v>0.2</v>
      </c>
      <c r="AB321" s="61"/>
      <c r="AC321" s="61"/>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row>
    <row r="322" spans="1:54" ht="15.75" x14ac:dyDescent="0.25">
      <c r="A322" s="145" t="s">
        <v>37</v>
      </c>
      <c r="B322" s="146" t="s">
        <v>1323</v>
      </c>
      <c r="C322" s="143"/>
      <c r="D322" s="61">
        <v>3</v>
      </c>
      <c r="E322" s="61"/>
      <c r="F322" s="61"/>
      <c r="G322" s="61"/>
      <c r="H322" s="61">
        <v>1</v>
      </c>
      <c r="I322" s="61">
        <v>1</v>
      </c>
      <c r="J322" s="61"/>
      <c r="K322" s="61">
        <v>1</v>
      </c>
      <c r="L322" s="61"/>
      <c r="M322" s="61"/>
      <c r="N322" s="61"/>
      <c r="O322" s="61"/>
      <c r="P322" s="61">
        <v>0.2</v>
      </c>
      <c r="Q322" s="61"/>
      <c r="R322" s="61"/>
      <c r="S322" s="61">
        <f>D322*P322</f>
        <v>0.60000000000000009</v>
      </c>
      <c r="T322" s="61"/>
      <c r="U322" s="61"/>
      <c r="V322" s="61"/>
      <c r="W322" s="61">
        <f>H322*P322</f>
        <v>0.2</v>
      </c>
      <c r="X322" s="61">
        <f t="shared" si="88"/>
        <v>0.2</v>
      </c>
      <c r="Y322" s="61"/>
      <c r="Z322" s="61">
        <f>K322*P322</f>
        <v>0.2</v>
      </c>
      <c r="AA322" s="61"/>
      <c r="AB322" s="61"/>
      <c r="AC322" s="61"/>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row>
    <row r="323" spans="1:54" ht="15.75" x14ac:dyDescent="0.25">
      <c r="A323" s="145" t="s">
        <v>39</v>
      </c>
      <c r="B323" s="146" t="s">
        <v>1324</v>
      </c>
      <c r="C323" s="143"/>
      <c r="D323" s="61">
        <v>2</v>
      </c>
      <c r="E323" s="61"/>
      <c r="F323" s="61"/>
      <c r="G323" s="61"/>
      <c r="H323" s="61">
        <v>1</v>
      </c>
      <c r="I323" s="61">
        <v>1</v>
      </c>
      <c r="J323" s="61"/>
      <c r="K323" s="61">
        <v>1</v>
      </c>
      <c r="L323" s="61"/>
      <c r="M323" s="61"/>
      <c r="N323" s="61"/>
      <c r="O323" s="61"/>
      <c r="P323" s="61">
        <v>0.2</v>
      </c>
      <c r="Q323" s="61"/>
      <c r="R323" s="61"/>
      <c r="S323" s="61">
        <f>D323*P323</f>
        <v>0.4</v>
      </c>
      <c r="T323" s="61"/>
      <c r="U323" s="61"/>
      <c r="V323" s="61"/>
      <c r="W323" s="61">
        <f>H323*P323</f>
        <v>0.2</v>
      </c>
      <c r="X323" s="61">
        <f t="shared" si="88"/>
        <v>0.2</v>
      </c>
      <c r="Y323" s="61"/>
      <c r="Z323" s="61">
        <f>K323*P323</f>
        <v>0.2</v>
      </c>
      <c r="AA323" s="61"/>
      <c r="AB323" s="61"/>
      <c r="AC323" s="61"/>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row>
    <row r="324" spans="1:54" ht="15.75" x14ac:dyDescent="0.25">
      <c r="A324" s="81" t="s">
        <v>285</v>
      </c>
      <c r="B324" s="81" t="s">
        <v>1325</v>
      </c>
      <c r="C324" s="142" t="s">
        <v>2</v>
      </c>
      <c r="D324" s="81" t="s">
        <v>3</v>
      </c>
      <c r="E324" s="81" t="s">
        <v>4</v>
      </c>
      <c r="F324" s="81" t="s">
        <v>5</v>
      </c>
      <c r="G324" s="81" t="s">
        <v>6</v>
      </c>
      <c r="H324" s="81" t="s">
        <v>7</v>
      </c>
      <c r="I324" s="81" t="s">
        <v>8</v>
      </c>
      <c r="J324" s="81" t="s">
        <v>9</v>
      </c>
      <c r="K324" s="81" t="s">
        <v>10</v>
      </c>
      <c r="L324" s="81" t="s">
        <v>11</v>
      </c>
      <c r="M324" s="81" t="s">
        <v>12</v>
      </c>
      <c r="N324" s="81" t="s">
        <v>13</v>
      </c>
      <c r="O324" s="81"/>
      <c r="P324" s="81"/>
      <c r="Q324" s="81"/>
      <c r="R324" s="81" t="s">
        <v>15</v>
      </c>
      <c r="S324" s="81" t="s">
        <v>16</v>
      </c>
      <c r="T324" s="81" t="s">
        <v>17</v>
      </c>
      <c r="U324" s="81" t="s">
        <v>18</v>
      </c>
      <c r="V324" s="81" t="s">
        <v>19</v>
      </c>
      <c r="W324" s="81" t="s">
        <v>20</v>
      </c>
      <c r="X324" s="81" t="s">
        <v>21</v>
      </c>
      <c r="Y324" s="81" t="s">
        <v>22</v>
      </c>
      <c r="Z324" s="81" t="s">
        <v>23</v>
      </c>
      <c r="AA324" s="81" t="s">
        <v>24</v>
      </c>
      <c r="AB324" s="81" t="s">
        <v>25</v>
      </c>
      <c r="AC324" s="81" t="s">
        <v>26</v>
      </c>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row>
    <row r="325" spans="1:54" ht="15.75" x14ac:dyDescent="0.25">
      <c r="A325" s="145" t="s">
        <v>27</v>
      </c>
      <c r="B325" s="146" t="s">
        <v>1326</v>
      </c>
      <c r="C325" s="143">
        <v>3</v>
      </c>
      <c r="D325" s="61">
        <v>2</v>
      </c>
      <c r="E325" s="61">
        <v>3</v>
      </c>
      <c r="F325" s="61"/>
      <c r="G325" s="61"/>
      <c r="H325" s="61">
        <v>1</v>
      </c>
      <c r="I325" s="61">
        <v>1</v>
      </c>
      <c r="J325" s="61">
        <v>3</v>
      </c>
      <c r="K325" s="61">
        <v>2</v>
      </c>
      <c r="L325" s="61"/>
      <c r="M325" s="61">
        <v>1</v>
      </c>
      <c r="N325" s="61">
        <v>2</v>
      </c>
      <c r="O325" s="61"/>
      <c r="P325" s="61">
        <v>0.8</v>
      </c>
      <c r="Q325" s="61"/>
      <c r="R325" s="61">
        <f>C325*P325</f>
        <v>2.4000000000000004</v>
      </c>
      <c r="S325" s="61">
        <f>D325*P325</f>
        <v>1.6</v>
      </c>
      <c r="T325" s="61">
        <f>E325*P325</f>
        <v>2.4000000000000004</v>
      </c>
      <c r="U325" s="61"/>
      <c r="V325" s="61"/>
      <c r="W325" s="61">
        <f>H325*P325</f>
        <v>0.8</v>
      </c>
      <c r="X325" s="61">
        <f>I325*P325</f>
        <v>0.8</v>
      </c>
      <c r="Y325" s="61">
        <f>J325*P325</f>
        <v>2.4000000000000004</v>
      </c>
      <c r="Z325" s="61">
        <f>K325*P325</f>
        <v>1.6</v>
      </c>
      <c r="AA325" s="61"/>
      <c r="AB325" s="61">
        <f>M325*P325</f>
        <v>0.8</v>
      </c>
      <c r="AC325" s="61">
        <f>N325*P325</f>
        <v>1.6</v>
      </c>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row>
    <row r="326" spans="1:54" ht="15.75" x14ac:dyDescent="0.25">
      <c r="A326" s="145" t="s">
        <v>31</v>
      </c>
      <c r="B326" s="146" t="s">
        <v>1327</v>
      </c>
      <c r="C326" s="143">
        <v>2</v>
      </c>
      <c r="D326" s="61"/>
      <c r="E326" s="61">
        <v>2</v>
      </c>
      <c r="F326" s="61"/>
      <c r="G326" s="61"/>
      <c r="H326" s="61"/>
      <c r="I326" s="61"/>
      <c r="J326" s="61">
        <v>1</v>
      </c>
      <c r="K326" s="61"/>
      <c r="L326" s="61"/>
      <c r="M326" s="61"/>
      <c r="N326" s="61">
        <v>1</v>
      </c>
      <c r="O326" s="61"/>
      <c r="P326" s="61">
        <v>0.8</v>
      </c>
      <c r="Q326" s="61"/>
      <c r="R326" s="61">
        <f>C326*P326</f>
        <v>1.6</v>
      </c>
      <c r="S326" s="61"/>
      <c r="T326" s="61">
        <f>E326*P326</f>
        <v>1.6</v>
      </c>
      <c r="U326" s="61"/>
      <c r="V326" s="61"/>
      <c r="W326" s="61"/>
      <c r="X326" s="61"/>
      <c r="Y326" s="61">
        <f>J326*P326</f>
        <v>0.8</v>
      </c>
      <c r="Z326" s="61"/>
      <c r="AA326" s="61"/>
      <c r="AB326" s="61"/>
      <c r="AC326" s="61">
        <f>N326*P326</f>
        <v>0.8</v>
      </c>
      <c r="AD326" s="16"/>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row>
    <row r="327" spans="1:54" ht="15.75" x14ac:dyDescent="0.25">
      <c r="A327" s="145" t="s">
        <v>33</v>
      </c>
      <c r="B327" s="146" t="s">
        <v>1328</v>
      </c>
      <c r="C327" s="143">
        <v>2</v>
      </c>
      <c r="D327" s="61">
        <v>2</v>
      </c>
      <c r="E327" s="61">
        <v>2</v>
      </c>
      <c r="F327" s="61">
        <v>2</v>
      </c>
      <c r="G327" s="61"/>
      <c r="H327" s="61">
        <v>3</v>
      </c>
      <c r="I327" s="61">
        <v>1</v>
      </c>
      <c r="J327" s="61">
        <v>1</v>
      </c>
      <c r="K327" s="61"/>
      <c r="L327" s="61">
        <v>1</v>
      </c>
      <c r="M327" s="61"/>
      <c r="N327" s="61">
        <v>2</v>
      </c>
      <c r="O327" s="61"/>
      <c r="P327" s="61">
        <v>0.8</v>
      </c>
      <c r="Q327" s="61"/>
      <c r="R327" s="61">
        <f>C327*P327</f>
        <v>1.6</v>
      </c>
      <c r="S327" s="61">
        <f>D327*P327</f>
        <v>1.6</v>
      </c>
      <c r="T327" s="61">
        <f>E327*P327</f>
        <v>1.6</v>
      </c>
      <c r="U327" s="61">
        <f>F327*P327</f>
        <v>1.6</v>
      </c>
      <c r="V327" s="61"/>
      <c r="W327" s="61">
        <f>H327*P327</f>
        <v>2.4000000000000004</v>
      </c>
      <c r="X327" s="61">
        <f>I327*P327</f>
        <v>0.8</v>
      </c>
      <c r="Y327" s="61">
        <f>J327*P327</f>
        <v>0.8</v>
      </c>
      <c r="Z327" s="61"/>
      <c r="AA327" s="61">
        <f>L327*P327</f>
        <v>0.8</v>
      </c>
      <c r="AB327" s="61"/>
      <c r="AC327" s="61">
        <f>N327*P327</f>
        <v>1.6</v>
      </c>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row>
    <row r="328" spans="1:54" ht="15.75" x14ac:dyDescent="0.25">
      <c r="A328" s="145" t="s">
        <v>35</v>
      </c>
      <c r="B328" s="146" t="s">
        <v>1329</v>
      </c>
      <c r="C328" s="143">
        <v>1</v>
      </c>
      <c r="D328" s="61">
        <v>1</v>
      </c>
      <c r="E328" s="61">
        <v>2</v>
      </c>
      <c r="F328" s="61"/>
      <c r="G328" s="61"/>
      <c r="H328" s="61"/>
      <c r="I328" s="61">
        <v>1</v>
      </c>
      <c r="J328" s="61">
        <v>1</v>
      </c>
      <c r="K328" s="61"/>
      <c r="L328" s="61"/>
      <c r="M328" s="61"/>
      <c r="N328" s="61">
        <v>1</v>
      </c>
      <c r="O328" s="61"/>
      <c r="P328" s="61">
        <v>0.8</v>
      </c>
      <c r="Q328" s="61"/>
      <c r="R328" s="61">
        <f>C328*P328</f>
        <v>0.8</v>
      </c>
      <c r="S328" s="61">
        <f>D328*P328</f>
        <v>0.8</v>
      </c>
      <c r="T328" s="61">
        <f>E328*P328</f>
        <v>1.6</v>
      </c>
      <c r="U328" s="61"/>
      <c r="V328" s="61"/>
      <c r="W328" s="61"/>
      <c r="X328" s="61">
        <f>I328*P328</f>
        <v>0.8</v>
      </c>
      <c r="Y328" s="61">
        <f>J328*P328</f>
        <v>0.8</v>
      </c>
      <c r="Z328" s="61"/>
      <c r="AA328" s="61"/>
      <c r="AB328" s="61"/>
      <c r="AC328" s="61">
        <f>N328*P328</f>
        <v>0.8</v>
      </c>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row>
    <row r="329" spans="1:54" ht="15.75" x14ac:dyDescent="0.25">
      <c r="A329" s="145" t="s">
        <v>37</v>
      </c>
      <c r="B329" s="146" t="s">
        <v>1330</v>
      </c>
      <c r="C329" s="143">
        <v>2</v>
      </c>
      <c r="D329" s="61">
        <v>2</v>
      </c>
      <c r="E329" s="61">
        <v>2</v>
      </c>
      <c r="F329" s="61">
        <v>1</v>
      </c>
      <c r="G329" s="61"/>
      <c r="H329" s="61">
        <v>1</v>
      </c>
      <c r="I329" s="61">
        <v>1</v>
      </c>
      <c r="J329" s="61">
        <v>1</v>
      </c>
      <c r="K329" s="61"/>
      <c r="L329" s="61"/>
      <c r="M329" s="61"/>
      <c r="N329" s="61">
        <v>1</v>
      </c>
      <c r="O329" s="61"/>
      <c r="P329" s="61">
        <v>0.8</v>
      </c>
      <c r="Q329" s="61"/>
      <c r="R329" s="61">
        <f>C329*P329</f>
        <v>1.6</v>
      </c>
      <c r="S329" s="61">
        <f>D329*P329</f>
        <v>1.6</v>
      </c>
      <c r="T329" s="61">
        <f>E329*P329</f>
        <v>1.6</v>
      </c>
      <c r="U329" s="61">
        <f>F329*P329</f>
        <v>0.8</v>
      </c>
      <c r="V329" s="61"/>
      <c r="W329" s="61">
        <f>H329*P329</f>
        <v>0.8</v>
      </c>
      <c r="X329" s="61">
        <f>I329*P329</f>
        <v>0.8</v>
      </c>
      <c r="Y329" s="61">
        <f>J329*P329</f>
        <v>0.8</v>
      </c>
      <c r="Z329" s="61"/>
      <c r="AA329" s="61"/>
      <c r="AB329" s="61"/>
      <c r="AC329" s="61">
        <f>N329*P329</f>
        <v>0.8</v>
      </c>
      <c r="AD329" s="16"/>
      <c r="AE329" s="16"/>
      <c r="AF329" s="16"/>
      <c r="AG329" s="16"/>
      <c r="AH329" s="16"/>
      <c r="AI329" s="28"/>
      <c r="AJ329" s="16"/>
      <c r="AK329" s="16"/>
      <c r="AL329" s="16"/>
      <c r="AM329" s="16"/>
      <c r="AN329" s="16"/>
      <c r="AO329" s="16"/>
      <c r="AP329" s="16"/>
      <c r="AQ329" s="16"/>
      <c r="AR329" s="16"/>
      <c r="AS329" s="16"/>
      <c r="AT329" s="16"/>
      <c r="AU329" s="28"/>
      <c r="AV329" s="16"/>
      <c r="AW329" s="16"/>
      <c r="AX329" s="16"/>
      <c r="AY329" s="16"/>
      <c r="AZ329" s="16"/>
      <c r="BA329" s="16"/>
      <c r="BB329" s="16"/>
    </row>
    <row r="330" spans="1:54" ht="15.75" x14ac:dyDescent="0.25">
      <c r="A330" s="81" t="s">
        <v>285</v>
      </c>
      <c r="B330" s="81" t="s">
        <v>1331</v>
      </c>
      <c r="C330" s="142" t="s">
        <v>2</v>
      </c>
      <c r="D330" s="81" t="s">
        <v>3</v>
      </c>
      <c r="E330" s="81" t="s">
        <v>4</v>
      </c>
      <c r="F330" s="81" t="s">
        <v>5</v>
      </c>
      <c r="G330" s="81" t="s">
        <v>6</v>
      </c>
      <c r="H330" s="81" t="s">
        <v>7</v>
      </c>
      <c r="I330" s="81" t="s">
        <v>8</v>
      </c>
      <c r="J330" s="81" t="s">
        <v>9</v>
      </c>
      <c r="K330" s="81" t="s">
        <v>10</v>
      </c>
      <c r="L330" s="81" t="s">
        <v>11</v>
      </c>
      <c r="M330" s="81" t="s">
        <v>12</v>
      </c>
      <c r="N330" s="81" t="s">
        <v>13</v>
      </c>
      <c r="O330" s="81"/>
      <c r="P330" s="81"/>
      <c r="Q330" s="81"/>
      <c r="R330" s="81" t="s">
        <v>15</v>
      </c>
      <c r="S330" s="81" t="s">
        <v>16</v>
      </c>
      <c r="T330" s="81" t="s">
        <v>17</v>
      </c>
      <c r="U330" s="81" t="s">
        <v>18</v>
      </c>
      <c r="V330" s="81" t="s">
        <v>19</v>
      </c>
      <c r="W330" s="81" t="s">
        <v>20</v>
      </c>
      <c r="X330" s="81" t="s">
        <v>21</v>
      </c>
      <c r="Y330" s="81" t="s">
        <v>22</v>
      </c>
      <c r="Z330" s="81" t="s">
        <v>23</v>
      </c>
      <c r="AA330" s="81" t="s">
        <v>24</v>
      </c>
      <c r="AB330" s="81" t="s">
        <v>25</v>
      </c>
      <c r="AC330" s="81" t="s">
        <v>26</v>
      </c>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row>
    <row r="331" spans="1:54" ht="15.75" x14ac:dyDescent="0.25">
      <c r="A331" s="145" t="s">
        <v>27</v>
      </c>
      <c r="B331" s="146" t="s">
        <v>1332</v>
      </c>
      <c r="C331" s="143">
        <v>3</v>
      </c>
      <c r="D331" s="61"/>
      <c r="E331" s="61"/>
      <c r="F331" s="61"/>
      <c r="G331" s="61"/>
      <c r="H331" s="61">
        <v>1</v>
      </c>
      <c r="I331" s="61"/>
      <c r="J331" s="61">
        <v>1</v>
      </c>
      <c r="K331" s="61"/>
      <c r="L331" s="61"/>
      <c r="M331" s="61"/>
      <c r="N331" s="61">
        <v>2</v>
      </c>
      <c r="O331" s="61"/>
      <c r="P331" s="61">
        <v>3.2</v>
      </c>
      <c r="Q331" s="61"/>
      <c r="R331" s="61">
        <f>C331*P331</f>
        <v>9.6000000000000014</v>
      </c>
      <c r="S331" s="61"/>
      <c r="T331" s="61"/>
      <c r="U331" s="61"/>
      <c r="V331" s="61"/>
      <c r="W331" s="61">
        <f>H331*P331</f>
        <v>3.2</v>
      </c>
      <c r="X331" s="61"/>
      <c r="Y331" s="61">
        <f>J331*P331</f>
        <v>3.2</v>
      </c>
      <c r="Z331" s="61"/>
      <c r="AA331" s="61"/>
      <c r="AB331" s="61"/>
      <c r="AC331" s="61">
        <f>N331*P331</f>
        <v>6.4</v>
      </c>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row>
    <row r="332" spans="1:54" ht="15.75" x14ac:dyDescent="0.25">
      <c r="A332" s="145" t="s">
        <v>31</v>
      </c>
      <c r="B332" s="146" t="s">
        <v>1333</v>
      </c>
      <c r="C332" s="143">
        <v>3</v>
      </c>
      <c r="D332" s="61">
        <v>2</v>
      </c>
      <c r="E332" s="61">
        <v>2</v>
      </c>
      <c r="F332" s="61"/>
      <c r="G332" s="61"/>
      <c r="H332" s="61">
        <v>2</v>
      </c>
      <c r="I332" s="61"/>
      <c r="J332" s="61">
        <v>1</v>
      </c>
      <c r="K332" s="61"/>
      <c r="L332" s="61"/>
      <c r="M332" s="61"/>
      <c r="N332" s="61">
        <v>2</v>
      </c>
      <c r="O332" s="61"/>
      <c r="P332" s="61">
        <v>3.2</v>
      </c>
      <c r="Q332" s="61"/>
      <c r="R332" s="61">
        <f>C332*P332</f>
        <v>9.6000000000000014</v>
      </c>
      <c r="S332" s="61">
        <f>D332*P332</f>
        <v>6.4</v>
      </c>
      <c r="T332" s="61">
        <f>E332*P332</f>
        <v>6.4</v>
      </c>
      <c r="U332" s="61"/>
      <c r="V332" s="61"/>
      <c r="W332" s="61">
        <f>H332*P332</f>
        <v>6.4</v>
      </c>
      <c r="X332" s="61"/>
      <c r="Y332" s="61">
        <f>J332*P332</f>
        <v>3.2</v>
      </c>
      <c r="Z332" s="61"/>
      <c r="AA332" s="61"/>
      <c r="AB332" s="61"/>
      <c r="AC332" s="61">
        <f>N332*P332</f>
        <v>6.4</v>
      </c>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row>
    <row r="333" spans="1:54" ht="15.75" x14ac:dyDescent="0.25">
      <c r="A333" s="145" t="s">
        <v>33</v>
      </c>
      <c r="B333" s="146" t="s">
        <v>1334</v>
      </c>
      <c r="C333" s="143">
        <v>3</v>
      </c>
      <c r="D333" s="61">
        <v>1</v>
      </c>
      <c r="E333" s="61">
        <v>2</v>
      </c>
      <c r="F333" s="61"/>
      <c r="G333" s="61"/>
      <c r="H333" s="61">
        <v>3</v>
      </c>
      <c r="I333" s="61"/>
      <c r="J333" s="61">
        <v>1</v>
      </c>
      <c r="K333" s="61"/>
      <c r="L333" s="61"/>
      <c r="M333" s="61"/>
      <c r="N333" s="61">
        <v>1</v>
      </c>
      <c r="O333" s="61"/>
      <c r="P333" s="61">
        <v>3.2</v>
      </c>
      <c r="Q333" s="61"/>
      <c r="R333" s="61">
        <f>C333*P333</f>
        <v>9.6000000000000014</v>
      </c>
      <c r="S333" s="61">
        <f>D333*P333</f>
        <v>3.2</v>
      </c>
      <c r="T333" s="61">
        <f>E333*P333</f>
        <v>6.4</v>
      </c>
      <c r="U333" s="61"/>
      <c r="V333" s="61"/>
      <c r="W333" s="61">
        <f>H333*P333</f>
        <v>9.6000000000000014</v>
      </c>
      <c r="X333" s="61"/>
      <c r="Y333" s="61">
        <f>J333*P333</f>
        <v>3.2</v>
      </c>
      <c r="Z333" s="61"/>
      <c r="AA333" s="61"/>
      <c r="AB333" s="61"/>
      <c r="AC333" s="61">
        <f>N333*P333</f>
        <v>3.2</v>
      </c>
      <c r="AD333" s="16"/>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row>
    <row r="334" spans="1:54" ht="15.75" x14ac:dyDescent="0.25">
      <c r="A334" s="145" t="s">
        <v>35</v>
      </c>
      <c r="B334" s="146" t="s">
        <v>1335</v>
      </c>
      <c r="C334" s="143">
        <v>3</v>
      </c>
      <c r="D334" s="61">
        <v>2</v>
      </c>
      <c r="E334" s="61">
        <v>3</v>
      </c>
      <c r="F334" s="61"/>
      <c r="G334" s="61"/>
      <c r="H334" s="61">
        <v>1</v>
      </c>
      <c r="I334" s="61"/>
      <c r="J334" s="61">
        <v>1</v>
      </c>
      <c r="K334" s="61"/>
      <c r="L334" s="61"/>
      <c r="M334" s="61"/>
      <c r="N334" s="61">
        <v>1</v>
      </c>
      <c r="O334" s="61"/>
      <c r="P334" s="61">
        <v>3.2</v>
      </c>
      <c r="Q334" s="61"/>
      <c r="R334" s="61">
        <f>C334*P334</f>
        <v>9.6000000000000014</v>
      </c>
      <c r="S334" s="61">
        <f>D334*P334</f>
        <v>6.4</v>
      </c>
      <c r="T334" s="61">
        <f>E334*P334</f>
        <v>9.6000000000000014</v>
      </c>
      <c r="U334" s="61"/>
      <c r="V334" s="61"/>
      <c r="W334" s="61">
        <f>H334*P334</f>
        <v>3.2</v>
      </c>
      <c r="X334" s="61"/>
      <c r="Y334" s="61">
        <f>J334*P334</f>
        <v>3.2</v>
      </c>
      <c r="Z334" s="61"/>
      <c r="AA334" s="61"/>
      <c r="AB334" s="61"/>
      <c r="AC334" s="61">
        <f>N334*P334</f>
        <v>3.2</v>
      </c>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row>
    <row r="335" spans="1:54" ht="15.75" x14ac:dyDescent="0.25">
      <c r="A335" s="145" t="s">
        <v>37</v>
      </c>
      <c r="B335" s="146" t="s">
        <v>1336</v>
      </c>
      <c r="C335" s="143">
        <v>3</v>
      </c>
      <c r="D335" s="61"/>
      <c r="E335" s="61"/>
      <c r="F335" s="61"/>
      <c r="G335" s="61"/>
      <c r="H335" s="61">
        <v>1</v>
      </c>
      <c r="I335" s="61"/>
      <c r="J335" s="61">
        <v>1</v>
      </c>
      <c r="K335" s="61"/>
      <c r="L335" s="61"/>
      <c r="M335" s="61"/>
      <c r="N335" s="61">
        <v>2</v>
      </c>
      <c r="O335" s="61"/>
      <c r="P335" s="61">
        <v>3.2</v>
      </c>
      <c r="Q335" s="61"/>
      <c r="R335" s="61">
        <f>C335*P335</f>
        <v>9.6000000000000014</v>
      </c>
      <c r="S335" s="61"/>
      <c r="T335" s="61"/>
      <c r="U335" s="61"/>
      <c r="V335" s="61"/>
      <c r="W335" s="61">
        <f>H335*P335</f>
        <v>3.2</v>
      </c>
      <c r="X335" s="61"/>
      <c r="Y335" s="61">
        <f>J335*P335</f>
        <v>3.2</v>
      </c>
      <c r="Z335" s="61"/>
      <c r="AA335" s="61"/>
      <c r="AB335" s="61"/>
      <c r="AC335" s="61">
        <f>N335*P335</f>
        <v>6.4</v>
      </c>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row>
    <row r="336" spans="1:54" ht="15.75" x14ac:dyDescent="0.25">
      <c r="A336" s="81" t="s">
        <v>285</v>
      </c>
      <c r="B336" s="81" t="s">
        <v>1337</v>
      </c>
      <c r="C336" s="142" t="s">
        <v>2</v>
      </c>
      <c r="D336" s="81" t="s">
        <v>3</v>
      </c>
      <c r="E336" s="81" t="s">
        <v>4</v>
      </c>
      <c r="F336" s="81" t="s">
        <v>5</v>
      </c>
      <c r="G336" s="81" t="s">
        <v>6</v>
      </c>
      <c r="H336" s="81" t="s">
        <v>7</v>
      </c>
      <c r="I336" s="81" t="s">
        <v>8</v>
      </c>
      <c r="J336" s="81" t="s">
        <v>9</v>
      </c>
      <c r="K336" s="81" t="s">
        <v>10</v>
      </c>
      <c r="L336" s="81" t="s">
        <v>11</v>
      </c>
      <c r="M336" s="81" t="s">
        <v>12</v>
      </c>
      <c r="N336" s="81" t="s">
        <v>13</v>
      </c>
      <c r="O336" s="81"/>
      <c r="P336" s="81"/>
      <c r="Q336" s="81"/>
      <c r="R336" s="81" t="s">
        <v>15</v>
      </c>
      <c r="S336" s="81" t="s">
        <v>16</v>
      </c>
      <c r="T336" s="81" t="s">
        <v>17</v>
      </c>
      <c r="U336" s="81" t="s">
        <v>18</v>
      </c>
      <c r="V336" s="81" t="s">
        <v>19</v>
      </c>
      <c r="W336" s="81" t="s">
        <v>20</v>
      </c>
      <c r="X336" s="81" t="s">
        <v>21</v>
      </c>
      <c r="Y336" s="81" t="s">
        <v>22</v>
      </c>
      <c r="Z336" s="81" t="s">
        <v>23</v>
      </c>
      <c r="AA336" s="81" t="s">
        <v>24</v>
      </c>
      <c r="AB336" s="81" t="s">
        <v>25</v>
      </c>
      <c r="AC336" s="81" t="s">
        <v>26</v>
      </c>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row>
    <row r="337" spans="1:54" ht="15.75" x14ac:dyDescent="0.25">
      <c r="A337" s="145" t="s">
        <v>27</v>
      </c>
      <c r="B337" s="146" t="s">
        <v>1338</v>
      </c>
      <c r="C337" s="143">
        <v>2</v>
      </c>
      <c r="D337" s="61">
        <v>2</v>
      </c>
      <c r="E337" s="61">
        <v>2</v>
      </c>
      <c r="F337" s="61"/>
      <c r="G337" s="61"/>
      <c r="H337" s="61">
        <v>1</v>
      </c>
      <c r="I337" s="61">
        <v>1</v>
      </c>
      <c r="J337" s="61">
        <v>3</v>
      </c>
      <c r="K337" s="61">
        <v>2</v>
      </c>
      <c r="L337" s="61"/>
      <c r="M337" s="61">
        <v>1</v>
      </c>
      <c r="N337" s="61">
        <v>2</v>
      </c>
      <c r="O337" s="61"/>
      <c r="P337" s="61">
        <v>1</v>
      </c>
      <c r="Q337" s="61"/>
      <c r="R337" s="61">
        <f>C337*P337</f>
        <v>2</v>
      </c>
      <c r="S337" s="61">
        <f>D337*P337</f>
        <v>2</v>
      </c>
      <c r="T337" s="61">
        <f>E337*P337</f>
        <v>2</v>
      </c>
      <c r="U337" s="61"/>
      <c r="V337" s="61"/>
      <c r="W337" s="61">
        <f>H337*P337</f>
        <v>1</v>
      </c>
      <c r="X337" s="61">
        <f>I337*P337</f>
        <v>1</v>
      </c>
      <c r="Y337" s="61">
        <f>J337*P337</f>
        <v>3</v>
      </c>
      <c r="Z337" s="61">
        <f>K337*P337</f>
        <v>2</v>
      </c>
      <c r="AA337" s="61"/>
      <c r="AB337" s="61">
        <f>M337*P337</f>
        <v>1</v>
      </c>
      <c r="AC337" s="61">
        <f>N337*P337</f>
        <v>2</v>
      </c>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row>
    <row r="338" spans="1:54" ht="15.75" x14ac:dyDescent="0.25">
      <c r="A338" s="145" t="s">
        <v>31</v>
      </c>
      <c r="B338" s="146" t="s">
        <v>1339</v>
      </c>
      <c r="C338" s="143">
        <v>2</v>
      </c>
      <c r="D338" s="61"/>
      <c r="E338" s="61">
        <v>2</v>
      </c>
      <c r="F338" s="61"/>
      <c r="G338" s="61"/>
      <c r="H338" s="61"/>
      <c r="I338" s="61"/>
      <c r="J338" s="61">
        <v>3</v>
      </c>
      <c r="K338" s="61"/>
      <c r="L338" s="61"/>
      <c r="M338" s="61"/>
      <c r="N338" s="61">
        <v>1</v>
      </c>
      <c r="O338" s="61"/>
      <c r="P338" s="61">
        <v>1</v>
      </c>
      <c r="Q338" s="61"/>
      <c r="R338" s="61">
        <f>C338*P338</f>
        <v>2</v>
      </c>
      <c r="S338" s="61"/>
      <c r="T338" s="61">
        <f>E338*P338</f>
        <v>2</v>
      </c>
      <c r="U338" s="61"/>
      <c r="V338" s="61"/>
      <c r="W338" s="61"/>
      <c r="X338" s="61"/>
      <c r="Y338" s="61">
        <f>J338*P338</f>
        <v>3</v>
      </c>
      <c r="Z338" s="61"/>
      <c r="AA338" s="61"/>
      <c r="AB338" s="61"/>
      <c r="AC338" s="61">
        <f>N338*P338</f>
        <v>1</v>
      </c>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row>
    <row r="339" spans="1:54" ht="15.75" x14ac:dyDescent="0.25">
      <c r="A339" s="145" t="s">
        <v>33</v>
      </c>
      <c r="B339" s="146" t="s">
        <v>1340</v>
      </c>
      <c r="C339" s="143">
        <v>2</v>
      </c>
      <c r="D339" s="61">
        <v>2</v>
      </c>
      <c r="E339" s="61">
        <v>2</v>
      </c>
      <c r="F339" s="61">
        <v>2</v>
      </c>
      <c r="G339" s="61"/>
      <c r="H339" s="61">
        <v>3</v>
      </c>
      <c r="I339" s="61">
        <v>1</v>
      </c>
      <c r="J339" s="61">
        <v>3</v>
      </c>
      <c r="K339" s="61"/>
      <c r="L339" s="61">
        <v>1</v>
      </c>
      <c r="M339" s="61"/>
      <c r="N339" s="61">
        <v>2</v>
      </c>
      <c r="O339" s="61"/>
      <c r="P339" s="61">
        <v>1</v>
      </c>
      <c r="Q339" s="61"/>
      <c r="R339" s="61">
        <f>C339*P339</f>
        <v>2</v>
      </c>
      <c r="S339" s="61">
        <f>D339*P339</f>
        <v>2</v>
      </c>
      <c r="T339" s="61">
        <f>E339*P339</f>
        <v>2</v>
      </c>
      <c r="U339" s="61">
        <f>F339*P339</f>
        <v>2</v>
      </c>
      <c r="V339" s="61"/>
      <c r="W339" s="61">
        <f>H339*P339</f>
        <v>3</v>
      </c>
      <c r="X339" s="61">
        <f>I339*P339</f>
        <v>1</v>
      </c>
      <c r="Y339" s="61">
        <f>J339*P339</f>
        <v>3</v>
      </c>
      <c r="Z339" s="61"/>
      <c r="AA339" s="61">
        <f>L339*P339</f>
        <v>1</v>
      </c>
      <c r="AB339" s="61"/>
      <c r="AC339" s="61">
        <f>N339*P339</f>
        <v>2</v>
      </c>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row>
    <row r="340" spans="1:54" ht="15.75" x14ac:dyDescent="0.25">
      <c r="A340" s="145" t="s">
        <v>35</v>
      </c>
      <c r="B340" s="146" t="s">
        <v>1341</v>
      </c>
      <c r="C340" s="143">
        <v>1</v>
      </c>
      <c r="D340" s="61">
        <v>1</v>
      </c>
      <c r="E340" s="61">
        <v>1</v>
      </c>
      <c r="F340" s="61"/>
      <c r="G340" s="61"/>
      <c r="H340" s="61"/>
      <c r="I340" s="61">
        <v>1</v>
      </c>
      <c r="J340" s="61">
        <v>3</v>
      </c>
      <c r="K340" s="61"/>
      <c r="L340" s="61"/>
      <c r="M340" s="61"/>
      <c r="N340" s="61">
        <v>1</v>
      </c>
      <c r="O340" s="61"/>
      <c r="P340" s="61">
        <v>1</v>
      </c>
      <c r="Q340" s="61"/>
      <c r="R340" s="61">
        <f>C340*P340</f>
        <v>1</v>
      </c>
      <c r="S340" s="61">
        <f>D340*P340</f>
        <v>1</v>
      </c>
      <c r="T340" s="61">
        <f>E340*P340</f>
        <v>1</v>
      </c>
      <c r="U340" s="61"/>
      <c r="V340" s="61"/>
      <c r="W340" s="61"/>
      <c r="X340" s="61">
        <f>I340*P340</f>
        <v>1</v>
      </c>
      <c r="Y340" s="61">
        <f>J340*P340</f>
        <v>3</v>
      </c>
      <c r="Z340" s="61"/>
      <c r="AA340" s="61"/>
      <c r="AB340" s="61"/>
      <c r="AC340" s="61">
        <f>N340*P340</f>
        <v>1</v>
      </c>
      <c r="AD340" s="16"/>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row>
    <row r="341" spans="1:54" ht="15.75" x14ac:dyDescent="0.25">
      <c r="A341" s="81" t="s">
        <v>285</v>
      </c>
      <c r="B341" s="81" t="s">
        <v>1342</v>
      </c>
      <c r="C341" s="142" t="s">
        <v>2</v>
      </c>
      <c r="D341" s="81" t="s">
        <v>3</v>
      </c>
      <c r="E341" s="81" t="s">
        <v>4</v>
      </c>
      <c r="F341" s="81" t="s">
        <v>5</v>
      </c>
      <c r="G341" s="81" t="s">
        <v>6</v>
      </c>
      <c r="H341" s="81" t="s">
        <v>7</v>
      </c>
      <c r="I341" s="81" t="s">
        <v>8</v>
      </c>
      <c r="J341" s="81" t="s">
        <v>9</v>
      </c>
      <c r="K341" s="81" t="s">
        <v>10</v>
      </c>
      <c r="L341" s="81" t="s">
        <v>11</v>
      </c>
      <c r="M341" s="81" t="s">
        <v>12</v>
      </c>
      <c r="N341" s="81" t="s">
        <v>13</v>
      </c>
      <c r="O341" s="81"/>
      <c r="P341" s="81"/>
      <c r="Q341" s="81"/>
      <c r="R341" s="81" t="s">
        <v>15</v>
      </c>
      <c r="S341" s="81" t="s">
        <v>16</v>
      </c>
      <c r="T341" s="81" t="s">
        <v>17</v>
      </c>
      <c r="U341" s="81" t="s">
        <v>18</v>
      </c>
      <c r="V341" s="81" t="s">
        <v>19</v>
      </c>
      <c r="W341" s="81" t="s">
        <v>20</v>
      </c>
      <c r="X341" s="81" t="s">
        <v>21</v>
      </c>
      <c r="Y341" s="81" t="s">
        <v>22</v>
      </c>
      <c r="Z341" s="81" t="s">
        <v>23</v>
      </c>
      <c r="AA341" s="81" t="s">
        <v>24</v>
      </c>
      <c r="AB341" s="81" t="s">
        <v>25</v>
      </c>
      <c r="AC341" s="81" t="s">
        <v>26</v>
      </c>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row>
    <row r="342" spans="1:54" ht="15.75" x14ac:dyDescent="0.25">
      <c r="A342" s="145" t="s">
        <v>27</v>
      </c>
      <c r="B342" s="146" t="s">
        <v>1343</v>
      </c>
      <c r="C342" s="143">
        <v>3</v>
      </c>
      <c r="D342" s="61"/>
      <c r="E342" s="61">
        <v>3</v>
      </c>
      <c r="F342" s="61"/>
      <c r="G342" s="61">
        <v>3</v>
      </c>
      <c r="H342" s="61">
        <v>3</v>
      </c>
      <c r="I342" s="61"/>
      <c r="J342" s="61"/>
      <c r="K342" s="61"/>
      <c r="L342" s="61"/>
      <c r="M342" s="61">
        <v>3</v>
      </c>
      <c r="N342" s="61">
        <v>2</v>
      </c>
      <c r="O342" s="61"/>
      <c r="P342" s="61">
        <v>5</v>
      </c>
      <c r="Q342" s="61"/>
      <c r="R342" s="61">
        <f>C342*P342</f>
        <v>15</v>
      </c>
      <c r="S342" s="61"/>
      <c r="T342" s="61">
        <f>E342*P342</f>
        <v>15</v>
      </c>
      <c r="U342" s="61"/>
      <c r="V342" s="61">
        <f>G342*P342</f>
        <v>15</v>
      </c>
      <c r="W342" s="61">
        <f>H342*P342</f>
        <v>15</v>
      </c>
      <c r="X342" s="61"/>
      <c r="Y342" s="61"/>
      <c r="Z342" s="61"/>
      <c r="AA342" s="61"/>
      <c r="AB342" s="61">
        <f>M342*P342</f>
        <v>15</v>
      </c>
      <c r="AC342" s="61">
        <f>N342*P342</f>
        <v>10</v>
      </c>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row>
    <row r="343" spans="1:54" ht="15.75" x14ac:dyDescent="0.25">
      <c r="A343" s="145" t="s">
        <v>31</v>
      </c>
      <c r="B343" s="146" t="s">
        <v>1344</v>
      </c>
      <c r="C343" s="143">
        <v>3</v>
      </c>
      <c r="D343" s="61"/>
      <c r="E343" s="61">
        <v>3</v>
      </c>
      <c r="F343" s="61"/>
      <c r="G343" s="61">
        <v>3</v>
      </c>
      <c r="H343" s="61">
        <v>3</v>
      </c>
      <c r="I343" s="61"/>
      <c r="J343" s="61"/>
      <c r="K343" s="61"/>
      <c r="L343" s="61"/>
      <c r="M343" s="61">
        <v>3</v>
      </c>
      <c r="N343" s="61">
        <v>2</v>
      </c>
      <c r="O343" s="61"/>
      <c r="P343" s="61">
        <v>5</v>
      </c>
      <c r="Q343" s="61"/>
      <c r="R343" s="61">
        <f>C343*P343</f>
        <v>15</v>
      </c>
      <c r="S343" s="61"/>
      <c r="T343" s="61">
        <f>E343*P343</f>
        <v>15</v>
      </c>
      <c r="U343" s="61"/>
      <c r="V343" s="61">
        <f>G343*P343</f>
        <v>15</v>
      </c>
      <c r="W343" s="61">
        <f>H343*P343</f>
        <v>15</v>
      </c>
      <c r="X343" s="61"/>
      <c r="Y343" s="61"/>
      <c r="Z343" s="61"/>
      <c r="AA343" s="61"/>
      <c r="AB343" s="61">
        <f>M343*P343</f>
        <v>15</v>
      </c>
      <c r="AC343" s="61">
        <f>N343*P343</f>
        <v>10</v>
      </c>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row>
    <row r="344" spans="1:54" ht="15.75" x14ac:dyDescent="0.25">
      <c r="A344" s="145" t="s">
        <v>33</v>
      </c>
      <c r="B344" s="146" t="s">
        <v>1345</v>
      </c>
      <c r="C344" s="143">
        <v>3</v>
      </c>
      <c r="D344" s="61"/>
      <c r="E344" s="61">
        <v>3</v>
      </c>
      <c r="F344" s="61"/>
      <c r="G344" s="61">
        <v>3</v>
      </c>
      <c r="H344" s="61">
        <v>3</v>
      </c>
      <c r="I344" s="61"/>
      <c r="J344" s="61"/>
      <c r="K344" s="61"/>
      <c r="L344" s="61"/>
      <c r="M344" s="61">
        <v>3</v>
      </c>
      <c r="N344" s="61">
        <v>2</v>
      </c>
      <c r="O344" s="61"/>
      <c r="P344" s="61">
        <v>5</v>
      </c>
      <c r="Q344" s="61"/>
      <c r="R344" s="61">
        <f>C344*P344</f>
        <v>15</v>
      </c>
      <c r="S344" s="61"/>
      <c r="T344" s="61">
        <f>E344*P344</f>
        <v>15</v>
      </c>
      <c r="U344" s="61"/>
      <c r="V344" s="61">
        <f>G344*P344</f>
        <v>15</v>
      </c>
      <c r="W344" s="61">
        <f>H344*P344</f>
        <v>15</v>
      </c>
      <c r="X344" s="61"/>
      <c r="Y344" s="61"/>
      <c r="Z344" s="61"/>
      <c r="AA344" s="61"/>
      <c r="AB344" s="61">
        <f>M344*P344</f>
        <v>15</v>
      </c>
      <c r="AC344" s="61">
        <f>N344*P344</f>
        <v>10</v>
      </c>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row>
    <row r="345" spans="1:54" ht="15.75" x14ac:dyDescent="0.25">
      <c r="A345" s="81" t="s">
        <v>285</v>
      </c>
      <c r="B345" s="81" t="s">
        <v>1346</v>
      </c>
      <c r="C345" s="142" t="s">
        <v>2</v>
      </c>
      <c r="D345" s="81" t="s">
        <v>3</v>
      </c>
      <c r="E345" s="81" t="s">
        <v>4</v>
      </c>
      <c r="F345" s="81" t="s">
        <v>5</v>
      </c>
      <c r="G345" s="81" t="s">
        <v>6</v>
      </c>
      <c r="H345" s="81" t="s">
        <v>7</v>
      </c>
      <c r="I345" s="81" t="s">
        <v>8</v>
      </c>
      <c r="J345" s="81" t="s">
        <v>9</v>
      </c>
      <c r="K345" s="81" t="s">
        <v>10</v>
      </c>
      <c r="L345" s="81" t="s">
        <v>11</v>
      </c>
      <c r="M345" s="81" t="s">
        <v>12</v>
      </c>
      <c r="N345" s="81" t="s">
        <v>13</v>
      </c>
      <c r="O345" s="81"/>
      <c r="P345" s="81"/>
      <c r="Q345" s="81"/>
      <c r="R345" s="81" t="s">
        <v>15</v>
      </c>
      <c r="S345" s="81" t="s">
        <v>16</v>
      </c>
      <c r="T345" s="81" t="s">
        <v>17</v>
      </c>
      <c r="U345" s="81" t="s">
        <v>18</v>
      </c>
      <c r="V345" s="81" t="s">
        <v>19</v>
      </c>
      <c r="W345" s="81" t="s">
        <v>20</v>
      </c>
      <c r="X345" s="81" t="s">
        <v>21</v>
      </c>
      <c r="Y345" s="81" t="s">
        <v>22</v>
      </c>
      <c r="Z345" s="81" t="s">
        <v>23</v>
      </c>
      <c r="AA345" s="81" t="s">
        <v>24</v>
      </c>
      <c r="AB345" s="81" t="s">
        <v>25</v>
      </c>
      <c r="AC345" s="81" t="s">
        <v>26</v>
      </c>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row>
    <row r="346" spans="1:54" ht="15.75" x14ac:dyDescent="0.25">
      <c r="A346" s="145" t="s">
        <v>27</v>
      </c>
      <c r="B346" s="146" t="s">
        <v>1347</v>
      </c>
      <c r="C346" s="143">
        <v>3</v>
      </c>
      <c r="D346" s="61"/>
      <c r="E346" s="61">
        <v>3</v>
      </c>
      <c r="F346" s="61"/>
      <c r="G346" s="61">
        <v>3</v>
      </c>
      <c r="H346" s="61">
        <v>3</v>
      </c>
      <c r="I346" s="61"/>
      <c r="J346" s="61"/>
      <c r="K346" s="61"/>
      <c r="L346" s="61"/>
      <c r="M346" s="61">
        <v>3</v>
      </c>
      <c r="N346" s="61">
        <v>2</v>
      </c>
      <c r="O346" s="61"/>
      <c r="P346" s="61">
        <v>5</v>
      </c>
      <c r="Q346" s="61"/>
      <c r="R346" s="61">
        <f>C346*P346</f>
        <v>15</v>
      </c>
      <c r="S346" s="61"/>
      <c r="T346" s="61">
        <f>E346*P346</f>
        <v>15</v>
      </c>
      <c r="U346" s="61"/>
      <c r="V346" s="61">
        <f>G346*P346</f>
        <v>15</v>
      </c>
      <c r="W346" s="61">
        <f>H346*P346</f>
        <v>15</v>
      </c>
      <c r="X346" s="61"/>
      <c r="Y346" s="61"/>
      <c r="Z346" s="61"/>
      <c r="AA346" s="61"/>
      <c r="AB346" s="61">
        <f>M346*P346</f>
        <v>15</v>
      </c>
      <c r="AC346" s="61">
        <f>N346*P346</f>
        <v>10</v>
      </c>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row>
    <row r="347" spans="1:54" s="57" customFormat="1" ht="31.5" x14ac:dyDescent="0.25">
      <c r="A347" s="145" t="s">
        <v>31</v>
      </c>
      <c r="B347" s="146" t="s">
        <v>1348</v>
      </c>
      <c r="C347" s="143">
        <v>3</v>
      </c>
      <c r="D347" s="61"/>
      <c r="E347" s="61">
        <v>3</v>
      </c>
      <c r="F347" s="61"/>
      <c r="G347" s="61">
        <v>3</v>
      </c>
      <c r="H347" s="61">
        <v>3</v>
      </c>
      <c r="I347" s="61"/>
      <c r="J347" s="61"/>
      <c r="K347" s="61"/>
      <c r="L347" s="61"/>
      <c r="M347" s="61">
        <v>3</v>
      </c>
      <c r="N347" s="61">
        <v>2</v>
      </c>
      <c r="O347" s="61"/>
      <c r="P347" s="61">
        <v>5</v>
      </c>
      <c r="Q347" s="61"/>
      <c r="R347" s="61">
        <f>C347*P347</f>
        <v>15</v>
      </c>
      <c r="S347" s="61"/>
      <c r="T347" s="61">
        <f>E347*P347</f>
        <v>15</v>
      </c>
      <c r="U347" s="61"/>
      <c r="V347" s="61">
        <f>G347*P347</f>
        <v>15</v>
      </c>
      <c r="W347" s="61">
        <f>H347*P347</f>
        <v>15</v>
      </c>
      <c r="X347" s="61"/>
      <c r="Y347" s="61"/>
      <c r="Z347" s="61"/>
      <c r="AA347" s="61"/>
      <c r="AB347" s="61">
        <f>M347*P347</f>
        <v>15</v>
      </c>
      <c r="AC347" s="61">
        <f>N347*P347</f>
        <v>10</v>
      </c>
      <c r="AD347" s="16"/>
      <c r="AE347" s="128"/>
      <c r="AF347" s="128"/>
      <c r="AG347" s="128"/>
      <c r="AH347" s="128"/>
      <c r="AI347" s="128"/>
      <c r="AJ347" s="128"/>
      <c r="AK347" s="128"/>
      <c r="AL347" s="128"/>
      <c r="AM347" s="128"/>
      <c r="AN347" s="128"/>
      <c r="AO347" s="128"/>
      <c r="AP347" s="128"/>
      <c r="AQ347" s="128"/>
      <c r="AR347" s="128"/>
      <c r="AS347" s="128"/>
      <c r="AT347" s="128"/>
      <c r="AU347" s="128"/>
      <c r="AV347" s="128"/>
      <c r="AW347" s="128"/>
      <c r="AX347" s="128"/>
      <c r="AY347" s="128"/>
      <c r="AZ347" s="128"/>
      <c r="BA347" s="128"/>
      <c r="BB347" s="128"/>
    </row>
    <row r="348" spans="1:54" ht="15.75" x14ac:dyDescent="0.25">
      <c r="A348" s="145" t="s">
        <v>33</v>
      </c>
      <c r="B348" s="146" t="s">
        <v>1349</v>
      </c>
      <c r="C348" s="143">
        <v>3</v>
      </c>
      <c r="D348" s="61"/>
      <c r="E348" s="61">
        <v>2</v>
      </c>
      <c r="F348" s="61"/>
      <c r="G348" s="61">
        <v>1</v>
      </c>
      <c r="H348" s="61"/>
      <c r="I348" s="61"/>
      <c r="J348" s="61"/>
      <c r="K348" s="61"/>
      <c r="L348" s="61"/>
      <c r="M348" s="61"/>
      <c r="N348" s="61">
        <v>1</v>
      </c>
      <c r="O348" s="61"/>
      <c r="P348" s="61">
        <v>5</v>
      </c>
      <c r="Q348" s="61"/>
      <c r="R348" s="61">
        <f>C348*P348</f>
        <v>15</v>
      </c>
      <c r="S348" s="61"/>
      <c r="T348" s="61">
        <f>E348*P348</f>
        <v>10</v>
      </c>
      <c r="U348" s="61"/>
      <c r="V348" s="61">
        <f>G348*P348</f>
        <v>5</v>
      </c>
      <c r="W348" s="61"/>
      <c r="X348" s="61"/>
      <c r="Y348" s="61"/>
      <c r="Z348" s="61"/>
      <c r="AA348" s="61"/>
      <c r="AB348" s="61"/>
      <c r="AC348" s="61">
        <f>N348*P348</f>
        <v>5</v>
      </c>
      <c r="AD348" s="16"/>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row>
    <row r="349" spans="1:54" ht="15.75" x14ac:dyDescent="0.25">
      <c r="A349" s="145" t="s">
        <v>35</v>
      </c>
      <c r="B349" s="146" t="s">
        <v>1350</v>
      </c>
      <c r="C349" s="143">
        <v>3</v>
      </c>
      <c r="D349" s="61"/>
      <c r="E349" s="61">
        <v>2</v>
      </c>
      <c r="F349" s="61"/>
      <c r="G349" s="61">
        <v>1</v>
      </c>
      <c r="H349" s="61"/>
      <c r="I349" s="61"/>
      <c r="J349" s="61"/>
      <c r="K349" s="61"/>
      <c r="L349" s="61"/>
      <c r="M349" s="61"/>
      <c r="N349" s="61">
        <v>1</v>
      </c>
      <c r="O349" s="61"/>
      <c r="P349" s="61">
        <v>5</v>
      </c>
      <c r="Q349" s="61"/>
      <c r="R349" s="61">
        <f>C349*P349</f>
        <v>15</v>
      </c>
      <c r="S349" s="61"/>
      <c r="T349" s="61">
        <f>E349*P349</f>
        <v>10</v>
      </c>
      <c r="U349" s="61"/>
      <c r="V349" s="61">
        <f>G349*P349</f>
        <v>5</v>
      </c>
      <c r="W349" s="61"/>
      <c r="X349" s="61"/>
      <c r="Y349" s="61"/>
      <c r="Z349" s="61"/>
      <c r="AA349" s="61"/>
      <c r="AB349" s="61"/>
      <c r="AC349" s="61">
        <f>N349*P349</f>
        <v>5</v>
      </c>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row>
    <row r="350" spans="1:54" ht="7.5" customHeight="1" x14ac:dyDescent="0.25">
      <c r="A350" s="211"/>
      <c r="B350" s="212"/>
      <c r="C350" s="212"/>
      <c r="D350" s="212"/>
      <c r="E350" s="212"/>
      <c r="F350" s="212"/>
      <c r="G350" s="212"/>
      <c r="H350" s="212"/>
      <c r="I350" s="212"/>
      <c r="J350" s="212"/>
      <c r="K350" s="212"/>
      <c r="L350" s="212"/>
      <c r="M350" s="212"/>
      <c r="N350" s="212"/>
      <c r="O350" s="212"/>
      <c r="P350" s="212"/>
      <c r="Q350" s="212"/>
      <c r="R350" s="212"/>
      <c r="S350" s="212"/>
      <c r="T350" s="212"/>
      <c r="U350" s="212"/>
      <c r="V350" s="212"/>
      <c r="W350" s="212"/>
      <c r="X350" s="212"/>
      <c r="Y350" s="212"/>
      <c r="Z350" s="212"/>
      <c r="AA350" s="212"/>
      <c r="AB350" s="212"/>
      <c r="AC350" s="213"/>
      <c r="AD350" s="128"/>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row>
    <row r="351" spans="1:54" ht="15.75" x14ac:dyDescent="0.25">
      <c r="A351" s="81" t="s">
        <v>343</v>
      </c>
      <c r="B351" s="81" t="s">
        <v>1351</v>
      </c>
      <c r="C351" s="142" t="s">
        <v>2</v>
      </c>
      <c r="D351" s="81" t="s">
        <v>3</v>
      </c>
      <c r="E351" s="81" t="s">
        <v>4</v>
      </c>
      <c r="F351" s="81" t="s">
        <v>5</v>
      </c>
      <c r="G351" s="81" t="s">
        <v>6</v>
      </c>
      <c r="H351" s="81" t="s">
        <v>7</v>
      </c>
      <c r="I351" s="81" t="s">
        <v>8</v>
      </c>
      <c r="J351" s="81" t="s">
        <v>9</v>
      </c>
      <c r="K351" s="81" t="s">
        <v>10</v>
      </c>
      <c r="L351" s="81" t="s">
        <v>11</v>
      </c>
      <c r="M351" s="81" t="s">
        <v>12</v>
      </c>
      <c r="N351" s="81" t="s">
        <v>13</v>
      </c>
      <c r="O351" s="81"/>
      <c r="P351" s="81"/>
      <c r="Q351" s="81"/>
      <c r="R351" s="81" t="s">
        <v>15</v>
      </c>
      <c r="S351" s="81" t="s">
        <v>16</v>
      </c>
      <c r="T351" s="81" t="s">
        <v>17</v>
      </c>
      <c r="U351" s="81" t="s">
        <v>18</v>
      </c>
      <c r="V351" s="81" t="s">
        <v>19</v>
      </c>
      <c r="W351" s="81" t="s">
        <v>20</v>
      </c>
      <c r="X351" s="81" t="s">
        <v>21</v>
      </c>
      <c r="Y351" s="81" t="s">
        <v>22</v>
      </c>
      <c r="Z351" s="81" t="s">
        <v>23</v>
      </c>
      <c r="AA351" s="81" t="s">
        <v>24</v>
      </c>
      <c r="AB351" s="81" t="s">
        <v>25</v>
      </c>
      <c r="AC351" s="81" t="s">
        <v>26</v>
      </c>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row>
    <row r="352" spans="1:54" ht="15.75" x14ac:dyDescent="0.25">
      <c r="A352" s="145" t="s">
        <v>27</v>
      </c>
      <c r="B352" s="146" t="s">
        <v>1352</v>
      </c>
      <c r="C352" s="143">
        <v>3</v>
      </c>
      <c r="D352" s="61">
        <v>2</v>
      </c>
      <c r="E352" s="61">
        <v>3</v>
      </c>
      <c r="F352" s="61"/>
      <c r="G352" s="61"/>
      <c r="H352" s="61">
        <v>1</v>
      </c>
      <c r="I352" s="61">
        <v>1</v>
      </c>
      <c r="J352" s="61">
        <v>3</v>
      </c>
      <c r="K352" s="61">
        <v>2</v>
      </c>
      <c r="L352" s="61"/>
      <c r="M352" s="61">
        <v>1</v>
      </c>
      <c r="N352" s="61">
        <v>2</v>
      </c>
      <c r="O352" s="61"/>
      <c r="P352" s="61">
        <v>0.8</v>
      </c>
      <c r="Q352" s="61"/>
      <c r="R352" s="61">
        <f>C352*P352</f>
        <v>2.4000000000000004</v>
      </c>
      <c r="S352" s="61">
        <f>D352*P352</f>
        <v>1.6</v>
      </c>
      <c r="T352" s="61">
        <f>E352*P352</f>
        <v>2.4000000000000004</v>
      </c>
      <c r="U352" s="61"/>
      <c r="V352" s="61"/>
      <c r="W352" s="61">
        <f>H352*P352</f>
        <v>0.8</v>
      </c>
      <c r="X352" s="61">
        <f>I352*P352</f>
        <v>0.8</v>
      </c>
      <c r="Y352" s="61">
        <f>J352*P352</f>
        <v>2.4000000000000004</v>
      </c>
      <c r="Z352" s="61">
        <f>K352*P352</f>
        <v>1.6</v>
      </c>
      <c r="AA352" s="61"/>
      <c r="AB352" s="61">
        <f>M352*P352</f>
        <v>0.8</v>
      </c>
      <c r="AC352" s="61">
        <f>N352*P352</f>
        <v>1.6</v>
      </c>
      <c r="AD352" s="16"/>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row>
    <row r="353" spans="1:54" ht="15.75" x14ac:dyDescent="0.25">
      <c r="A353" s="145" t="s">
        <v>31</v>
      </c>
      <c r="B353" s="146" t="s">
        <v>1353</v>
      </c>
      <c r="C353" s="143">
        <v>2</v>
      </c>
      <c r="D353" s="61"/>
      <c r="E353" s="61">
        <v>2</v>
      </c>
      <c r="F353" s="61"/>
      <c r="G353" s="61"/>
      <c r="H353" s="61"/>
      <c r="I353" s="61"/>
      <c r="J353" s="61">
        <v>1</v>
      </c>
      <c r="K353" s="61"/>
      <c r="L353" s="61"/>
      <c r="M353" s="61"/>
      <c r="N353" s="61">
        <v>1</v>
      </c>
      <c r="O353" s="61"/>
      <c r="P353" s="61">
        <v>0.8</v>
      </c>
      <c r="Q353" s="61"/>
      <c r="R353" s="61">
        <f>C353*P353</f>
        <v>1.6</v>
      </c>
      <c r="S353" s="61"/>
      <c r="T353" s="61">
        <f>E353*P353</f>
        <v>1.6</v>
      </c>
      <c r="U353" s="61"/>
      <c r="V353" s="61"/>
      <c r="W353" s="61"/>
      <c r="X353" s="61"/>
      <c r="Y353" s="61">
        <f>J353*P353</f>
        <v>0.8</v>
      </c>
      <c r="Z353" s="61"/>
      <c r="AA353" s="61"/>
      <c r="AB353" s="61"/>
      <c r="AC353" s="61">
        <f>N353*P353</f>
        <v>0.8</v>
      </c>
      <c r="AD353" s="16"/>
      <c r="AE353" s="16"/>
      <c r="AF353" s="16"/>
      <c r="AG353" s="16"/>
      <c r="AH353" s="16"/>
      <c r="AI353" s="16"/>
      <c r="AJ353" s="16"/>
      <c r="AM353" s="16"/>
      <c r="AN353" s="16"/>
      <c r="AO353" s="16"/>
      <c r="AP353" s="16"/>
      <c r="AQ353" s="16"/>
      <c r="AR353" s="16"/>
      <c r="AS353" s="16"/>
      <c r="AT353" s="16"/>
      <c r="AU353" s="16"/>
      <c r="AV353" s="16"/>
      <c r="AW353" s="16"/>
      <c r="AX353" s="16"/>
      <c r="AY353" s="16"/>
      <c r="AZ353" s="16"/>
      <c r="BA353" s="16"/>
      <c r="BB353" s="16"/>
    </row>
    <row r="354" spans="1:54" ht="15.75" x14ac:dyDescent="0.25">
      <c r="A354" s="145" t="s">
        <v>33</v>
      </c>
      <c r="B354" s="146" t="s">
        <v>1354</v>
      </c>
      <c r="C354" s="143">
        <v>2</v>
      </c>
      <c r="D354" s="61">
        <v>2</v>
      </c>
      <c r="E354" s="61">
        <v>2</v>
      </c>
      <c r="F354" s="61">
        <v>2</v>
      </c>
      <c r="G354" s="61"/>
      <c r="H354" s="61">
        <v>3</v>
      </c>
      <c r="I354" s="61">
        <v>1</v>
      </c>
      <c r="J354" s="61">
        <v>1</v>
      </c>
      <c r="K354" s="61"/>
      <c r="L354" s="61">
        <v>1</v>
      </c>
      <c r="M354" s="61"/>
      <c r="N354" s="61">
        <v>2</v>
      </c>
      <c r="O354" s="61"/>
      <c r="P354" s="61">
        <v>0.8</v>
      </c>
      <c r="Q354" s="61"/>
      <c r="R354" s="61">
        <f>C354*P354</f>
        <v>1.6</v>
      </c>
      <c r="S354" s="61">
        <f>D354*P354</f>
        <v>1.6</v>
      </c>
      <c r="T354" s="61">
        <f>E354*P354</f>
        <v>1.6</v>
      </c>
      <c r="U354" s="61">
        <f>F354*P354</f>
        <v>1.6</v>
      </c>
      <c r="V354" s="61"/>
      <c r="W354" s="61">
        <f>H354*P354</f>
        <v>2.4000000000000004</v>
      </c>
      <c r="X354" s="61">
        <f>I354*P354</f>
        <v>0.8</v>
      </c>
      <c r="Y354" s="61">
        <f>J354*P354</f>
        <v>0.8</v>
      </c>
      <c r="Z354" s="61"/>
      <c r="AA354" s="61">
        <f>L354*P354</f>
        <v>0.8</v>
      </c>
      <c r="AB354" s="61"/>
      <c r="AC354" s="61">
        <f>N354*P354</f>
        <v>1.6</v>
      </c>
      <c r="AD354" s="16"/>
      <c r="AE354" s="16"/>
      <c r="AF354" s="16"/>
      <c r="AG354" s="16"/>
      <c r="AH354" s="16"/>
      <c r="AI354" s="16"/>
      <c r="AJ354" s="16"/>
      <c r="AM354" s="16"/>
      <c r="AN354" s="16"/>
      <c r="AO354" s="16"/>
      <c r="AP354" s="16"/>
      <c r="AQ354" s="16"/>
      <c r="AR354" s="16"/>
      <c r="AS354" s="16"/>
      <c r="AT354" s="16"/>
      <c r="AU354" s="16"/>
      <c r="AV354" s="16"/>
      <c r="AW354" s="16"/>
      <c r="AX354" s="16"/>
      <c r="AY354" s="16"/>
      <c r="AZ354" s="16"/>
      <c r="BA354" s="16"/>
      <c r="BB354" s="16"/>
    </row>
    <row r="355" spans="1:54" ht="15.75" x14ac:dyDescent="0.25">
      <c r="A355" s="145" t="s">
        <v>35</v>
      </c>
      <c r="B355" s="146" t="s">
        <v>1355</v>
      </c>
      <c r="C355" s="143">
        <v>3</v>
      </c>
      <c r="D355" s="61">
        <v>1</v>
      </c>
      <c r="E355" s="61">
        <v>2</v>
      </c>
      <c r="F355" s="61">
        <v>1</v>
      </c>
      <c r="G355" s="61"/>
      <c r="H355" s="61"/>
      <c r="I355" s="61">
        <v>1</v>
      </c>
      <c r="J355" s="61">
        <v>1</v>
      </c>
      <c r="K355" s="61"/>
      <c r="L355" s="61"/>
      <c r="M355" s="61"/>
      <c r="N355" s="61">
        <v>1</v>
      </c>
      <c r="O355" s="61"/>
      <c r="P355" s="61">
        <v>0.8</v>
      </c>
      <c r="Q355" s="61"/>
      <c r="R355" s="61">
        <f>C355*P355</f>
        <v>2.4000000000000004</v>
      </c>
      <c r="S355" s="61">
        <f>D355*P355</f>
        <v>0.8</v>
      </c>
      <c r="T355" s="61">
        <f>E355*P355</f>
        <v>1.6</v>
      </c>
      <c r="U355" s="61">
        <f>F355*P355</f>
        <v>0.8</v>
      </c>
      <c r="V355" s="61"/>
      <c r="W355" s="61"/>
      <c r="X355" s="61">
        <f>I355*P355</f>
        <v>0.8</v>
      </c>
      <c r="Y355" s="61">
        <f>J355*P355</f>
        <v>0.8</v>
      </c>
      <c r="Z355" s="61"/>
      <c r="AA355" s="61"/>
      <c r="AB355" s="61"/>
      <c r="AC355" s="61">
        <f>N355*P355</f>
        <v>0.8</v>
      </c>
      <c r="AD355" s="16"/>
      <c r="AE355" s="16"/>
      <c r="AF355" s="16"/>
      <c r="AG355" s="16"/>
      <c r="AH355" s="16"/>
      <c r="AI355" s="16"/>
      <c r="AJ355" s="16"/>
      <c r="AM355" s="16"/>
      <c r="AN355" s="16"/>
      <c r="AO355" s="16"/>
      <c r="AP355" s="16"/>
      <c r="AQ355" s="16"/>
      <c r="AR355" s="16"/>
      <c r="AS355" s="16"/>
      <c r="AT355" s="16"/>
      <c r="AU355" s="16"/>
      <c r="AV355" s="16"/>
      <c r="AW355" s="16"/>
      <c r="AX355" s="16"/>
      <c r="AY355" s="16"/>
      <c r="AZ355" s="16"/>
      <c r="BA355" s="16"/>
      <c r="BB355" s="16"/>
    </row>
    <row r="356" spans="1:54" ht="15.75" x14ac:dyDescent="0.25">
      <c r="A356" s="145" t="s">
        <v>37</v>
      </c>
      <c r="B356" s="146" t="s">
        <v>1356</v>
      </c>
      <c r="C356" s="143">
        <v>3</v>
      </c>
      <c r="D356" s="61">
        <v>2</v>
      </c>
      <c r="E356" s="61">
        <v>3</v>
      </c>
      <c r="F356" s="61">
        <v>2</v>
      </c>
      <c r="G356" s="61"/>
      <c r="H356" s="61">
        <v>1</v>
      </c>
      <c r="I356" s="61">
        <v>1</v>
      </c>
      <c r="J356" s="61">
        <v>1</v>
      </c>
      <c r="K356" s="61"/>
      <c r="L356" s="61"/>
      <c r="M356" s="61"/>
      <c r="N356" s="61">
        <v>1</v>
      </c>
      <c r="O356" s="61"/>
      <c r="P356" s="61">
        <v>0.8</v>
      </c>
      <c r="Q356" s="61"/>
      <c r="R356" s="61">
        <f>C356*P356</f>
        <v>2.4000000000000004</v>
      </c>
      <c r="S356" s="61">
        <f>D356*P356</f>
        <v>1.6</v>
      </c>
      <c r="T356" s="61">
        <f>E356*P356</f>
        <v>2.4000000000000004</v>
      </c>
      <c r="U356" s="61">
        <f>F356*P356</f>
        <v>1.6</v>
      </c>
      <c r="V356" s="61"/>
      <c r="W356" s="61">
        <f>H356*P356</f>
        <v>0.8</v>
      </c>
      <c r="X356" s="61">
        <f>I356*P356</f>
        <v>0.8</v>
      </c>
      <c r="Y356" s="61">
        <f>J356*P356</f>
        <v>0.8</v>
      </c>
      <c r="Z356" s="61"/>
      <c r="AA356" s="61"/>
      <c r="AB356" s="61"/>
      <c r="AC356" s="61">
        <f>N356*P356</f>
        <v>0.8</v>
      </c>
      <c r="AD356" s="16"/>
      <c r="AE356" s="16"/>
      <c r="AF356" s="16"/>
      <c r="AG356" s="16"/>
      <c r="AH356" s="16"/>
      <c r="AI356" s="16"/>
      <c r="AJ356" s="16"/>
      <c r="AM356" s="16"/>
      <c r="AN356" s="16"/>
      <c r="AO356" s="16"/>
      <c r="AP356" s="16"/>
      <c r="AQ356" s="16"/>
      <c r="AR356" s="16"/>
      <c r="AS356" s="16"/>
      <c r="AT356" s="16"/>
      <c r="AU356" s="16"/>
      <c r="AV356" s="16"/>
      <c r="AW356" s="16"/>
      <c r="AX356" s="16"/>
      <c r="AY356" s="16"/>
      <c r="AZ356" s="16"/>
      <c r="BA356" s="16"/>
      <c r="BB356" s="16"/>
    </row>
    <row r="357" spans="1:54" ht="15.75" x14ac:dyDescent="0.25">
      <c r="A357" s="81" t="s">
        <v>343</v>
      </c>
      <c r="B357" s="81" t="s">
        <v>1357</v>
      </c>
      <c r="C357" s="142" t="s">
        <v>2</v>
      </c>
      <c r="D357" s="81" t="s">
        <v>3</v>
      </c>
      <c r="E357" s="81" t="s">
        <v>4</v>
      </c>
      <c r="F357" s="81" t="s">
        <v>5</v>
      </c>
      <c r="G357" s="81" t="s">
        <v>6</v>
      </c>
      <c r="H357" s="81" t="s">
        <v>7</v>
      </c>
      <c r="I357" s="81" t="s">
        <v>8</v>
      </c>
      <c r="J357" s="81" t="s">
        <v>9</v>
      </c>
      <c r="K357" s="81" t="s">
        <v>10</v>
      </c>
      <c r="L357" s="81" t="s">
        <v>11</v>
      </c>
      <c r="M357" s="81" t="s">
        <v>12</v>
      </c>
      <c r="N357" s="81" t="s">
        <v>13</v>
      </c>
      <c r="O357" s="81"/>
      <c r="P357" s="81"/>
      <c r="Q357" s="81"/>
      <c r="R357" s="81" t="s">
        <v>15</v>
      </c>
      <c r="S357" s="81" t="s">
        <v>16</v>
      </c>
      <c r="T357" s="81" t="s">
        <v>17</v>
      </c>
      <c r="U357" s="81" t="s">
        <v>18</v>
      </c>
      <c r="V357" s="81" t="s">
        <v>19</v>
      </c>
      <c r="W357" s="81" t="s">
        <v>20</v>
      </c>
      <c r="X357" s="81" t="s">
        <v>21</v>
      </c>
      <c r="Y357" s="81" t="s">
        <v>22</v>
      </c>
      <c r="Z357" s="81" t="s">
        <v>23</v>
      </c>
      <c r="AA357" s="81" t="s">
        <v>24</v>
      </c>
      <c r="AB357" s="81" t="s">
        <v>25</v>
      </c>
      <c r="AC357" s="81" t="s">
        <v>26</v>
      </c>
      <c r="AD357" s="16"/>
      <c r="AE357" s="16"/>
      <c r="AF357" s="16"/>
      <c r="AG357" s="16"/>
      <c r="AH357" s="16"/>
      <c r="AI357" s="16"/>
      <c r="AJ357" s="16"/>
      <c r="AM357" s="16"/>
      <c r="AN357" s="16"/>
      <c r="AO357" s="16"/>
      <c r="AP357" s="16"/>
      <c r="AQ357" s="16"/>
      <c r="AR357" s="16"/>
      <c r="AS357" s="16"/>
      <c r="AT357" s="16"/>
      <c r="AU357" s="16"/>
      <c r="AV357" s="16"/>
      <c r="AW357" s="16"/>
      <c r="AX357" s="16"/>
      <c r="AY357" s="16"/>
      <c r="AZ357" s="16"/>
      <c r="BA357" s="16"/>
      <c r="BB357" s="16"/>
    </row>
    <row r="358" spans="1:54" ht="15.75" x14ac:dyDescent="0.25">
      <c r="A358" s="145" t="s">
        <v>27</v>
      </c>
      <c r="B358" s="146" t="s">
        <v>1358</v>
      </c>
      <c r="C358" s="143">
        <v>3</v>
      </c>
      <c r="D358" s="61">
        <v>2</v>
      </c>
      <c r="E358" s="61">
        <v>3</v>
      </c>
      <c r="F358" s="61"/>
      <c r="G358" s="61"/>
      <c r="H358" s="61">
        <v>1</v>
      </c>
      <c r="I358" s="61">
        <v>1</v>
      </c>
      <c r="J358" s="61">
        <v>3</v>
      </c>
      <c r="K358" s="61">
        <v>2</v>
      </c>
      <c r="L358" s="61"/>
      <c r="M358" s="61">
        <v>1</v>
      </c>
      <c r="N358" s="61">
        <v>2</v>
      </c>
      <c r="O358" s="61"/>
      <c r="P358" s="61">
        <v>0.8</v>
      </c>
      <c r="Q358" s="61"/>
      <c r="R358" s="61">
        <f>C358*P358</f>
        <v>2.4000000000000004</v>
      </c>
      <c r="S358" s="61">
        <f>D358*P358</f>
        <v>1.6</v>
      </c>
      <c r="T358" s="61">
        <f>E358*P358</f>
        <v>2.4000000000000004</v>
      </c>
      <c r="U358" s="61"/>
      <c r="V358" s="61"/>
      <c r="W358" s="61">
        <f>H358*P358</f>
        <v>0.8</v>
      </c>
      <c r="X358" s="61">
        <f>I358*P358</f>
        <v>0.8</v>
      </c>
      <c r="Y358" s="61">
        <f>J358*P358</f>
        <v>2.4000000000000004</v>
      </c>
      <c r="Z358" s="61">
        <f>K358*P358</f>
        <v>1.6</v>
      </c>
      <c r="AA358" s="61"/>
      <c r="AB358" s="61">
        <f>M358*P358</f>
        <v>0.8</v>
      </c>
      <c r="AC358" s="61">
        <f>N358*P358</f>
        <v>1.6</v>
      </c>
      <c r="AD358" s="16"/>
      <c r="AE358" s="16"/>
      <c r="AF358" s="16"/>
      <c r="AG358" s="16"/>
      <c r="AH358" s="16"/>
      <c r="AI358" s="16"/>
      <c r="AJ358" s="16"/>
      <c r="AM358" s="16"/>
      <c r="AN358" s="16"/>
      <c r="AO358" s="16"/>
      <c r="AP358" s="16"/>
      <c r="AQ358" s="16"/>
      <c r="AR358" s="16"/>
      <c r="AS358" s="16"/>
      <c r="AT358" s="16"/>
      <c r="AU358" s="16"/>
      <c r="AV358" s="16"/>
      <c r="AW358" s="16"/>
      <c r="AX358" s="16"/>
      <c r="AY358" s="16"/>
      <c r="AZ358" s="16"/>
      <c r="BA358" s="16"/>
      <c r="BB358" s="16"/>
    </row>
    <row r="359" spans="1:54" ht="15.75" x14ac:dyDescent="0.25">
      <c r="A359" s="145" t="s">
        <v>31</v>
      </c>
      <c r="B359" s="146" t="s">
        <v>1359</v>
      </c>
      <c r="C359" s="143">
        <v>3</v>
      </c>
      <c r="D359" s="61">
        <v>2</v>
      </c>
      <c r="E359" s="61">
        <v>2</v>
      </c>
      <c r="F359" s="61"/>
      <c r="G359" s="61"/>
      <c r="H359" s="61"/>
      <c r="I359" s="61"/>
      <c r="J359" s="61">
        <v>1</v>
      </c>
      <c r="K359" s="61"/>
      <c r="L359" s="61"/>
      <c r="M359" s="61"/>
      <c r="N359" s="61">
        <v>1</v>
      </c>
      <c r="O359" s="61"/>
      <c r="P359" s="61">
        <v>0.8</v>
      </c>
      <c r="Q359" s="61"/>
      <c r="R359" s="61">
        <f>C359*P359</f>
        <v>2.4000000000000004</v>
      </c>
      <c r="S359" s="61">
        <f>D359*P359</f>
        <v>1.6</v>
      </c>
      <c r="T359" s="61">
        <f>E359*P359</f>
        <v>1.6</v>
      </c>
      <c r="U359" s="61"/>
      <c r="V359" s="61"/>
      <c r="W359" s="61"/>
      <c r="X359" s="61"/>
      <c r="Y359" s="61">
        <f>J359*P359</f>
        <v>0.8</v>
      </c>
      <c r="Z359" s="61"/>
      <c r="AA359" s="61"/>
      <c r="AB359" s="61"/>
      <c r="AC359" s="61">
        <f>N359*P359</f>
        <v>0.8</v>
      </c>
      <c r="AD359" s="16"/>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row>
    <row r="360" spans="1:54" ht="15.75" x14ac:dyDescent="0.25">
      <c r="A360" s="145" t="s">
        <v>33</v>
      </c>
      <c r="B360" s="146" t="s">
        <v>1360</v>
      </c>
      <c r="C360" s="143">
        <v>3</v>
      </c>
      <c r="D360" s="61">
        <v>2</v>
      </c>
      <c r="E360" s="61">
        <v>2</v>
      </c>
      <c r="F360" s="61">
        <v>2</v>
      </c>
      <c r="G360" s="61"/>
      <c r="H360" s="61">
        <v>3</v>
      </c>
      <c r="I360" s="61">
        <v>1</v>
      </c>
      <c r="J360" s="61">
        <v>1</v>
      </c>
      <c r="K360" s="61"/>
      <c r="L360" s="61">
        <v>1</v>
      </c>
      <c r="M360" s="61"/>
      <c r="N360" s="61">
        <v>2</v>
      </c>
      <c r="O360" s="61"/>
      <c r="P360" s="61">
        <v>0.8</v>
      </c>
      <c r="Q360" s="61"/>
      <c r="R360" s="61">
        <f>C360*P360</f>
        <v>2.4000000000000004</v>
      </c>
      <c r="S360" s="61">
        <f>D360*P360</f>
        <v>1.6</v>
      </c>
      <c r="T360" s="61">
        <f>E360*P360</f>
        <v>1.6</v>
      </c>
      <c r="U360" s="61">
        <f>F360*P360</f>
        <v>1.6</v>
      </c>
      <c r="V360" s="61"/>
      <c r="W360" s="61">
        <f>H360*P360</f>
        <v>2.4000000000000004</v>
      </c>
      <c r="X360" s="61">
        <f>I360*P360</f>
        <v>0.8</v>
      </c>
      <c r="Y360" s="61">
        <f>J360*P360</f>
        <v>0.8</v>
      </c>
      <c r="Z360" s="61"/>
      <c r="AA360" s="61">
        <f>L360*P360</f>
        <v>0.8</v>
      </c>
      <c r="AB360" s="61"/>
      <c r="AC360" s="61">
        <f>N360*P360</f>
        <v>1.6</v>
      </c>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row>
    <row r="361" spans="1:54" ht="15.75" x14ac:dyDescent="0.25">
      <c r="A361" s="145" t="s">
        <v>35</v>
      </c>
      <c r="B361" s="146" t="s">
        <v>1361</v>
      </c>
      <c r="C361" s="143">
        <v>3</v>
      </c>
      <c r="D361" s="61"/>
      <c r="E361" s="61"/>
      <c r="F361" s="61">
        <v>3</v>
      </c>
      <c r="G361" s="61"/>
      <c r="H361" s="61">
        <v>1</v>
      </c>
      <c r="I361" s="61"/>
      <c r="J361" s="61"/>
      <c r="K361" s="61"/>
      <c r="L361" s="61"/>
      <c r="M361" s="61"/>
      <c r="N361" s="61"/>
      <c r="O361" s="61"/>
      <c r="P361" s="61">
        <v>0.8</v>
      </c>
      <c r="Q361" s="61"/>
      <c r="R361" s="61">
        <f>C361*P361</f>
        <v>2.4000000000000004</v>
      </c>
      <c r="S361" s="61"/>
      <c r="T361" s="61"/>
      <c r="U361" s="61">
        <f>F361*P361</f>
        <v>2.4000000000000004</v>
      </c>
      <c r="V361" s="61"/>
      <c r="W361" s="61">
        <f>H361*P361</f>
        <v>0.8</v>
      </c>
      <c r="X361" s="61"/>
      <c r="Y361" s="61"/>
      <c r="Z361" s="61"/>
      <c r="AA361" s="61"/>
      <c r="AB361" s="61"/>
      <c r="AC361" s="61"/>
      <c r="AD361" s="16"/>
      <c r="AE361" s="16"/>
      <c r="AF361" s="16"/>
      <c r="AG361" s="16"/>
      <c r="AH361" s="16"/>
      <c r="AI361" s="16"/>
      <c r="AJ361" s="16"/>
      <c r="AK361" s="16"/>
      <c r="AL361" s="16"/>
      <c r="AM361" s="16"/>
      <c r="AN361" s="16"/>
      <c r="AO361" s="16"/>
      <c r="AP361" s="16"/>
      <c r="AQ361" s="16"/>
      <c r="AR361" s="16"/>
      <c r="AS361" s="16"/>
      <c r="AT361" s="16"/>
      <c r="AU361" s="16"/>
      <c r="AV361" s="16"/>
      <c r="AW361" s="16"/>
      <c r="AX361" s="16"/>
      <c r="AY361" s="16"/>
      <c r="AZ361" s="16"/>
      <c r="BA361" s="16"/>
      <c r="BB361" s="16"/>
    </row>
    <row r="362" spans="1:54" ht="15.75" x14ac:dyDescent="0.25">
      <c r="A362" s="145" t="s">
        <v>37</v>
      </c>
      <c r="B362" s="146" t="s">
        <v>1362</v>
      </c>
      <c r="C362" s="143">
        <v>3</v>
      </c>
      <c r="D362" s="61"/>
      <c r="E362" s="61"/>
      <c r="F362" s="61">
        <v>3</v>
      </c>
      <c r="G362" s="61"/>
      <c r="H362" s="61">
        <v>1</v>
      </c>
      <c r="I362" s="61"/>
      <c r="J362" s="61"/>
      <c r="K362" s="61"/>
      <c r="L362" s="61"/>
      <c r="M362" s="61"/>
      <c r="N362" s="61"/>
      <c r="O362" s="61"/>
      <c r="P362" s="61">
        <v>0.8</v>
      </c>
      <c r="Q362" s="61"/>
      <c r="R362" s="61">
        <f>C362*P362</f>
        <v>2.4000000000000004</v>
      </c>
      <c r="S362" s="61"/>
      <c r="T362" s="61"/>
      <c r="U362" s="61">
        <f>F362*P362</f>
        <v>2.4000000000000004</v>
      </c>
      <c r="V362" s="61"/>
      <c r="W362" s="61">
        <f>H362*P362</f>
        <v>0.8</v>
      </c>
      <c r="X362" s="61"/>
      <c r="Y362" s="61"/>
      <c r="Z362" s="61"/>
      <c r="AA362" s="61"/>
      <c r="AB362" s="61"/>
      <c r="AC362" s="61"/>
      <c r="AD362" s="16"/>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c r="BA362" s="16"/>
      <c r="BB362" s="16"/>
    </row>
    <row r="363" spans="1:54" ht="15.75" x14ac:dyDescent="0.25">
      <c r="A363" s="81" t="s">
        <v>343</v>
      </c>
      <c r="B363" s="81" t="s">
        <v>1363</v>
      </c>
      <c r="C363" s="142" t="s">
        <v>2</v>
      </c>
      <c r="D363" s="81" t="s">
        <v>3</v>
      </c>
      <c r="E363" s="81" t="s">
        <v>4</v>
      </c>
      <c r="F363" s="81" t="s">
        <v>5</v>
      </c>
      <c r="G363" s="81" t="s">
        <v>6</v>
      </c>
      <c r="H363" s="81" t="s">
        <v>7</v>
      </c>
      <c r="I363" s="81" t="s">
        <v>8</v>
      </c>
      <c r="J363" s="81" t="s">
        <v>9</v>
      </c>
      <c r="K363" s="81" t="s">
        <v>10</v>
      </c>
      <c r="L363" s="81" t="s">
        <v>11</v>
      </c>
      <c r="M363" s="81" t="s">
        <v>12</v>
      </c>
      <c r="N363" s="81" t="s">
        <v>13</v>
      </c>
      <c r="O363" s="81"/>
      <c r="P363" s="81"/>
      <c r="Q363" s="81"/>
      <c r="R363" s="81" t="s">
        <v>15</v>
      </c>
      <c r="S363" s="81" t="s">
        <v>16</v>
      </c>
      <c r="T363" s="81" t="s">
        <v>17</v>
      </c>
      <c r="U363" s="81" t="s">
        <v>18</v>
      </c>
      <c r="V363" s="81" t="s">
        <v>19</v>
      </c>
      <c r="W363" s="81" t="s">
        <v>20</v>
      </c>
      <c r="X363" s="81" t="s">
        <v>21</v>
      </c>
      <c r="Y363" s="81" t="s">
        <v>22</v>
      </c>
      <c r="Z363" s="81" t="s">
        <v>23</v>
      </c>
      <c r="AA363" s="81" t="s">
        <v>24</v>
      </c>
      <c r="AB363" s="81" t="s">
        <v>25</v>
      </c>
      <c r="AC363" s="81" t="s">
        <v>26</v>
      </c>
      <c r="AD363" s="16"/>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c r="BA363" s="16"/>
      <c r="BB363" s="16"/>
    </row>
    <row r="364" spans="1:54" ht="15.75" x14ac:dyDescent="0.25">
      <c r="A364" s="145" t="s">
        <v>27</v>
      </c>
      <c r="B364" s="146" t="s">
        <v>1364</v>
      </c>
      <c r="C364" s="143">
        <v>2</v>
      </c>
      <c r="D364" s="61">
        <v>2</v>
      </c>
      <c r="E364" s="61">
        <v>1</v>
      </c>
      <c r="F364" s="61"/>
      <c r="G364" s="61"/>
      <c r="H364" s="61"/>
      <c r="I364" s="61"/>
      <c r="J364" s="61"/>
      <c r="K364" s="61"/>
      <c r="L364" s="61"/>
      <c r="M364" s="61">
        <v>3</v>
      </c>
      <c r="N364" s="61"/>
      <c r="O364" s="61"/>
      <c r="P364" s="61">
        <v>2.4</v>
      </c>
      <c r="Q364" s="61"/>
      <c r="R364" s="61">
        <f t="shared" ref="R364:R369" si="89">C364*P364</f>
        <v>4.8</v>
      </c>
      <c r="S364" s="61">
        <f>D364*P364</f>
        <v>4.8</v>
      </c>
      <c r="T364" s="61">
        <f>E364*P364</f>
        <v>2.4</v>
      </c>
      <c r="U364" s="61"/>
      <c r="V364" s="61"/>
      <c r="W364" s="61"/>
      <c r="X364" s="61"/>
      <c r="Y364" s="61"/>
      <c r="Z364" s="61"/>
      <c r="AA364" s="61"/>
      <c r="AB364" s="61">
        <f t="shared" ref="AB364:AB369" si="90">M364*P364</f>
        <v>7.1999999999999993</v>
      </c>
      <c r="AC364" s="61"/>
      <c r="AD364" s="16"/>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c r="BA364" s="16"/>
      <c r="BB364" s="16"/>
    </row>
    <row r="365" spans="1:54" ht="15.75" x14ac:dyDescent="0.25">
      <c r="A365" s="145" t="s">
        <v>31</v>
      </c>
      <c r="B365" s="146" t="s">
        <v>1365</v>
      </c>
      <c r="C365" s="143">
        <v>2</v>
      </c>
      <c r="D365" s="61">
        <v>2</v>
      </c>
      <c r="E365" s="61"/>
      <c r="F365" s="61"/>
      <c r="G365" s="61"/>
      <c r="H365" s="61"/>
      <c r="I365" s="61"/>
      <c r="J365" s="61"/>
      <c r="K365" s="61"/>
      <c r="L365" s="61"/>
      <c r="M365" s="61">
        <v>3</v>
      </c>
      <c r="N365" s="61"/>
      <c r="O365" s="61"/>
      <c r="P365" s="61">
        <v>2.4</v>
      </c>
      <c r="Q365" s="61"/>
      <c r="R365" s="61">
        <f t="shared" si="89"/>
        <v>4.8</v>
      </c>
      <c r="S365" s="61">
        <f>D365*P365</f>
        <v>4.8</v>
      </c>
      <c r="T365" s="61"/>
      <c r="U365" s="61"/>
      <c r="V365" s="61"/>
      <c r="W365" s="61"/>
      <c r="X365" s="61"/>
      <c r="Y365" s="61"/>
      <c r="Z365" s="61"/>
      <c r="AA365" s="61"/>
      <c r="AB365" s="61">
        <f t="shared" si="90"/>
        <v>7.1999999999999993</v>
      </c>
      <c r="AC365" s="61"/>
      <c r="AD365" s="16"/>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c r="BA365" s="16"/>
      <c r="BB365" s="16"/>
    </row>
    <row r="366" spans="1:54" ht="15.75" x14ac:dyDescent="0.25">
      <c r="A366" s="145" t="s">
        <v>33</v>
      </c>
      <c r="B366" s="146" t="s">
        <v>1366</v>
      </c>
      <c r="C366" s="143">
        <v>2</v>
      </c>
      <c r="D366" s="61">
        <v>1</v>
      </c>
      <c r="E366" s="61"/>
      <c r="F366" s="61"/>
      <c r="G366" s="61"/>
      <c r="H366" s="61"/>
      <c r="I366" s="61"/>
      <c r="J366" s="61"/>
      <c r="K366" s="61"/>
      <c r="L366" s="61"/>
      <c r="M366" s="61">
        <v>3</v>
      </c>
      <c r="N366" s="61"/>
      <c r="O366" s="61"/>
      <c r="P366" s="61">
        <v>2.4</v>
      </c>
      <c r="Q366" s="61"/>
      <c r="R366" s="61">
        <f t="shared" si="89"/>
        <v>4.8</v>
      </c>
      <c r="S366" s="61">
        <f>D366*P366</f>
        <v>2.4</v>
      </c>
      <c r="T366" s="61"/>
      <c r="U366" s="61"/>
      <c r="V366" s="61"/>
      <c r="W366" s="61"/>
      <c r="X366" s="61"/>
      <c r="Y366" s="61"/>
      <c r="Z366" s="61"/>
      <c r="AA366" s="61"/>
      <c r="AB366" s="61">
        <f t="shared" si="90"/>
        <v>7.1999999999999993</v>
      </c>
      <c r="AC366" s="61"/>
      <c r="AD366" s="16"/>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row>
    <row r="367" spans="1:54" ht="15.75" x14ac:dyDescent="0.25">
      <c r="A367" s="145" t="s">
        <v>35</v>
      </c>
      <c r="B367" s="146" t="s">
        <v>1367</v>
      </c>
      <c r="C367" s="143">
        <v>1</v>
      </c>
      <c r="D367" s="61">
        <v>3</v>
      </c>
      <c r="E367" s="61">
        <v>2</v>
      </c>
      <c r="F367" s="61">
        <v>2</v>
      </c>
      <c r="G367" s="61"/>
      <c r="H367" s="61"/>
      <c r="I367" s="61"/>
      <c r="J367" s="61"/>
      <c r="K367" s="61"/>
      <c r="L367" s="61"/>
      <c r="M367" s="61">
        <v>1</v>
      </c>
      <c r="N367" s="61">
        <v>2</v>
      </c>
      <c r="O367" s="61"/>
      <c r="P367" s="61">
        <v>2.4</v>
      </c>
      <c r="Q367" s="61"/>
      <c r="R367" s="61">
        <f t="shared" si="89"/>
        <v>2.4</v>
      </c>
      <c r="S367" s="61">
        <f>D367*P367</f>
        <v>7.1999999999999993</v>
      </c>
      <c r="T367" s="61">
        <f>E367*P367</f>
        <v>4.8</v>
      </c>
      <c r="U367" s="61">
        <f>F367*P367</f>
        <v>4.8</v>
      </c>
      <c r="V367" s="61"/>
      <c r="W367" s="61"/>
      <c r="X367" s="61"/>
      <c r="Y367" s="61"/>
      <c r="Z367" s="61"/>
      <c r="AA367" s="61"/>
      <c r="AB367" s="61">
        <f t="shared" si="90"/>
        <v>2.4</v>
      </c>
      <c r="AC367" s="61">
        <f>N367*P367</f>
        <v>4.8</v>
      </c>
      <c r="AD367" s="16"/>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c r="BA367" s="16"/>
      <c r="BB367" s="16"/>
    </row>
    <row r="368" spans="1:54" ht="31.5" x14ac:dyDescent="0.25">
      <c r="A368" s="145" t="s">
        <v>37</v>
      </c>
      <c r="B368" s="146" t="s">
        <v>1368</v>
      </c>
      <c r="C368" s="143">
        <v>1</v>
      </c>
      <c r="D368" s="61"/>
      <c r="E368" s="61"/>
      <c r="F368" s="61"/>
      <c r="G368" s="61"/>
      <c r="H368" s="61"/>
      <c r="I368" s="61"/>
      <c r="J368" s="61"/>
      <c r="K368" s="61"/>
      <c r="L368" s="61"/>
      <c r="M368" s="61">
        <v>2</v>
      </c>
      <c r="N368" s="61"/>
      <c r="O368" s="61"/>
      <c r="P368" s="61">
        <v>2.4</v>
      </c>
      <c r="Q368" s="61"/>
      <c r="R368" s="61">
        <f t="shared" si="89"/>
        <v>2.4</v>
      </c>
      <c r="S368" s="61"/>
      <c r="T368" s="61"/>
      <c r="U368" s="61"/>
      <c r="V368" s="61"/>
      <c r="W368" s="61"/>
      <c r="X368" s="61"/>
      <c r="Y368" s="61"/>
      <c r="Z368" s="61"/>
      <c r="AA368" s="61"/>
      <c r="AB368" s="61">
        <f t="shared" si="90"/>
        <v>4.8</v>
      </c>
      <c r="AC368" s="61"/>
      <c r="AD368" s="16"/>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c r="BA368" s="16"/>
      <c r="BB368" s="16"/>
    </row>
    <row r="369" spans="1:54" ht="15.75" x14ac:dyDescent="0.25">
      <c r="A369" s="145" t="s">
        <v>39</v>
      </c>
      <c r="B369" s="146" t="s">
        <v>1369</v>
      </c>
      <c r="C369" s="143">
        <v>1</v>
      </c>
      <c r="D369" s="61"/>
      <c r="E369" s="61"/>
      <c r="F369" s="61"/>
      <c r="G369" s="61"/>
      <c r="H369" s="61"/>
      <c r="I369" s="61"/>
      <c r="J369" s="61"/>
      <c r="K369" s="61"/>
      <c r="L369" s="61"/>
      <c r="M369" s="61">
        <v>2</v>
      </c>
      <c r="N369" s="61"/>
      <c r="O369" s="61"/>
      <c r="P369" s="61">
        <v>2.4</v>
      </c>
      <c r="Q369" s="61"/>
      <c r="R369" s="61">
        <f t="shared" si="89"/>
        <v>2.4</v>
      </c>
      <c r="S369" s="61"/>
      <c r="T369" s="61"/>
      <c r="U369" s="61"/>
      <c r="V369" s="61"/>
      <c r="W369" s="61"/>
      <c r="X369" s="61"/>
      <c r="Y369" s="61"/>
      <c r="Z369" s="61"/>
      <c r="AA369" s="61"/>
      <c r="AB369" s="61">
        <f t="shared" si="90"/>
        <v>4.8</v>
      </c>
      <c r="AC369" s="61"/>
      <c r="AD369" s="16"/>
      <c r="AE369" s="16"/>
      <c r="AF369" s="16"/>
      <c r="AG369" s="16"/>
      <c r="AH369" s="16"/>
      <c r="AI369" s="16"/>
      <c r="AJ369" s="16"/>
      <c r="AK369" s="16"/>
      <c r="AL369" s="16"/>
      <c r="AM369" s="16"/>
      <c r="AN369" s="16"/>
      <c r="AO369" s="16"/>
      <c r="AP369" s="16"/>
      <c r="AQ369" s="16"/>
      <c r="AR369" s="16"/>
      <c r="AS369" s="16"/>
      <c r="AT369" s="16"/>
      <c r="AU369" s="16"/>
      <c r="AV369" s="16"/>
      <c r="AW369" s="16"/>
      <c r="AX369" s="16"/>
      <c r="AY369" s="16"/>
      <c r="AZ369" s="16"/>
      <c r="BA369" s="16"/>
      <c r="BB369" s="16"/>
    </row>
    <row r="370" spans="1:54" ht="15.75" x14ac:dyDescent="0.25">
      <c r="A370" s="81" t="s">
        <v>343</v>
      </c>
      <c r="B370" s="81" t="s">
        <v>1370</v>
      </c>
      <c r="C370" s="142" t="s">
        <v>2</v>
      </c>
      <c r="D370" s="81" t="s">
        <v>3</v>
      </c>
      <c r="E370" s="81" t="s">
        <v>4</v>
      </c>
      <c r="F370" s="81" t="s">
        <v>5</v>
      </c>
      <c r="G370" s="81" t="s">
        <v>6</v>
      </c>
      <c r="H370" s="81" t="s">
        <v>7</v>
      </c>
      <c r="I370" s="81" t="s">
        <v>8</v>
      </c>
      <c r="J370" s="81" t="s">
        <v>9</v>
      </c>
      <c r="K370" s="81" t="s">
        <v>10</v>
      </c>
      <c r="L370" s="81" t="s">
        <v>11</v>
      </c>
      <c r="M370" s="81" t="s">
        <v>12</v>
      </c>
      <c r="N370" s="81" t="s">
        <v>13</v>
      </c>
      <c r="O370" s="81"/>
      <c r="P370" s="81"/>
      <c r="Q370" s="81"/>
      <c r="R370" s="81" t="s">
        <v>15</v>
      </c>
      <c r="S370" s="81" t="s">
        <v>16</v>
      </c>
      <c r="T370" s="81" t="s">
        <v>17</v>
      </c>
      <c r="U370" s="81" t="s">
        <v>18</v>
      </c>
      <c r="V370" s="81" t="s">
        <v>19</v>
      </c>
      <c r="W370" s="81" t="s">
        <v>20</v>
      </c>
      <c r="X370" s="81" t="s">
        <v>21</v>
      </c>
      <c r="Y370" s="81" t="s">
        <v>22</v>
      </c>
      <c r="Z370" s="81" t="s">
        <v>23</v>
      </c>
      <c r="AA370" s="81" t="s">
        <v>24</v>
      </c>
      <c r="AB370" s="81" t="s">
        <v>25</v>
      </c>
      <c r="AC370" s="81" t="s">
        <v>26</v>
      </c>
      <c r="AD370" s="16"/>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c r="BA370" s="16"/>
      <c r="BB370" s="16"/>
    </row>
    <row r="371" spans="1:54" ht="15.75" x14ac:dyDescent="0.25">
      <c r="A371" s="145" t="s">
        <v>27</v>
      </c>
      <c r="B371" s="146" t="s">
        <v>1371</v>
      </c>
      <c r="C371" s="143"/>
      <c r="D371" s="61"/>
      <c r="E371" s="61"/>
      <c r="F371" s="61"/>
      <c r="G371" s="61"/>
      <c r="H371" s="61"/>
      <c r="I371" s="61">
        <v>1</v>
      </c>
      <c r="J371" s="61"/>
      <c r="K371" s="61"/>
      <c r="L371" s="61"/>
      <c r="M371" s="61"/>
      <c r="N371" s="61"/>
      <c r="O371" s="61"/>
      <c r="P371" s="61">
        <v>0</v>
      </c>
      <c r="Q371" s="61"/>
      <c r="R371" s="61"/>
      <c r="S371" s="61"/>
      <c r="T371" s="61"/>
      <c r="U371" s="61"/>
      <c r="V371" s="61"/>
      <c r="W371" s="61"/>
      <c r="X371" s="61">
        <f t="shared" ref="X371:X376" si="91">I371*P371</f>
        <v>0</v>
      </c>
      <c r="Y371" s="61"/>
      <c r="Z371" s="61"/>
      <c r="AA371" s="61"/>
      <c r="AB371" s="61"/>
      <c r="AC371" s="61"/>
      <c r="AD371" s="16"/>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c r="BA371" s="16"/>
      <c r="BB371" s="16"/>
    </row>
    <row r="372" spans="1:54" ht="15.75" x14ac:dyDescent="0.25">
      <c r="A372" s="145" t="s">
        <v>31</v>
      </c>
      <c r="B372" s="146" t="s">
        <v>1372</v>
      </c>
      <c r="C372" s="143"/>
      <c r="D372" s="61">
        <v>1</v>
      </c>
      <c r="E372" s="61">
        <v>2</v>
      </c>
      <c r="F372" s="61"/>
      <c r="G372" s="61"/>
      <c r="H372" s="61">
        <v>2</v>
      </c>
      <c r="I372" s="61">
        <v>2</v>
      </c>
      <c r="J372" s="61"/>
      <c r="K372" s="61">
        <v>2</v>
      </c>
      <c r="L372" s="61"/>
      <c r="M372" s="61"/>
      <c r="N372" s="61"/>
      <c r="O372" s="61"/>
      <c r="P372" s="61">
        <v>0</v>
      </c>
      <c r="Q372" s="61"/>
      <c r="R372" s="61"/>
      <c r="S372" s="61">
        <f>D372*P372</f>
        <v>0</v>
      </c>
      <c r="T372" s="61">
        <f>E372*P372</f>
        <v>0</v>
      </c>
      <c r="U372" s="61"/>
      <c r="V372" s="61"/>
      <c r="W372" s="61">
        <f>H372*P372</f>
        <v>0</v>
      </c>
      <c r="X372" s="61">
        <f t="shared" si="91"/>
        <v>0</v>
      </c>
      <c r="Y372" s="61"/>
      <c r="Z372" s="61">
        <f>K372*P372</f>
        <v>0</v>
      </c>
      <c r="AA372" s="61"/>
      <c r="AB372" s="61"/>
      <c r="AC372" s="61"/>
      <c r="AD372" s="16"/>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c r="BA372" s="16"/>
      <c r="BB372" s="16"/>
    </row>
    <row r="373" spans="1:54" ht="15.75" x14ac:dyDescent="0.25">
      <c r="A373" s="145" t="s">
        <v>33</v>
      </c>
      <c r="B373" s="146" t="s">
        <v>1373</v>
      </c>
      <c r="C373" s="143">
        <v>1</v>
      </c>
      <c r="D373" s="61">
        <v>1</v>
      </c>
      <c r="E373" s="61">
        <v>1</v>
      </c>
      <c r="F373" s="61"/>
      <c r="G373" s="61"/>
      <c r="H373" s="61">
        <v>1</v>
      </c>
      <c r="I373" s="61">
        <v>2</v>
      </c>
      <c r="J373" s="61"/>
      <c r="K373" s="61">
        <v>3</v>
      </c>
      <c r="L373" s="61">
        <v>2</v>
      </c>
      <c r="M373" s="61"/>
      <c r="N373" s="61">
        <v>1</v>
      </c>
      <c r="O373" s="61"/>
      <c r="P373" s="61">
        <v>0</v>
      </c>
      <c r="Q373" s="61"/>
      <c r="R373" s="61">
        <f>C373*P373</f>
        <v>0</v>
      </c>
      <c r="S373" s="61">
        <f>D373*P373</f>
        <v>0</v>
      </c>
      <c r="T373" s="61">
        <f>E373*P373</f>
        <v>0</v>
      </c>
      <c r="U373" s="61"/>
      <c r="V373" s="61"/>
      <c r="W373" s="61">
        <f>H373*P373</f>
        <v>0</v>
      </c>
      <c r="X373" s="61">
        <f t="shared" si="91"/>
        <v>0</v>
      </c>
      <c r="Y373" s="61"/>
      <c r="Z373" s="61">
        <f>K373*P373</f>
        <v>0</v>
      </c>
      <c r="AA373" s="61">
        <f>L373*P373</f>
        <v>0</v>
      </c>
      <c r="AB373" s="61"/>
      <c r="AC373" s="61">
        <f>N373*P373</f>
        <v>0</v>
      </c>
      <c r="AD373" s="16"/>
      <c r="AE373" s="14"/>
      <c r="AF373" s="14"/>
      <c r="AG373" s="14"/>
      <c r="AH373" s="14"/>
      <c r="AI373" s="14"/>
      <c r="AJ373" s="14"/>
      <c r="AK373" s="14"/>
      <c r="AL373" s="14"/>
      <c r="AM373" s="14"/>
      <c r="AN373" s="14"/>
      <c r="AO373" s="14"/>
      <c r="AP373" s="14"/>
      <c r="AQ373" s="14"/>
      <c r="AR373" s="14"/>
      <c r="AS373" s="14"/>
      <c r="AT373" s="14"/>
      <c r="AU373" s="14"/>
      <c r="AV373" s="14"/>
      <c r="AW373" s="14"/>
      <c r="AX373" s="14"/>
      <c r="AY373" s="14"/>
      <c r="AZ373" s="14"/>
      <c r="BA373" s="14"/>
      <c r="BB373" s="14"/>
    </row>
    <row r="374" spans="1:54" ht="15.75" x14ac:dyDescent="0.25">
      <c r="A374" s="145" t="s">
        <v>35</v>
      </c>
      <c r="B374" s="146" t="s">
        <v>1374</v>
      </c>
      <c r="C374" s="143">
        <v>2</v>
      </c>
      <c r="D374" s="61"/>
      <c r="E374" s="61">
        <v>1</v>
      </c>
      <c r="F374" s="61"/>
      <c r="G374" s="61"/>
      <c r="H374" s="61">
        <v>2</v>
      </c>
      <c r="I374" s="61">
        <v>3</v>
      </c>
      <c r="J374" s="61"/>
      <c r="K374" s="61">
        <v>1</v>
      </c>
      <c r="L374" s="61">
        <v>1</v>
      </c>
      <c r="M374" s="61"/>
      <c r="N374" s="61"/>
      <c r="O374" s="61"/>
      <c r="P374" s="61">
        <v>0</v>
      </c>
      <c r="Q374" s="61"/>
      <c r="R374" s="61">
        <f>C374*P374</f>
        <v>0</v>
      </c>
      <c r="S374" s="61"/>
      <c r="T374" s="61">
        <f>E374*P374</f>
        <v>0</v>
      </c>
      <c r="U374" s="61"/>
      <c r="V374" s="61"/>
      <c r="W374" s="61">
        <f>H374*P374</f>
        <v>0</v>
      </c>
      <c r="X374" s="61">
        <f t="shared" si="91"/>
        <v>0</v>
      </c>
      <c r="Y374" s="61"/>
      <c r="Z374" s="61">
        <f>K374*P374</f>
        <v>0</v>
      </c>
      <c r="AA374" s="61">
        <f>L374*P374</f>
        <v>0</v>
      </c>
      <c r="AB374" s="61"/>
      <c r="AC374" s="61"/>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row>
    <row r="375" spans="1:54" ht="15.75" x14ac:dyDescent="0.25">
      <c r="A375" s="145" t="s">
        <v>37</v>
      </c>
      <c r="B375" s="146" t="s">
        <v>1375</v>
      </c>
      <c r="C375" s="143"/>
      <c r="D375" s="61">
        <v>3</v>
      </c>
      <c r="E375" s="61"/>
      <c r="F375" s="61"/>
      <c r="G375" s="61"/>
      <c r="H375" s="61">
        <v>1</v>
      </c>
      <c r="I375" s="61">
        <v>1</v>
      </c>
      <c r="J375" s="61"/>
      <c r="K375" s="61">
        <v>1</v>
      </c>
      <c r="L375" s="61"/>
      <c r="M375" s="61"/>
      <c r="N375" s="61"/>
      <c r="O375" s="61"/>
      <c r="P375" s="61">
        <v>0</v>
      </c>
      <c r="Q375" s="61"/>
      <c r="R375" s="61"/>
      <c r="S375" s="61">
        <f>D375*P375</f>
        <v>0</v>
      </c>
      <c r="T375" s="61">
        <f>E375*P375</f>
        <v>0</v>
      </c>
      <c r="U375" s="61"/>
      <c r="V375" s="61"/>
      <c r="W375" s="61">
        <f>H375*P375</f>
        <v>0</v>
      </c>
      <c r="X375" s="61">
        <f t="shared" si="91"/>
        <v>0</v>
      </c>
      <c r="Y375" s="61"/>
      <c r="Z375" s="61">
        <f>K375*P375</f>
        <v>0</v>
      </c>
      <c r="AA375" s="61"/>
      <c r="AB375" s="61"/>
      <c r="AC375" s="61"/>
      <c r="AD375" s="16"/>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c r="BA375" s="16"/>
      <c r="BB375" s="16"/>
    </row>
    <row r="376" spans="1:54" ht="15.75" x14ac:dyDescent="0.25">
      <c r="A376" s="145" t="s">
        <v>39</v>
      </c>
      <c r="B376" s="146" t="s">
        <v>1376</v>
      </c>
      <c r="C376" s="143"/>
      <c r="D376" s="61">
        <v>2</v>
      </c>
      <c r="E376" s="61"/>
      <c r="F376" s="61"/>
      <c r="G376" s="61"/>
      <c r="H376" s="61">
        <v>1</v>
      </c>
      <c r="I376" s="61">
        <v>1</v>
      </c>
      <c r="J376" s="61"/>
      <c r="K376" s="61">
        <v>1</v>
      </c>
      <c r="L376" s="61"/>
      <c r="M376" s="61"/>
      <c r="N376" s="61"/>
      <c r="O376" s="61"/>
      <c r="P376" s="61">
        <v>0</v>
      </c>
      <c r="Q376" s="61"/>
      <c r="R376" s="61"/>
      <c r="S376" s="61">
        <f>D376*P376</f>
        <v>0</v>
      </c>
      <c r="T376" s="61">
        <f>E376*P376</f>
        <v>0</v>
      </c>
      <c r="U376" s="61"/>
      <c r="V376" s="61"/>
      <c r="W376" s="61">
        <f>H376*P376</f>
        <v>0</v>
      </c>
      <c r="X376" s="61">
        <f t="shared" si="91"/>
        <v>0</v>
      </c>
      <c r="Y376" s="61"/>
      <c r="Z376" s="61">
        <f>K376*P376</f>
        <v>0</v>
      </c>
      <c r="AA376" s="61"/>
      <c r="AB376" s="61"/>
      <c r="AC376" s="61"/>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row>
    <row r="377" spans="1:54" ht="15.75" x14ac:dyDescent="0.25">
      <c r="A377" s="81" t="s">
        <v>343</v>
      </c>
      <c r="B377" s="81" t="s">
        <v>1377</v>
      </c>
      <c r="C377" s="142" t="s">
        <v>2</v>
      </c>
      <c r="D377" s="81" t="s">
        <v>3</v>
      </c>
      <c r="E377" s="81" t="s">
        <v>4</v>
      </c>
      <c r="F377" s="81" t="s">
        <v>5</v>
      </c>
      <c r="G377" s="81" t="s">
        <v>6</v>
      </c>
      <c r="H377" s="81" t="s">
        <v>7</v>
      </c>
      <c r="I377" s="81" t="s">
        <v>8</v>
      </c>
      <c r="J377" s="81" t="s">
        <v>9</v>
      </c>
      <c r="K377" s="81" t="s">
        <v>10</v>
      </c>
      <c r="L377" s="81" t="s">
        <v>11</v>
      </c>
      <c r="M377" s="81" t="s">
        <v>12</v>
      </c>
      <c r="N377" s="81" t="s">
        <v>13</v>
      </c>
      <c r="O377" s="81"/>
      <c r="P377" s="81"/>
      <c r="Q377" s="81"/>
      <c r="R377" s="81" t="s">
        <v>15</v>
      </c>
      <c r="S377" s="81" t="s">
        <v>16</v>
      </c>
      <c r="T377" s="81" t="s">
        <v>17</v>
      </c>
      <c r="U377" s="81" t="s">
        <v>18</v>
      </c>
      <c r="V377" s="81" t="s">
        <v>19</v>
      </c>
      <c r="W377" s="81" t="s">
        <v>20</v>
      </c>
      <c r="X377" s="81" t="s">
        <v>21</v>
      </c>
      <c r="Y377" s="81" t="s">
        <v>22</v>
      </c>
      <c r="Z377" s="81" t="s">
        <v>23</v>
      </c>
      <c r="AA377" s="81" t="s">
        <v>24</v>
      </c>
      <c r="AB377" s="81" t="s">
        <v>25</v>
      </c>
      <c r="AC377" s="81" t="s">
        <v>26</v>
      </c>
      <c r="AD377" s="16"/>
      <c r="AE377" s="16"/>
      <c r="AF377" s="16"/>
      <c r="AG377" s="16"/>
      <c r="AH377" s="16"/>
      <c r="AI377" s="16"/>
      <c r="AJ377" s="16"/>
      <c r="AK377" s="16"/>
      <c r="AL377" s="16"/>
      <c r="AM377" s="16"/>
      <c r="AN377" s="16"/>
      <c r="AO377" s="16"/>
      <c r="AP377" s="16"/>
      <c r="AQ377" s="16"/>
      <c r="AR377" s="16"/>
      <c r="AS377" s="16"/>
      <c r="AT377" s="16"/>
      <c r="AU377" s="16"/>
      <c r="AV377" s="16"/>
      <c r="AW377" s="16"/>
      <c r="AX377" s="16"/>
      <c r="AY377" s="16"/>
      <c r="AZ377" s="16"/>
      <c r="BA377" s="16"/>
      <c r="BB377" s="16"/>
    </row>
    <row r="378" spans="1:54" ht="15.75" x14ac:dyDescent="0.25">
      <c r="A378" s="145" t="s">
        <v>27</v>
      </c>
      <c r="B378" s="146" t="s">
        <v>1378</v>
      </c>
      <c r="C378" s="143">
        <v>2</v>
      </c>
      <c r="D378" s="61">
        <v>2</v>
      </c>
      <c r="E378" s="61">
        <v>1</v>
      </c>
      <c r="F378" s="61">
        <v>2</v>
      </c>
      <c r="G378" s="61"/>
      <c r="H378" s="61">
        <v>1</v>
      </c>
      <c r="I378" s="61">
        <v>2</v>
      </c>
      <c r="J378" s="61">
        <v>1</v>
      </c>
      <c r="K378" s="61"/>
      <c r="L378" s="61"/>
      <c r="M378" s="61"/>
      <c r="N378" s="61">
        <v>1</v>
      </c>
      <c r="O378" s="61"/>
      <c r="P378" s="61">
        <v>0.8</v>
      </c>
      <c r="Q378" s="61"/>
      <c r="R378" s="61">
        <f t="shared" ref="R378:R383" si="92">C378*P378</f>
        <v>1.6</v>
      </c>
      <c r="S378" s="61">
        <f t="shared" ref="S378:S383" si="93">D378*P378</f>
        <v>1.6</v>
      </c>
      <c r="T378" s="61">
        <f>E378*P378</f>
        <v>0.8</v>
      </c>
      <c r="U378" s="61">
        <f>F378*P378</f>
        <v>1.6</v>
      </c>
      <c r="V378" s="61"/>
      <c r="W378" s="61">
        <f>H378*P378</f>
        <v>0.8</v>
      </c>
      <c r="X378" s="61">
        <f>I378*P378</f>
        <v>1.6</v>
      </c>
      <c r="Y378" s="61">
        <f>J378*P378</f>
        <v>0.8</v>
      </c>
      <c r="Z378" s="61"/>
      <c r="AA378" s="61"/>
      <c r="AB378" s="61"/>
      <c r="AC378" s="61">
        <f t="shared" ref="AC378:AC383" si="94">N378*P378</f>
        <v>0.8</v>
      </c>
      <c r="AD378" s="16"/>
      <c r="AE378" s="16"/>
      <c r="AF378" s="16"/>
      <c r="AG378" s="16"/>
      <c r="AH378" s="16"/>
      <c r="AI378" s="16"/>
      <c r="AJ378" s="16"/>
      <c r="AK378" s="16"/>
      <c r="AL378" s="16"/>
      <c r="AM378" s="16"/>
      <c r="AN378" s="16"/>
      <c r="AO378" s="16"/>
      <c r="AP378" s="16"/>
      <c r="AQ378" s="16"/>
      <c r="AR378" s="16"/>
      <c r="AS378" s="16"/>
      <c r="AT378" s="16"/>
      <c r="AU378" s="16"/>
      <c r="AV378" s="16"/>
      <c r="AW378" s="16"/>
      <c r="AX378" s="16"/>
      <c r="AY378" s="16"/>
      <c r="AZ378" s="16"/>
      <c r="BA378" s="16"/>
      <c r="BB378" s="16"/>
    </row>
    <row r="379" spans="1:54" ht="15.75" x14ac:dyDescent="0.25">
      <c r="A379" s="145" t="s">
        <v>31</v>
      </c>
      <c r="B379" s="146" t="s">
        <v>1379</v>
      </c>
      <c r="C379" s="143">
        <v>1</v>
      </c>
      <c r="D379" s="61">
        <v>1</v>
      </c>
      <c r="E379" s="61"/>
      <c r="F379" s="61">
        <v>1</v>
      </c>
      <c r="G379" s="61"/>
      <c r="H379" s="61">
        <v>1</v>
      </c>
      <c r="I379" s="61"/>
      <c r="J379" s="61">
        <v>1</v>
      </c>
      <c r="K379" s="61"/>
      <c r="L379" s="61"/>
      <c r="M379" s="61"/>
      <c r="N379" s="61">
        <v>1</v>
      </c>
      <c r="O379" s="61"/>
      <c r="P379" s="61">
        <v>0.8</v>
      </c>
      <c r="Q379" s="61"/>
      <c r="R379" s="61">
        <f t="shared" si="92"/>
        <v>0.8</v>
      </c>
      <c r="S379" s="61">
        <f t="shared" si="93"/>
        <v>0.8</v>
      </c>
      <c r="T379" s="61"/>
      <c r="U379" s="61">
        <f>F379*P379</f>
        <v>0.8</v>
      </c>
      <c r="V379" s="61"/>
      <c r="W379" s="61">
        <f>H379*P379</f>
        <v>0.8</v>
      </c>
      <c r="X379" s="61"/>
      <c r="Y379" s="61">
        <f>J379*P379</f>
        <v>0.8</v>
      </c>
      <c r="Z379" s="61"/>
      <c r="AA379" s="61"/>
      <c r="AB379" s="61"/>
      <c r="AC379" s="61">
        <f t="shared" si="94"/>
        <v>0.8</v>
      </c>
      <c r="AD379" s="16"/>
      <c r="AE379" s="16"/>
      <c r="AF379" s="16"/>
      <c r="AG379" s="16"/>
      <c r="AH379" s="16"/>
      <c r="AI379" s="16"/>
      <c r="AJ379" s="16"/>
      <c r="AK379" s="16"/>
      <c r="AL379" s="16"/>
      <c r="AM379" s="16"/>
      <c r="AN379" s="16"/>
      <c r="AO379" s="16"/>
      <c r="AP379" s="16"/>
      <c r="AQ379" s="16"/>
      <c r="AR379" s="16"/>
      <c r="AS379" s="16"/>
      <c r="AT379" s="16"/>
      <c r="AU379" s="16"/>
      <c r="AV379" s="16"/>
      <c r="AW379" s="16"/>
      <c r="AX379" s="16"/>
      <c r="AY379" s="16"/>
      <c r="AZ379" s="16"/>
      <c r="BA379" s="16"/>
      <c r="BB379" s="16"/>
    </row>
    <row r="380" spans="1:54" ht="15.75" x14ac:dyDescent="0.25">
      <c r="A380" s="145" t="s">
        <v>33</v>
      </c>
      <c r="B380" s="146" t="s">
        <v>1380</v>
      </c>
      <c r="C380" s="143">
        <v>2</v>
      </c>
      <c r="D380" s="61">
        <v>2</v>
      </c>
      <c r="E380" s="61">
        <v>2</v>
      </c>
      <c r="F380" s="61"/>
      <c r="G380" s="61"/>
      <c r="H380" s="61"/>
      <c r="I380" s="61"/>
      <c r="J380" s="61"/>
      <c r="K380" s="61"/>
      <c r="L380" s="61"/>
      <c r="M380" s="61"/>
      <c r="N380" s="61">
        <v>2</v>
      </c>
      <c r="O380" s="61"/>
      <c r="P380" s="61">
        <v>0.8</v>
      </c>
      <c r="Q380" s="61"/>
      <c r="R380" s="61">
        <f t="shared" si="92"/>
        <v>1.6</v>
      </c>
      <c r="S380" s="61">
        <f t="shared" si="93"/>
        <v>1.6</v>
      </c>
      <c r="T380" s="61">
        <f>E380*P380</f>
        <v>1.6</v>
      </c>
      <c r="U380" s="61"/>
      <c r="V380" s="61"/>
      <c r="W380" s="61"/>
      <c r="X380" s="61"/>
      <c r="Y380" s="61"/>
      <c r="Z380" s="61"/>
      <c r="AA380" s="61"/>
      <c r="AB380" s="61"/>
      <c r="AC380" s="61">
        <f t="shared" si="94"/>
        <v>1.6</v>
      </c>
      <c r="AD380" s="16"/>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row>
    <row r="381" spans="1:54" ht="15.75" x14ac:dyDescent="0.25">
      <c r="A381" s="145" t="s">
        <v>35</v>
      </c>
      <c r="B381" s="146" t="s">
        <v>1381</v>
      </c>
      <c r="C381" s="143">
        <v>3</v>
      </c>
      <c r="D381" s="61">
        <v>2</v>
      </c>
      <c r="E381" s="61">
        <v>3</v>
      </c>
      <c r="F381" s="61">
        <v>1</v>
      </c>
      <c r="G381" s="61">
        <v>1</v>
      </c>
      <c r="H381" s="61"/>
      <c r="I381" s="61">
        <v>1</v>
      </c>
      <c r="J381" s="61"/>
      <c r="K381" s="61"/>
      <c r="L381" s="61"/>
      <c r="M381" s="61">
        <v>1</v>
      </c>
      <c r="N381" s="61">
        <v>1</v>
      </c>
      <c r="O381" s="61"/>
      <c r="P381" s="61">
        <v>0.8</v>
      </c>
      <c r="Q381" s="61"/>
      <c r="R381" s="61">
        <f t="shared" si="92"/>
        <v>2.4000000000000004</v>
      </c>
      <c r="S381" s="61">
        <f t="shared" si="93"/>
        <v>1.6</v>
      </c>
      <c r="T381" s="61">
        <f>E381*P381</f>
        <v>2.4000000000000004</v>
      </c>
      <c r="U381" s="61">
        <f>F381*P381</f>
        <v>0.8</v>
      </c>
      <c r="V381" s="61">
        <f>G381*P381</f>
        <v>0.8</v>
      </c>
      <c r="W381" s="61"/>
      <c r="X381" s="61">
        <f>I381*P381</f>
        <v>0.8</v>
      </c>
      <c r="Y381" s="61"/>
      <c r="Z381" s="61"/>
      <c r="AA381" s="61"/>
      <c r="AB381" s="61">
        <f>M381*P381</f>
        <v>0.8</v>
      </c>
      <c r="AC381" s="61">
        <f t="shared" si="94"/>
        <v>0.8</v>
      </c>
      <c r="AD381" s="16"/>
      <c r="AE381" s="16"/>
      <c r="AF381" s="16"/>
      <c r="AG381" s="16"/>
      <c r="AH381" s="16"/>
      <c r="AI381" s="16"/>
      <c r="AJ381" s="16"/>
      <c r="AK381" s="16"/>
      <c r="AL381" s="16"/>
      <c r="AM381" s="16"/>
      <c r="AN381" s="16"/>
      <c r="AO381" s="16"/>
      <c r="AP381" s="16"/>
      <c r="AQ381" s="16"/>
      <c r="AR381" s="16"/>
      <c r="AS381" s="16"/>
      <c r="AT381" s="16"/>
      <c r="AU381" s="16"/>
      <c r="AV381" s="16"/>
      <c r="AW381" s="16"/>
      <c r="AX381" s="16"/>
      <c r="AY381" s="16"/>
      <c r="AZ381" s="16"/>
      <c r="BA381" s="16"/>
      <c r="BB381" s="16"/>
    </row>
    <row r="382" spans="1:54" ht="15.75" x14ac:dyDescent="0.25">
      <c r="A382" s="145" t="s">
        <v>37</v>
      </c>
      <c r="B382" s="146" t="s">
        <v>1382</v>
      </c>
      <c r="C382" s="143">
        <v>1</v>
      </c>
      <c r="D382" s="61">
        <v>1</v>
      </c>
      <c r="E382" s="61"/>
      <c r="F382" s="61">
        <v>1</v>
      </c>
      <c r="G382" s="61"/>
      <c r="H382" s="61">
        <v>1</v>
      </c>
      <c r="I382" s="61"/>
      <c r="J382" s="61">
        <v>1</v>
      </c>
      <c r="K382" s="61"/>
      <c r="L382" s="61"/>
      <c r="M382" s="61"/>
      <c r="N382" s="61">
        <v>1</v>
      </c>
      <c r="O382" s="61"/>
      <c r="P382" s="61">
        <v>0.8</v>
      </c>
      <c r="Q382" s="61"/>
      <c r="R382" s="61">
        <f t="shared" si="92"/>
        <v>0.8</v>
      </c>
      <c r="S382" s="61">
        <f t="shared" si="93"/>
        <v>0.8</v>
      </c>
      <c r="T382" s="61"/>
      <c r="U382" s="61">
        <f>F382*P382</f>
        <v>0.8</v>
      </c>
      <c r="V382" s="61"/>
      <c r="W382" s="61">
        <f>H382*P382</f>
        <v>0.8</v>
      </c>
      <c r="X382" s="61"/>
      <c r="Y382" s="61">
        <f>J382*P382</f>
        <v>0.8</v>
      </c>
      <c r="Z382" s="61"/>
      <c r="AA382" s="61"/>
      <c r="AB382" s="61"/>
      <c r="AC382" s="61">
        <f t="shared" si="94"/>
        <v>0.8</v>
      </c>
      <c r="AD382" s="16"/>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c r="BA382" s="16"/>
      <c r="BB382" s="16"/>
    </row>
    <row r="383" spans="1:54" ht="15.75" x14ac:dyDescent="0.25">
      <c r="A383" s="145" t="s">
        <v>39</v>
      </c>
      <c r="B383" s="146" t="s">
        <v>1383</v>
      </c>
      <c r="C383" s="143">
        <v>2</v>
      </c>
      <c r="D383" s="61">
        <v>2</v>
      </c>
      <c r="E383" s="61">
        <v>2</v>
      </c>
      <c r="F383" s="61"/>
      <c r="G383" s="61"/>
      <c r="H383" s="61"/>
      <c r="I383" s="61"/>
      <c r="J383" s="61"/>
      <c r="K383" s="61"/>
      <c r="L383" s="61"/>
      <c r="M383" s="61"/>
      <c r="N383" s="61">
        <v>2</v>
      </c>
      <c r="O383" s="61"/>
      <c r="P383" s="61">
        <v>0.8</v>
      </c>
      <c r="Q383" s="61"/>
      <c r="R383" s="61">
        <f t="shared" si="92"/>
        <v>1.6</v>
      </c>
      <c r="S383" s="61">
        <f t="shared" si="93"/>
        <v>1.6</v>
      </c>
      <c r="T383" s="61">
        <f>E383*P383</f>
        <v>1.6</v>
      </c>
      <c r="U383" s="61"/>
      <c r="V383" s="61"/>
      <c r="W383" s="61"/>
      <c r="X383" s="61"/>
      <c r="Y383" s="61"/>
      <c r="Z383" s="61"/>
      <c r="AA383" s="61"/>
      <c r="AB383" s="61"/>
      <c r="AC383" s="61">
        <f t="shared" si="94"/>
        <v>1.6</v>
      </c>
      <c r="AD383" s="16"/>
      <c r="AE383" s="16"/>
      <c r="AF383" s="16"/>
      <c r="AG383" s="16"/>
      <c r="AH383" s="16"/>
      <c r="AI383" s="16"/>
      <c r="AJ383" s="16"/>
      <c r="AK383" s="16"/>
      <c r="AL383" s="16"/>
      <c r="AM383" s="16"/>
      <c r="AN383" s="16"/>
      <c r="AO383" s="16"/>
      <c r="AP383" s="16"/>
      <c r="AQ383" s="16"/>
      <c r="AR383" s="16"/>
      <c r="AS383" s="16"/>
      <c r="AT383" s="16"/>
      <c r="AU383" s="16"/>
      <c r="AV383" s="16"/>
      <c r="AW383" s="16"/>
      <c r="AX383" s="16"/>
      <c r="AY383" s="16"/>
      <c r="AZ383" s="16"/>
      <c r="BA383" s="16"/>
      <c r="BB383" s="16"/>
    </row>
    <row r="384" spans="1:54" ht="15.75" x14ac:dyDescent="0.25">
      <c r="A384" s="81" t="s">
        <v>343</v>
      </c>
      <c r="B384" s="81" t="s">
        <v>1384</v>
      </c>
      <c r="C384" s="142" t="s">
        <v>2</v>
      </c>
      <c r="D384" s="81" t="s">
        <v>3</v>
      </c>
      <c r="E384" s="81" t="s">
        <v>4</v>
      </c>
      <c r="F384" s="81" t="s">
        <v>5</v>
      </c>
      <c r="G384" s="81" t="s">
        <v>6</v>
      </c>
      <c r="H384" s="81" t="s">
        <v>7</v>
      </c>
      <c r="I384" s="81" t="s">
        <v>8</v>
      </c>
      <c r="J384" s="81" t="s">
        <v>9</v>
      </c>
      <c r="K384" s="81" t="s">
        <v>10</v>
      </c>
      <c r="L384" s="81" t="s">
        <v>11</v>
      </c>
      <c r="M384" s="81" t="s">
        <v>12</v>
      </c>
      <c r="N384" s="81" t="s">
        <v>13</v>
      </c>
      <c r="O384" s="81"/>
      <c r="P384" s="81"/>
      <c r="Q384" s="81"/>
      <c r="R384" s="81" t="s">
        <v>15</v>
      </c>
      <c r="S384" s="81" t="s">
        <v>16</v>
      </c>
      <c r="T384" s="81" t="s">
        <v>17</v>
      </c>
      <c r="U384" s="81" t="s">
        <v>18</v>
      </c>
      <c r="V384" s="81" t="s">
        <v>19</v>
      </c>
      <c r="W384" s="81" t="s">
        <v>20</v>
      </c>
      <c r="X384" s="81" t="s">
        <v>21</v>
      </c>
      <c r="Y384" s="81" t="s">
        <v>22</v>
      </c>
      <c r="Z384" s="81" t="s">
        <v>23</v>
      </c>
      <c r="AA384" s="81" t="s">
        <v>24</v>
      </c>
      <c r="AB384" s="81" t="s">
        <v>25</v>
      </c>
      <c r="AC384" s="81" t="s">
        <v>26</v>
      </c>
      <c r="AD384" s="16"/>
      <c r="AE384" s="16"/>
      <c r="AF384" s="16"/>
      <c r="AG384" s="16"/>
      <c r="AH384" s="16"/>
      <c r="AI384" s="16"/>
      <c r="AJ384" s="16"/>
      <c r="AK384" s="16"/>
      <c r="AL384" s="16"/>
      <c r="AM384" s="16"/>
      <c r="AN384" s="16"/>
      <c r="AO384" s="16"/>
      <c r="AP384" s="16"/>
      <c r="AQ384" s="16"/>
      <c r="AR384" s="16"/>
      <c r="AS384" s="16"/>
      <c r="AT384" s="16"/>
      <c r="AU384" s="16"/>
      <c r="AV384" s="16"/>
      <c r="AW384" s="16"/>
      <c r="AX384" s="16"/>
      <c r="AY384" s="16"/>
      <c r="AZ384" s="16"/>
      <c r="BA384" s="16"/>
      <c r="BB384" s="16"/>
    </row>
    <row r="385" spans="1:54" ht="15.75" x14ac:dyDescent="0.25">
      <c r="A385" s="145" t="s">
        <v>27</v>
      </c>
      <c r="B385" s="146" t="s">
        <v>1385</v>
      </c>
      <c r="C385" s="143">
        <v>3</v>
      </c>
      <c r="D385" s="61"/>
      <c r="E385" s="61">
        <v>3</v>
      </c>
      <c r="F385" s="61"/>
      <c r="G385" s="61">
        <v>3</v>
      </c>
      <c r="H385" s="61">
        <v>3</v>
      </c>
      <c r="I385" s="61"/>
      <c r="J385" s="61"/>
      <c r="K385" s="61"/>
      <c r="L385" s="61"/>
      <c r="M385" s="61">
        <v>3</v>
      </c>
      <c r="N385" s="61">
        <v>3</v>
      </c>
      <c r="O385" s="61"/>
      <c r="P385" s="61">
        <v>1.6</v>
      </c>
      <c r="Q385" s="61"/>
      <c r="R385" s="61">
        <f>C385*P385</f>
        <v>4.8000000000000007</v>
      </c>
      <c r="S385" s="61"/>
      <c r="T385" s="61">
        <f>E385*P385</f>
        <v>4.8000000000000007</v>
      </c>
      <c r="U385" s="61"/>
      <c r="V385" s="61">
        <f>G385*P385</f>
        <v>4.8000000000000007</v>
      </c>
      <c r="W385" s="61">
        <f>H385*P385</f>
        <v>4.8000000000000007</v>
      </c>
      <c r="X385" s="61"/>
      <c r="Y385" s="61"/>
      <c r="Z385" s="61"/>
      <c r="AA385" s="61"/>
      <c r="AB385" s="61">
        <f>M385*P385</f>
        <v>4.8000000000000007</v>
      </c>
      <c r="AC385" s="61">
        <f>N385*P385</f>
        <v>4.8000000000000007</v>
      </c>
      <c r="AD385" s="16"/>
      <c r="AE385" s="16"/>
      <c r="AF385" s="16"/>
      <c r="AG385" s="16"/>
      <c r="AH385" s="16"/>
      <c r="AI385" s="16"/>
      <c r="AJ385" s="16"/>
      <c r="AK385" s="16"/>
      <c r="AL385" s="16"/>
      <c r="AM385" s="16"/>
      <c r="AN385" s="16"/>
      <c r="AO385" s="16"/>
      <c r="AP385" s="16"/>
      <c r="AQ385" s="16"/>
      <c r="AR385" s="16"/>
      <c r="AS385" s="16"/>
      <c r="AT385" s="16"/>
      <c r="AU385" s="16"/>
      <c r="AV385" s="16"/>
      <c r="AW385" s="16"/>
      <c r="AX385" s="16"/>
      <c r="AY385" s="16"/>
      <c r="AZ385" s="16"/>
      <c r="BA385" s="16"/>
      <c r="BB385" s="16"/>
    </row>
    <row r="386" spans="1:54" ht="15.75" x14ac:dyDescent="0.25">
      <c r="A386" s="145" t="s">
        <v>31</v>
      </c>
      <c r="B386" s="146" t="s">
        <v>1386</v>
      </c>
      <c r="C386" s="143">
        <v>3</v>
      </c>
      <c r="D386" s="61"/>
      <c r="E386" s="61">
        <v>3</v>
      </c>
      <c r="F386" s="61"/>
      <c r="G386" s="61">
        <v>3</v>
      </c>
      <c r="H386" s="61">
        <v>3</v>
      </c>
      <c r="I386" s="61"/>
      <c r="J386" s="61"/>
      <c r="K386" s="61"/>
      <c r="L386" s="61"/>
      <c r="M386" s="61">
        <v>3</v>
      </c>
      <c r="N386" s="61">
        <v>3</v>
      </c>
      <c r="O386" s="61"/>
      <c r="P386" s="61">
        <v>1.6</v>
      </c>
      <c r="Q386" s="61"/>
      <c r="R386" s="61">
        <f>C386*P386</f>
        <v>4.8000000000000007</v>
      </c>
      <c r="S386" s="61"/>
      <c r="T386" s="61">
        <f>E386*P386</f>
        <v>4.8000000000000007</v>
      </c>
      <c r="U386" s="61"/>
      <c r="V386" s="61">
        <f>G386*P386</f>
        <v>4.8000000000000007</v>
      </c>
      <c r="W386" s="61">
        <f>H386*P386</f>
        <v>4.8000000000000007</v>
      </c>
      <c r="X386" s="61"/>
      <c r="Y386" s="61"/>
      <c r="Z386" s="61"/>
      <c r="AA386" s="61"/>
      <c r="AB386" s="61">
        <f>M386*P386</f>
        <v>4.8000000000000007</v>
      </c>
      <c r="AC386" s="61">
        <f>N386*P386</f>
        <v>4.8000000000000007</v>
      </c>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row>
    <row r="387" spans="1:54" ht="15.75" x14ac:dyDescent="0.25">
      <c r="A387" s="145" t="s">
        <v>33</v>
      </c>
      <c r="B387" s="146" t="s">
        <v>1387</v>
      </c>
      <c r="C387" s="143">
        <v>3</v>
      </c>
      <c r="D387" s="61"/>
      <c r="E387" s="61">
        <v>3</v>
      </c>
      <c r="F387" s="61"/>
      <c r="G387" s="61">
        <v>3</v>
      </c>
      <c r="H387" s="61">
        <v>3</v>
      </c>
      <c r="I387" s="61"/>
      <c r="J387" s="61"/>
      <c r="K387" s="61"/>
      <c r="L387" s="61"/>
      <c r="M387" s="61">
        <v>3</v>
      </c>
      <c r="N387" s="61">
        <v>3</v>
      </c>
      <c r="O387" s="61"/>
      <c r="P387" s="61">
        <v>1.6</v>
      </c>
      <c r="Q387" s="61"/>
      <c r="R387" s="61">
        <f>C387*P387</f>
        <v>4.8000000000000007</v>
      </c>
      <c r="S387" s="61"/>
      <c r="T387" s="61">
        <f>E387*P387</f>
        <v>4.8000000000000007</v>
      </c>
      <c r="U387" s="61"/>
      <c r="V387" s="61">
        <f>G387*P387</f>
        <v>4.8000000000000007</v>
      </c>
      <c r="W387" s="61">
        <f>H387*P387</f>
        <v>4.8000000000000007</v>
      </c>
      <c r="X387" s="61"/>
      <c r="Y387" s="61"/>
      <c r="Z387" s="61"/>
      <c r="AA387" s="61"/>
      <c r="AB387" s="61">
        <f>M387*P387</f>
        <v>4.8000000000000007</v>
      </c>
      <c r="AC387" s="61">
        <f>N387*P387</f>
        <v>4.8000000000000007</v>
      </c>
      <c r="AD387" s="16"/>
      <c r="AE387" s="14"/>
      <c r="AF387" s="14"/>
      <c r="AG387" s="14"/>
      <c r="AH387" s="14"/>
      <c r="AI387" s="14"/>
      <c r="AJ387" s="14"/>
      <c r="AK387" s="14"/>
      <c r="AL387" s="14"/>
      <c r="AM387" s="14"/>
      <c r="AN387" s="14"/>
      <c r="AO387" s="14"/>
      <c r="AP387" s="14"/>
      <c r="AQ387" s="14"/>
      <c r="AR387" s="14"/>
      <c r="AS387" s="14"/>
      <c r="AT387" s="14"/>
      <c r="AU387" s="14"/>
      <c r="AV387" s="14"/>
      <c r="AW387" s="14"/>
      <c r="AX387" s="14"/>
      <c r="AY387" s="14"/>
      <c r="AZ387" s="14"/>
      <c r="BA387" s="14"/>
      <c r="BB387" s="14"/>
    </row>
    <row r="388" spans="1:54" ht="15.75" x14ac:dyDescent="0.25">
      <c r="A388" s="145" t="s">
        <v>35</v>
      </c>
      <c r="B388" s="146" t="s">
        <v>1388</v>
      </c>
      <c r="C388" s="143">
        <v>3</v>
      </c>
      <c r="D388" s="61"/>
      <c r="E388" s="61">
        <v>3</v>
      </c>
      <c r="F388" s="61"/>
      <c r="G388" s="61">
        <v>3</v>
      </c>
      <c r="H388" s="61">
        <v>3</v>
      </c>
      <c r="I388" s="61"/>
      <c r="J388" s="61"/>
      <c r="K388" s="61"/>
      <c r="L388" s="61"/>
      <c r="M388" s="61">
        <v>3</v>
      </c>
      <c r="N388" s="61">
        <v>3</v>
      </c>
      <c r="O388" s="61"/>
      <c r="P388" s="61">
        <v>1.6</v>
      </c>
      <c r="Q388" s="61"/>
      <c r="R388" s="61">
        <f>C388*P388</f>
        <v>4.8000000000000007</v>
      </c>
      <c r="S388" s="61"/>
      <c r="T388" s="61">
        <f>E388*P388</f>
        <v>4.8000000000000007</v>
      </c>
      <c r="U388" s="61"/>
      <c r="V388" s="61">
        <f>G388*P388</f>
        <v>4.8000000000000007</v>
      </c>
      <c r="W388" s="61">
        <f>H388*P388</f>
        <v>4.8000000000000007</v>
      </c>
      <c r="X388" s="61"/>
      <c r="Y388" s="61"/>
      <c r="Z388" s="61"/>
      <c r="AA388" s="61"/>
      <c r="AB388" s="61">
        <f>M388*P388</f>
        <v>4.8000000000000007</v>
      </c>
      <c r="AC388" s="61">
        <f>N388*P388</f>
        <v>4.8000000000000007</v>
      </c>
      <c r="AD388" s="16"/>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c r="BA388" s="16"/>
      <c r="BB388" s="16"/>
    </row>
    <row r="389" spans="1:54" ht="15.75" x14ac:dyDescent="0.25">
      <c r="A389" s="145" t="s">
        <v>37</v>
      </c>
      <c r="B389" s="146" t="s">
        <v>1389</v>
      </c>
      <c r="C389" s="143">
        <v>3</v>
      </c>
      <c r="D389" s="61"/>
      <c r="E389" s="61">
        <v>3</v>
      </c>
      <c r="F389" s="61"/>
      <c r="G389" s="61">
        <v>3</v>
      </c>
      <c r="H389" s="61">
        <v>3</v>
      </c>
      <c r="I389" s="61"/>
      <c r="J389" s="61"/>
      <c r="K389" s="61"/>
      <c r="L389" s="61"/>
      <c r="M389" s="61">
        <v>3</v>
      </c>
      <c r="N389" s="61">
        <v>3</v>
      </c>
      <c r="O389" s="61"/>
      <c r="P389" s="61">
        <v>1.6</v>
      </c>
      <c r="Q389" s="61"/>
      <c r="R389" s="61">
        <f>C389*P389</f>
        <v>4.8000000000000007</v>
      </c>
      <c r="S389" s="61"/>
      <c r="T389" s="61">
        <f>E389*P389</f>
        <v>4.8000000000000007</v>
      </c>
      <c r="U389" s="61"/>
      <c r="V389" s="61">
        <f>G389*P389</f>
        <v>4.8000000000000007</v>
      </c>
      <c r="W389" s="61">
        <f>H389*P389</f>
        <v>4.8000000000000007</v>
      </c>
      <c r="X389" s="61"/>
      <c r="Y389" s="61"/>
      <c r="Z389" s="61"/>
      <c r="AA389" s="61"/>
      <c r="AB389" s="61">
        <f>M389*P389</f>
        <v>4.8000000000000007</v>
      </c>
      <c r="AC389" s="61">
        <f>N389*P389</f>
        <v>4.8000000000000007</v>
      </c>
      <c r="AD389" s="16"/>
      <c r="AE389" s="16"/>
      <c r="AF389" s="16"/>
      <c r="AG389" s="16"/>
      <c r="AH389" s="16"/>
      <c r="AI389" s="16"/>
      <c r="AJ389" s="16"/>
      <c r="AK389" s="16"/>
      <c r="AL389" s="16"/>
      <c r="AM389" s="16"/>
      <c r="AN389" s="16"/>
      <c r="AO389" s="16"/>
      <c r="AP389" s="16"/>
      <c r="AQ389" s="16"/>
      <c r="AR389" s="16"/>
      <c r="AS389" s="16"/>
      <c r="AT389" s="16"/>
      <c r="AU389" s="16"/>
      <c r="AV389" s="16"/>
      <c r="AW389" s="16"/>
      <c r="AX389" s="16"/>
      <c r="AY389" s="16"/>
      <c r="AZ389" s="16"/>
      <c r="BA389" s="16"/>
      <c r="BB389" s="16"/>
    </row>
    <row r="390" spans="1:54" ht="15.75" x14ac:dyDescent="0.25">
      <c r="A390" s="81" t="s">
        <v>343</v>
      </c>
      <c r="B390" s="81" t="s">
        <v>1390</v>
      </c>
      <c r="C390" s="142" t="s">
        <v>2</v>
      </c>
      <c r="D390" s="81" t="s">
        <v>3</v>
      </c>
      <c r="E390" s="81" t="s">
        <v>4</v>
      </c>
      <c r="F390" s="81" t="s">
        <v>5</v>
      </c>
      <c r="G390" s="81" t="s">
        <v>6</v>
      </c>
      <c r="H390" s="81" t="s">
        <v>7</v>
      </c>
      <c r="I390" s="81" t="s">
        <v>8</v>
      </c>
      <c r="J390" s="81" t="s">
        <v>9</v>
      </c>
      <c r="K390" s="81" t="s">
        <v>10</v>
      </c>
      <c r="L390" s="81" t="s">
        <v>11</v>
      </c>
      <c r="M390" s="81" t="s">
        <v>12</v>
      </c>
      <c r="N390" s="81" t="s">
        <v>13</v>
      </c>
      <c r="O390" s="81"/>
      <c r="P390" s="81"/>
      <c r="Q390" s="81"/>
      <c r="R390" s="81" t="s">
        <v>15</v>
      </c>
      <c r="S390" s="81" t="s">
        <v>16</v>
      </c>
      <c r="T390" s="81" t="s">
        <v>17</v>
      </c>
      <c r="U390" s="81" t="s">
        <v>18</v>
      </c>
      <c r="V390" s="81" t="s">
        <v>19</v>
      </c>
      <c r="W390" s="81" t="s">
        <v>20</v>
      </c>
      <c r="X390" s="81" t="s">
        <v>21</v>
      </c>
      <c r="Y390" s="81" t="s">
        <v>22</v>
      </c>
      <c r="Z390" s="81" t="s">
        <v>23</v>
      </c>
      <c r="AA390" s="81" t="s">
        <v>24</v>
      </c>
      <c r="AB390" s="81" t="s">
        <v>25</v>
      </c>
      <c r="AC390" s="81" t="s">
        <v>26</v>
      </c>
      <c r="AD390" s="16"/>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c r="BA390" s="16"/>
      <c r="BB390" s="16"/>
    </row>
    <row r="391" spans="1:54" ht="15.75" x14ac:dyDescent="0.25">
      <c r="A391" s="145" t="s">
        <v>27</v>
      </c>
      <c r="B391" s="146" t="s">
        <v>1391</v>
      </c>
      <c r="C391" s="143">
        <v>2</v>
      </c>
      <c r="D391" s="61">
        <v>2</v>
      </c>
      <c r="E391" s="61">
        <v>1</v>
      </c>
      <c r="F391" s="61">
        <v>2</v>
      </c>
      <c r="G391" s="61"/>
      <c r="H391" s="61">
        <v>1</v>
      </c>
      <c r="I391" s="61">
        <v>2</v>
      </c>
      <c r="J391" s="61">
        <v>1</v>
      </c>
      <c r="K391" s="61"/>
      <c r="L391" s="61"/>
      <c r="M391" s="61"/>
      <c r="N391" s="61">
        <v>1</v>
      </c>
      <c r="O391" s="61"/>
      <c r="P391" s="61">
        <v>4.2</v>
      </c>
      <c r="Q391" s="61"/>
      <c r="R391" s="61">
        <f>C391*P391</f>
        <v>8.4</v>
      </c>
      <c r="S391" s="61">
        <f>D391*P391</f>
        <v>8.4</v>
      </c>
      <c r="T391" s="61">
        <f>E391*P391</f>
        <v>4.2</v>
      </c>
      <c r="U391" s="61">
        <f>F391*P391</f>
        <v>8.4</v>
      </c>
      <c r="V391" s="61"/>
      <c r="W391" s="61">
        <f>H391*P391</f>
        <v>4.2</v>
      </c>
      <c r="X391" s="61">
        <f>I391*P391</f>
        <v>8.4</v>
      </c>
      <c r="Y391" s="61">
        <f>J391*P391</f>
        <v>4.2</v>
      </c>
      <c r="Z391" s="61"/>
      <c r="AA391" s="61"/>
      <c r="AB391" s="61"/>
      <c r="AC391" s="61">
        <f>N391*P391</f>
        <v>4.2</v>
      </c>
      <c r="AD391" s="16"/>
      <c r="AE391" s="16"/>
      <c r="AF391" s="16"/>
      <c r="AG391" s="16"/>
      <c r="AH391" s="16"/>
      <c r="AI391" s="16"/>
      <c r="AJ391" s="16"/>
      <c r="AK391" s="16"/>
      <c r="AL391" s="16"/>
      <c r="AM391" s="16"/>
      <c r="AN391" s="16"/>
      <c r="AO391" s="16"/>
      <c r="AP391" s="16"/>
      <c r="AQ391" s="16"/>
      <c r="AR391" s="16"/>
      <c r="AS391" s="16"/>
      <c r="AT391" s="16"/>
      <c r="AU391" s="16"/>
      <c r="AV391" s="16"/>
      <c r="AW391" s="16"/>
      <c r="AX391" s="16"/>
      <c r="AY391" s="16"/>
      <c r="AZ391" s="16"/>
      <c r="BA391" s="16"/>
      <c r="BB391" s="16"/>
    </row>
    <row r="392" spans="1:54" ht="15.75" x14ac:dyDescent="0.25">
      <c r="A392" s="145" t="s">
        <v>31</v>
      </c>
      <c r="B392" s="146" t="s">
        <v>1392</v>
      </c>
      <c r="C392" s="143">
        <v>1</v>
      </c>
      <c r="D392" s="61">
        <v>1</v>
      </c>
      <c r="E392" s="61"/>
      <c r="F392" s="61">
        <v>1</v>
      </c>
      <c r="G392" s="61"/>
      <c r="H392" s="61">
        <v>1</v>
      </c>
      <c r="I392" s="61"/>
      <c r="J392" s="61">
        <v>1</v>
      </c>
      <c r="K392" s="61"/>
      <c r="L392" s="61"/>
      <c r="M392" s="61"/>
      <c r="N392" s="61">
        <v>1</v>
      </c>
      <c r="O392" s="61"/>
      <c r="P392" s="61">
        <v>4.2</v>
      </c>
      <c r="Q392" s="61"/>
      <c r="R392" s="61">
        <f>C392*P392</f>
        <v>4.2</v>
      </c>
      <c r="S392" s="61">
        <f>D392*P392</f>
        <v>4.2</v>
      </c>
      <c r="T392" s="61"/>
      <c r="U392" s="61">
        <f>F392*P392</f>
        <v>4.2</v>
      </c>
      <c r="V392" s="61"/>
      <c r="W392" s="61">
        <f>H392*P392</f>
        <v>4.2</v>
      </c>
      <c r="X392" s="61"/>
      <c r="Y392" s="61">
        <f>J392*P392</f>
        <v>4.2</v>
      </c>
      <c r="Z392" s="61"/>
      <c r="AA392" s="61"/>
      <c r="AB392" s="61"/>
      <c r="AC392" s="61">
        <f>N392*P392</f>
        <v>4.2</v>
      </c>
      <c r="AD392" s="16"/>
      <c r="AE392" s="16"/>
      <c r="AF392" s="16"/>
      <c r="AG392" s="16"/>
      <c r="AH392" s="16"/>
      <c r="AI392" s="16"/>
      <c r="AJ392" s="16"/>
      <c r="AK392" s="16"/>
      <c r="AL392" s="16"/>
      <c r="AM392" s="16"/>
      <c r="AN392" s="16"/>
      <c r="AO392" s="16"/>
      <c r="AP392" s="16"/>
      <c r="AQ392" s="16"/>
      <c r="AR392" s="16"/>
      <c r="AS392" s="16"/>
      <c r="AT392" s="16"/>
      <c r="AU392" s="16"/>
      <c r="AV392" s="16"/>
      <c r="AW392" s="16"/>
      <c r="AX392" s="16"/>
      <c r="AY392" s="16"/>
      <c r="AZ392" s="16"/>
      <c r="BA392" s="16"/>
      <c r="BB392" s="16"/>
    </row>
    <row r="393" spans="1:54" ht="15.75" x14ac:dyDescent="0.25">
      <c r="A393" s="145" t="s">
        <v>33</v>
      </c>
      <c r="B393" s="146" t="s">
        <v>1393</v>
      </c>
      <c r="C393" s="143">
        <v>2</v>
      </c>
      <c r="D393" s="61">
        <v>2</v>
      </c>
      <c r="E393" s="61">
        <v>2</v>
      </c>
      <c r="F393" s="61"/>
      <c r="G393" s="61"/>
      <c r="H393" s="61"/>
      <c r="I393" s="61"/>
      <c r="J393" s="61"/>
      <c r="K393" s="61"/>
      <c r="L393" s="61"/>
      <c r="M393" s="61"/>
      <c r="N393" s="61">
        <v>2</v>
      </c>
      <c r="O393" s="61"/>
      <c r="P393" s="61">
        <v>4.2</v>
      </c>
      <c r="Q393" s="61"/>
      <c r="R393" s="61">
        <f>C393*P393</f>
        <v>8.4</v>
      </c>
      <c r="S393" s="61">
        <f>D393*P393</f>
        <v>8.4</v>
      </c>
      <c r="T393" s="61">
        <f>E393*P393</f>
        <v>8.4</v>
      </c>
      <c r="U393" s="61"/>
      <c r="V393" s="61"/>
      <c r="W393" s="61"/>
      <c r="X393" s="61"/>
      <c r="Y393" s="61"/>
      <c r="Z393" s="61"/>
      <c r="AA393" s="61"/>
      <c r="AB393" s="61"/>
      <c r="AC393" s="61">
        <f>N393*P393</f>
        <v>8.4</v>
      </c>
      <c r="AD393" s="16"/>
      <c r="AE393" s="16"/>
      <c r="AF393" s="16"/>
      <c r="AG393" s="16"/>
      <c r="AH393" s="16"/>
      <c r="AI393" s="16"/>
      <c r="AJ393" s="16"/>
      <c r="AK393" s="16"/>
      <c r="AL393" s="16"/>
      <c r="AM393" s="16"/>
      <c r="AN393" s="16"/>
      <c r="AO393" s="16"/>
      <c r="AP393" s="16"/>
      <c r="AQ393" s="16"/>
      <c r="AR393" s="16"/>
      <c r="AS393" s="16"/>
      <c r="AT393" s="16"/>
      <c r="AU393" s="16"/>
      <c r="AV393" s="16"/>
      <c r="AW393" s="16"/>
      <c r="AX393" s="16"/>
      <c r="AY393" s="16"/>
      <c r="AZ393" s="16"/>
      <c r="BA393" s="16"/>
      <c r="BB393" s="16"/>
    </row>
    <row r="394" spans="1:54" ht="15.75" x14ac:dyDescent="0.25">
      <c r="A394" s="145" t="s">
        <v>35</v>
      </c>
      <c r="B394" s="146" t="s">
        <v>1394</v>
      </c>
      <c r="C394" s="143">
        <v>3</v>
      </c>
      <c r="D394" s="61">
        <v>2</v>
      </c>
      <c r="E394" s="61">
        <v>3</v>
      </c>
      <c r="F394" s="61">
        <v>1</v>
      </c>
      <c r="G394" s="61">
        <v>1</v>
      </c>
      <c r="H394" s="61"/>
      <c r="I394" s="61">
        <v>1</v>
      </c>
      <c r="J394" s="61"/>
      <c r="K394" s="61"/>
      <c r="L394" s="61"/>
      <c r="M394" s="61">
        <v>1</v>
      </c>
      <c r="N394" s="61">
        <v>1</v>
      </c>
      <c r="O394" s="61"/>
      <c r="P394" s="61">
        <v>4.2</v>
      </c>
      <c r="Q394" s="61"/>
      <c r="R394" s="61">
        <f>C394*P394</f>
        <v>12.600000000000001</v>
      </c>
      <c r="S394" s="61">
        <f>D394*P394</f>
        <v>8.4</v>
      </c>
      <c r="T394" s="61">
        <f>E394*P394</f>
        <v>12.600000000000001</v>
      </c>
      <c r="U394" s="61">
        <f>F394*P394</f>
        <v>4.2</v>
      </c>
      <c r="V394" s="61">
        <f>G394*P394</f>
        <v>4.2</v>
      </c>
      <c r="W394" s="61"/>
      <c r="X394" s="61">
        <f>I394*P394</f>
        <v>4.2</v>
      </c>
      <c r="Y394" s="61"/>
      <c r="Z394" s="61"/>
      <c r="AA394" s="61"/>
      <c r="AB394" s="61">
        <f>M394*P394</f>
        <v>4.2</v>
      </c>
      <c r="AC394" s="61">
        <f>N394*P394</f>
        <v>4.2</v>
      </c>
      <c r="AD394" s="16"/>
      <c r="AE394" s="14"/>
      <c r="AF394" s="14"/>
      <c r="AG394" s="14"/>
      <c r="AH394" s="14"/>
      <c r="AI394" s="14"/>
      <c r="AJ394" s="14"/>
      <c r="AK394" s="14"/>
      <c r="AL394" s="14"/>
      <c r="AM394" s="14"/>
      <c r="AN394" s="14"/>
      <c r="AO394" s="14"/>
      <c r="AP394" s="14"/>
      <c r="AQ394" s="14"/>
      <c r="AR394" s="14"/>
      <c r="AS394" s="14"/>
      <c r="AT394" s="14"/>
      <c r="AU394" s="14"/>
      <c r="AV394" s="14"/>
      <c r="AW394" s="14"/>
      <c r="AX394" s="14"/>
      <c r="AY394" s="14"/>
      <c r="AZ394" s="14"/>
      <c r="BA394" s="14"/>
      <c r="BB394" s="14"/>
    </row>
    <row r="395" spans="1:54" ht="15.75" x14ac:dyDescent="0.25">
      <c r="A395" s="81" t="s">
        <v>343</v>
      </c>
      <c r="B395" s="81" t="s">
        <v>1395</v>
      </c>
      <c r="C395" s="142" t="s">
        <v>2</v>
      </c>
      <c r="D395" s="81" t="s">
        <v>3</v>
      </c>
      <c r="E395" s="81" t="s">
        <v>4</v>
      </c>
      <c r="F395" s="81" t="s">
        <v>5</v>
      </c>
      <c r="G395" s="81" t="s">
        <v>6</v>
      </c>
      <c r="H395" s="81" t="s">
        <v>7</v>
      </c>
      <c r="I395" s="81" t="s">
        <v>8</v>
      </c>
      <c r="J395" s="81" t="s">
        <v>9</v>
      </c>
      <c r="K395" s="81" t="s">
        <v>10</v>
      </c>
      <c r="L395" s="81" t="s">
        <v>11</v>
      </c>
      <c r="M395" s="81" t="s">
        <v>12</v>
      </c>
      <c r="N395" s="81" t="s">
        <v>13</v>
      </c>
      <c r="O395" s="81"/>
      <c r="P395" s="81"/>
      <c r="Q395" s="81"/>
      <c r="R395" s="81" t="s">
        <v>15</v>
      </c>
      <c r="S395" s="81" t="s">
        <v>16</v>
      </c>
      <c r="T395" s="81" t="s">
        <v>17</v>
      </c>
      <c r="U395" s="81" t="s">
        <v>18</v>
      </c>
      <c r="V395" s="81" t="s">
        <v>19</v>
      </c>
      <c r="W395" s="81" t="s">
        <v>20</v>
      </c>
      <c r="X395" s="81" t="s">
        <v>21</v>
      </c>
      <c r="Y395" s="81" t="s">
        <v>22</v>
      </c>
      <c r="Z395" s="81" t="s">
        <v>23</v>
      </c>
      <c r="AA395" s="81" t="s">
        <v>24</v>
      </c>
      <c r="AB395" s="81" t="s">
        <v>25</v>
      </c>
      <c r="AC395" s="81" t="s">
        <v>26</v>
      </c>
      <c r="AD395" s="16"/>
      <c r="AE395" s="16"/>
      <c r="AF395" s="16"/>
      <c r="AG395" s="16"/>
      <c r="AH395" s="16"/>
      <c r="AI395" s="16"/>
      <c r="AJ395" s="16"/>
      <c r="AK395" s="16"/>
      <c r="AL395" s="16"/>
      <c r="AM395" s="16"/>
      <c r="AN395" s="16"/>
      <c r="AO395" s="16"/>
      <c r="AP395" s="16"/>
      <c r="AQ395" s="16"/>
      <c r="AR395" s="16"/>
      <c r="AS395" s="16"/>
      <c r="AT395" s="16"/>
      <c r="AU395" s="16"/>
      <c r="AV395" s="16"/>
      <c r="AW395" s="16"/>
      <c r="AX395" s="16"/>
      <c r="AY395" s="16"/>
      <c r="AZ395" s="16"/>
      <c r="BA395" s="16"/>
      <c r="BB395" s="16"/>
    </row>
    <row r="396" spans="1:54" ht="15.75" x14ac:dyDescent="0.25">
      <c r="A396" s="145" t="s">
        <v>27</v>
      </c>
      <c r="B396" s="146" t="s">
        <v>1396</v>
      </c>
      <c r="C396" s="143">
        <v>2</v>
      </c>
      <c r="D396" s="61">
        <v>1</v>
      </c>
      <c r="E396" s="61"/>
      <c r="F396" s="61">
        <v>3</v>
      </c>
      <c r="G396" s="61">
        <v>1</v>
      </c>
      <c r="H396" s="61"/>
      <c r="I396" s="61"/>
      <c r="J396" s="61"/>
      <c r="K396" s="61"/>
      <c r="L396" s="61">
        <v>2</v>
      </c>
      <c r="M396" s="61"/>
      <c r="N396" s="61">
        <v>2</v>
      </c>
      <c r="O396" s="61"/>
      <c r="P396" s="61">
        <v>4.2</v>
      </c>
      <c r="Q396" s="61"/>
      <c r="R396" s="61">
        <f t="shared" ref="R396:R401" si="95">C396*P396</f>
        <v>8.4</v>
      </c>
      <c r="S396" s="61">
        <f t="shared" ref="S396:S401" si="96">D396*P396</f>
        <v>4.2</v>
      </c>
      <c r="T396" s="61"/>
      <c r="U396" s="61">
        <f t="shared" ref="U396:U401" si="97">F396*P396</f>
        <v>12.600000000000001</v>
      </c>
      <c r="V396" s="61">
        <f>G396*P396</f>
        <v>4.2</v>
      </c>
      <c r="W396" s="61"/>
      <c r="X396" s="61"/>
      <c r="Y396" s="61"/>
      <c r="Z396" s="61"/>
      <c r="AA396" s="61">
        <f t="shared" ref="AA396:AA401" si="98">L396*P396</f>
        <v>8.4</v>
      </c>
      <c r="AB396" s="61"/>
      <c r="AC396" s="61">
        <f>N396*P396</f>
        <v>8.4</v>
      </c>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row>
    <row r="397" spans="1:54" ht="15.75" x14ac:dyDescent="0.25">
      <c r="A397" s="145" t="s">
        <v>31</v>
      </c>
      <c r="B397" s="146" t="s">
        <v>1397</v>
      </c>
      <c r="C397" s="143">
        <v>2</v>
      </c>
      <c r="D397" s="61">
        <v>1</v>
      </c>
      <c r="E397" s="61"/>
      <c r="F397" s="61">
        <v>2</v>
      </c>
      <c r="G397" s="61">
        <v>2</v>
      </c>
      <c r="H397" s="61"/>
      <c r="I397" s="61"/>
      <c r="J397" s="61"/>
      <c r="K397" s="61"/>
      <c r="L397" s="61">
        <v>1</v>
      </c>
      <c r="M397" s="61"/>
      <c r="N397" s="61">
        <v>2</v>
      </c>
      <c r="O397" s="61"/>
      <c r="P397" s="61">
        <v>4.2</v>
      </c>
      <c r="Q397" s="61"/>
      <c r="R397" s="61">
        <f t="shared" si="95"/>
        <v>8.4</v>
      </c>
      <c r="S397" s="61">
        <f t="shared" si="96"/>
        <v>4.2</v>
      </c>
      <c r="T397" s="61"/>
      <c r="U397" s="61">
        <f t="shared" si="97"/>
        <v>8.4</v>
      </c>
      <c r="V397" s="61">
        <f>G397*P397</f>
        <v>8.4</v>
      </c>
      <c r="W397" s="61"/>
      <c r="X397" s="61"/>
      <c r="Y397" s="61"/>
      <c r="Z397" s="61"/>
      <c r="AA397" s="61">
        <f t="shared" si="98"/>
        <v>4.2</v>
      </c>
      <c r="AB397" s="61"/>
      <c r="AC397" s="61">
        <f>N397*P397</f>
        <v>8.4</v>
      </c>
      <c r="AD397" s="16"/>
      <c r="AE397" s="16"/>
      <c r="AF397" s="16"/>
      <c r="AG397" s="16"/>
      <c r="AH397" s="16"/>
      <c r="AI397" s="28"/>
      <c r="AJ397" s="16"/>
      <c r="AK397" s="16"/>
      <c r="AL397" s="16"/>
      <c r="AM397" s="16"/>
      <c r="AN397" s="16"/>
      <c r="AO397" s="16"/>
      <c r="AP397" s="16"/>
      <c r="AQ397" s="16"/>
      <c r="AR397" s="16"/>
      <c r="AS397" s="16"/>
      <c r="AT397" s="16"/>
      <c r="AU397" s="28"/>
      <c r="AV397" s="16"/>
      <c r="AW397" s="16"/>
      <c r="AX397" s="16"/>
      <c r="AY397" s="16"/>
      <c r="AZ397" s="16"/>
      <c r="BA397" s="16"/>
      <c r="BB397" s="16"/>
    </row>
    <row r="398" spans="1:54" ht="15.75" x14ac:dyDescent="0.25">
      <c r="A398" s="145" t="s">
        <v>33</v>
      </c>
      <c r="B398" s="146" t="s">
        <v>1398</v>
      </c>
      <c r="C398" s="143">
        <v>1</v>
      </c>
      <c r="D398" s="61">
        <v>1</v>
      </c>
      <c r="E398" s="61"/>
      <c r="F398" s="61">
        <v>2</v>
      </c>
      <c r="G398" s="61"/>
      <c r="H398" s="61"/>
      <c r="I398" s="61"/>
      <c r="J398" s="61"/>
      <c r="K398" s="61"/>
      <c r="L398" s="61">
        <v>2</v>
      </c>
      <c r="M398" s="61"/>
      <c r="N398" s="61">
        <v>1</v>
      </c>
      <c r="O398" s="61"/>
      <c r="P398" s="61">
        <v>4.2</v>
      </c>
      <c r="Q398" s="61"/>
      <c r="R398" s="61">
        <f t="shared" si="95"/>
        <v>4.2</v>
      </c>
      <c r="S398" s="61">
        <f t="shared" si="96"/>
        <v>4.2</v>
      </c>
      <c r="T398" s="61"/>
      <c r="U398" s="61">
        <f t="shared" si="97"/>
        <v>8.4</v>
      </c>
      <c r="V398" s="61"/>
      <c r="W398" s="61"/>
      <c r="X398" s="61"/>
      <c r="Y398" s="61"/>
      <c r="Z398" s="61"/>
      <c r="AA398" s="61">
        <f t="shared" si="98"/>
        <v>8.4</v>
      </c>
      <c r="AB398" s="61"/>
      <c r="AC398" s="61">
        <f>N398*P398</f>
        <v>4.2</v>
      </c>
      <c r="AD398" s="16"/>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c r="BA398" s="16"/>
      <c r="BB398" s="16"/>
    </row>
    <row r="399" spans="1:54" s="57" customFormat="1" ht="15.75" x14ac:dyDescent="0.25">
      <c r="A399" s="145" t="s">
        <v>35</v>
      </c>
      <c r="B399" s="146" t="s">
        <v>1399</v>
      </c>
      <c r="C399" s="143">
        <v>2</v>
      </c>
      <c r="D399" s="61">
        <v>1</v>
      </c>
      <c r="E399" s="61"/>
      <c r="F399" s="61">
        <v>2</v>
      </c>
      <c r="G399" s="61"/>
      <c r="H399" s="61">
        <v>3</v>
      </c>
      <c r="I399" s="61">
        <v>2</v>
      </c>
      <c r="J399" s="61"/>
      <c r="K399" s="61"/>
      <c r="L399" s="61">
        <v>2</v>
      </c>
      <c r="M399" s="61"/>
      <c r="N399" s="61">
        <v>1</v>
      </c>
      <c r="O399" s="61"/>
      <c r="P399" s="61">
        <v>4.2</v>
      </c>
      <c r="Q399" s="61"/>
      <c r="R399" s="61">
        <f t="shared" si="95"/>
        <v>8.4</v>
      </c>
      <c r="S399" s="61">
        <f t="shared" si="96"/>
        <v>4.2</v>
      </c>
      <c r="T399" s="61"/>
      <c r="U399" s="61">
        <f t="shared" si="97"/>
        <v>8.4</v>
      </c>
      <c r="V399" s="61"/>
      <c r="W399" s="61">
        <f>H399*P399</f>
        <v>12.600000000000001</v>
      </c>
      <c r="X399" s="61">
        <f>I399*P399</f>
        <v>8.4</v>
      </c>
      <c r="Y399" s="61"/>
      <c r="Z399" s="61"/>
      <c r="AA399" s="61">
        <f t="shared" si="98"/>
        <v>8.4</v>
      </c>
      <c r="AB399" s="61"/>
      <c r="AC399" s="61">
        <f>N399*P399</f>
        <v>4.2</v>
      </c>
      <c r="AD399" s="16"/>
      <c r="AE399" s="128"/>
      <c r="AF399" s="128"/>
      <c r="AG399" s="128"/>
      <c r="AH399" s="128"/>
      <c r="AI399" s="128"/>
      <c r="AJ399" s="128"/>
      <c r="AK399" s="128"/>
      <c r="AL399" s="128"/>
      <c r="AM399" s="128"/>
      <c r="AN399" s="128"/>
      <c r="AO399" s="128"/>
      <c r="AP399" s="128"/>
      <c r="AQ399" s="128"/>
      <c r="AR399" s="128"/>
      <c r="AS399" s="128"/>
      <c r="AT399" s="128"/>
      <c r="AU399" s="128"/>
      <c r="AV399" s="128"/>
      <c r="AW399" s="128"/>
      <c r="AX399" s="128"/>
      <c r="AY399" s="128"/>
      <c r="AZ399" s="128"/>
      <c r="BA399" s="128"/>
      <c r="BB399" s="128"/>
    </row>
    <row r="400" spans="1:54" ht="15.75" x14ac:dyDescent="0.25">
      <c r="A400" s="145" t="s">
        <v>37</v>
      </c>
      <c r="B400" s="146" t="s">
        <v>1400</v>
      </c>
      <c r="C400" s="143">
        <v>3</v>
      </c>
      <c r="D400" s="61">
        <v>3</v>
      </c>
      <c r="E400" s="61">
        <v>1</v>
      </c>
      <c r="F400" s="61">
        <v>1</v>
      </c>
      <c r="G400" s="61"/>
      <c r="H400" s="61"/>
      <c r="I400" s="61">
        <v>2</v>
      </c>
      <c r="J400" s="61"/>
      <c r="K400" s="61"/>
      <c r="L400" s="61">
        <v>2</v>
      </c>
      <c r="M400" s="61"/>
      <c r="N400" s="61"/>
      <c r="O400" s="61"/>
      <c r="P400" s="61">
        <v>4.2</v>
      </c>
      <c r="Q400" s="61"/>
      <c r="R400" s="61">
        <f t="shared" si="95"/>
        <v>12.600000000000001</v>
      </c>
      <c r="S400" s="61">
        <f t="shared" si="96"/>
        <v>12.600000000000001</v>
      </c>
      <c r="T400" s="61">
        <f>E400*P400</f>
        <v>4.2</v>
      </c>
      <c r="U400" s="61">
        <f t="shared" si="97"/>
        <v>4.2</v>
      </c>
      <c r="V400" s="61"/>
      <c r="W400" s="61"/>
      <c r="X400" s="61">
        <f>I400*P400</f>
        <v>8.4</v>
      </c>
      <c r="Y400" s="61"/>
      <c r="Z400" s="61"/>
      <c r="AA400" s="61">
        <f t="shared" si="98"/>
        <v>8.4</v>
      </c>
      <c r="AB400" s="61"/>
      <c r="AC400" s="61"/>
      <c r="AD400" s="16"/>
      <c r="AE400" s="16"/>
      <c r="AF400" s="16"/>
      <c r="AG400" s="16"/>
      <c r="AH400" s="16"/>
      <c r="AI400" s="16"/>
      <c r="AJ400" s="16"/>
      <c r="AK400" s="16"/>
      <c r="AL400" s="16"/>
      <c r="AM400" s="16"/>
      <c r="AN400" s="16"/>
      <c r="AO400" s="16"/>
      <c r="AP400" s="16"/>
      <c r="AQ400" s="16"/>
      <c r="AR400" s="16"/>
      <c r="AS400" s="16"/>
      <c r="AT400" s="16"/>
      <c r="AU400" s="16"/>
      <c r="AV400" s="16"/>
      <c r="AW400" s="16"/>
      <c r="AX400" s="16"/>
      <c r="AY400" s="16"/>
      <c r="AZ400" s="16"/>
      <c r="BA400" s="16"/>
      <c r="BB400" s="16"/>
    </row>
    <row r="401" spans="1:54" ht="15.75" x14ac:dyDescent="0.25">
      <c r="A401" s="145" t="s">
        <v>39</v>
      </c>
      <c r="B401" s="146" t="s">
        <v>1401</v>
      </c>
      <c r="C401" s="143">
        <v>3</v>
      </c>
      <c r="D401" s="61">
        <v>2</v>
      </c>
      <c r="E401" s="61">
        <v>1</v>
      </c>
      <c r="F401" s="61">
        <v>1</v>
      </c>
      <c r="G401" s="61"/>
      <c r="H401" s="61"/>
      <c r="I401" s="61">
        <v>2</v>
      </c>
      <c r="J401" s="61"/>
      <c r="K401" s="61"/>
      <c r="L401" s="61">
        <v>1</v>
      </c>
      <c r="M401" s="61"/>
      <c r="N401" s="61"/>
      <c r="O401" s="61"/>
      <c r="P401" s="61">
        <v>4.2</v>
      </c>
      <c r="Q401" s="61"/>
      <c r="R401" s="61">
        <f t="shared" si="95"/>
        <v>12.600000000000001</v>
      </c>
      <c r="S401" s="61">
        <f t="shared" si="96"/>
        <v>8.4</v>
      </c>
      <c r="T401" s="61">
        <f>E401*P401</f>
        <v>4.2</v>
      </c>
      <c r="U401" s="61">
        <f t="shared" si="97"/>
        <v>4.2</v>
      </c>
      <c r="V401" s="61"/>
      <c r="W401" s="61"/>
      <c r="X401" s="61">
        <f>I401*P401</f>
        <v>8.4</v>
      </c>
      <c r="Y401" s="61"/>
      <c r="Z401" s="61"/>
      <c r="AA401" s="61">
        <f t="shared" si="98"/>
        <v>4.2</v>
      </c>
      <c r="AB401" s="61"/>
      <c r="AC401" s="61"/>
      <c r="AD401" s="16"/>
      <c r="AE401" s="16"/>
      <c r="AF401" s="16"/>
      <c r="AG401" s="16"/>
      <c r="AH401" s="16"/>
      <c r="AI401" s="16"/>
      <c r="AJ401" s="16"/>
      <c r="AK401" s="16"/>
      <c r="AL401" s="16"/>
      <c r="AM401" s="16"/>
      <c r="AN401" s="16"/>
      <c r="AO401" s="16"/>
      <c r="AP401" s="16"/>
      <c r="AQ401" s="16"/>
      <c r="AR401" s="16"/>
      <c r="AS401" s="16"/>
      <c r="AT401" s="16"/>
      <c r="AU401" s="16"/>
      <c r="AV401" s="16"/>
      <c r="AW401" s="16"/>
      <c r="AX401" s="16"/>
      <c r="AY401" s="16"/>
      <c r="AZ401" s="16"/>
      <c r="BA401" s="16"/>
      <c r="BB401" s="16"/>
    </row>
    <row r="402" spans="1:54" ht="9" customHeight="1" x14ac:dyDescent="0.25">
      <c r="A402" s="211"/>
      <c r="B402" s="212"/>
      <c r="C402" s="212"/>
      <c r="D402" s="212"/>
      <c r="E402" s="212"/>
      <c r="F402" s="212"/>
      <c r="G402" s="212"/>
      <c r="H402" s="212"/>
      <c r="I402" s="212"/>
      <c r="J402" s="212"/>
      <c r="K402" s="212"/>
      <c r="L402" s="212"/>
      <c r="M402" s="212"/>
      <c r="N402" s="212"/>
      <c r="O402" s="212"/>
      <c r="P402" s="212"/>
      <c r="Q402" s="212"/>
      <c r="R402" s="212"/>
      <c r="S402" s="212"/>
      <c r="T402" s="212"/>
      <c r="U402" s="212"/>
      <c r="V402" s="212"/>
      <c r="W402" s="212"/>
      <c r="X402" s="212"/>
      <c r="Y402" s="212"/>
      <c r="Z402" s="212"/>
      <c r="AA402" s="212"/>
      <c r="AB402" s="212"/>
      <c r="AC402" s="213"/>
      <c r="AD402" s="128"/>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row>
    <row r="403" spans="1:54" ht="15.75" x14ac:dyDescent="0.25">
      <c r="A403" s="81" t="s">
        <v>400</v>
      </c>
      <c r="B403" s="81" t="s">
        <v>1402</v>
      </c>
      <c r="C403" s="142" t="s">
        <v>2</v>
      </c>
      <c r="D403" s="81" t="s">
        <v>3</v>
      </c>
      <c r="E403" s="81" t="s">
        <v>4</v>
      </c>
      <c r="F403" s="81" t="s">
        <v>5</v>
      </c>
      <c r="G403" s="81" t="s">
        <v>6</v>
      </c>
      <c r="H403" s="81" t="s">
        <v>7</v>
      </c>
      <c r="I403" s="81" t="s">
        <v>8</v>
      </c>
      <c r="J403" s="81" t="s">
        <v>9</v>
      </c>
      <c r="K403" s="81" t="s">
        <v>10</v>
      </c>
      <c r="L403" s="81" t="s">
        <v>11</v>
      </c>
      <c r="M403" s="81" t="s">
        <v>12</v>
      </c>
      <c r="N403" s="81" t="s">
        <v>13</v>
      </c>
      <c r="O403" s="81"/>
      <c r="P403" s="81"/>
      <c r="Q403" s="81"/>
      <c r="R403" s="81" t="s">
        <v>15</v>
      </c>
      <c r="S403" s="81" t="s">
        <v>16</v>
      </c>
      <c r="T403" s="81" t="s">
        <v>17</v>
      </c>
      <c r="U403" s="81" t="s">
        <v>18</v>
      </c>
      <c r="V403" s="81" t="s">
        <v>19</v>
      </c>
      <c r="W403" s="81" t="s">
        <v>20</v>
      </c>
      <c r="X403" s="81" t="s">
        <v>21</v>
      </c>
      <c r="Y403" s="81" t="s">
        <v>22</v>
      </c>
      <c r="Z403" s="81" t="s">
        <v>23</v>
      </c>
      <c r="AA403" s="81" t="s">
        <v>24</v>
      </c>
      <c r="AB403" s="81" t="s">
        <v>25</v>
      </c>
      <c r="AC403" s="81" t="s">
        <v>26</v>
      </c>
      <c r="AD403" s="16"/>
      <c r="AE403" s="16"/>
      <c r="AF403" s="16"/>
      <c r="AG403" s="16"/>
      <c r="AH403" s="28"/>
      <c r="AI403" s="16"/>
      <c r="AJ403" s="16"/>
      <c r="AK403" s="16"/>
      <c r="AL403" s="16"/>
      <c r="AM403" s="16"/>
      <c r="AN403" s="16"/>
      <c r="AO403" s="16"/>
      <c r="AP403" s="16"/>
      <c r="AQ403" s="16"/>
      <c r="AR403" s="16"/>
      <c r="AS403" s="16"/>
      <c r="AT403" s="28"/>
      <c r="AU403" s="16"/>
      <c r="AV403" s="16"/>
      <c r="AW403" s="16"/>
      <c r="AX403" s="16"/>
      <c r="AY403" s="16"/>
      <c r="AZ403" s="16"/>
      <c r="BA403" s="16"/>
      <c r="BB403" s="16"/>
    </row>
    <row r="404" spans="1:54" ht="15.75" x14ac:dyDescent="0.25">
      <c r="A404" s="145" t="s">
        <v>27</v>
      </c>
      <c r="B404" s="146" t="s">
        <v>1403</v>
      </c>
      <c r="C404" s="143">
        <v>3</v>
      </c>
      <c r="D404" s="61"/>
      <c r="E404" s="61">
        <v>3</v>
      </c>
      <c r="F404" s="61"/>
      <c r="G404" s="61">
        <v>3</v>
      </c>
      <c r="H404" s="61">
        <v>3</v>
      </c>
      <c r="I404" s="61"/>
      <c r="J404" s="61"/>
      <c r="K404" s="61"/>
      <c r="L404" s="61"/>
      <c r="M404" s="61">
        <v>3</v>
      </c>
      <c r="N404" s="61">
        <v>3</v>
      </c>
      <c r="O404" s="61"/>
      <c r="P404" s="61">
        <v>1</v>
      </c>
      <c r="Q404" s="61"/>
      <c r="R404" s="61">
        <f t="shared" ref="R404:R409" si="99">C404*P404</f>
        <v>3</v>
      </c>
      <c r="S404" s="61"/>
      <c r="T404" s="61">
        <f t="shared" ref="T404:T409" si="100">E404*P404</f>
        <v>3</v>
      </c>
      <c r="U404" s="61"/>
      <c r="V404" s="61">
        <f>G404*P404</f>
        <v>3</v>
      </c>
      <c r="W404" s="61">
        <f>H404*P404</f>
        <v>3</v>
      </c>
      <c r="X404" s="61"/>
      <c r="Y404" s="61"/>
      <c r="Z404" s="61"/>
      <c r="AA404" s="61"/>
      <c r="AB404" s="61">
        <f>M404*P404</f>
        <v>3</v>
      </c>
      <c r="AC404" s="61">
        <f>N404*P404</f>
        <v>3</v>
      </c>
      <c r="AD404" s="16"/>
      <c r="AE404" s="16"/>
      <c r="AF404" s="16"/>
      <c r="AG404" s="16"/>
      <c r="AH404" s="16"/>
      <c r="AI404" s="16"/>
      <c r="AJ404" s="16"/>
      <c r="AK404" s="16"/>
      <c r="AL404" s="16"/>
      <c r="AM404" s="16"/>
      <c r="AN404" s="16"/>
      <c r="AO404" s="16"/>
      <c r="AP404" s="16"/>
      <c r="AQ404" s="16"/>
      <c r="AR404" s="16"/>
      <c r="AS404" s="16"/>
      <c r="AT404" s="16"/>
      <c r="AU404" s="16"/>
      <c r="AV404" s="16"/>
      <c r="AW404" s="16"/>
      <c r="AX404" s="16"/>
      <c r="AY404" s="16"/>
      <c r="AZ404" s="16"/>
      <c r="BA404" s="16"/>
      <c r="BB404" s="16"/>
    </row>
    <row r="405" spans="1:54" ht="15.75" x14ac:dyDescent="0.25">
      <c r="A405" s="145" t="s">
        <v>31</v>
      </c>
      <c r="B405" s="146" t="s">
        <v>1404</v>
      </c>
      <c r="C405" s="143">
        <v>3</v>
      </c>
      <c r="D405" s="61"/>
      <c r="E405" s="61">
        <v>2</v>
      </c>
      <c r="F405" s="61"/>
      <c r="G405" s="61">
        <v>2</v>
      </c>
      <c r="H405" s="61">
        <v>2</v>
      </c>
      <c r="I405" s="61"/>
      <c r="J405" s="61"/>
      <c r="K405" s="61"/>
      <c r="L405" s="61"/>
      <c r="M405" s="61">
        <v>3</v>
      </c>
      <c r="N405" s="61">
        <v>3</v>
      </c>
      <c r="O405" s="61"/>
      <c r="P405" s="61">
        <v>1</v>
      </c>
      <c r="Q405" s="61"/>
      <c r="R405" s="61">
        <f t="shared" si="99"/>
        <v>3</v>
      </c>
      <c r="S405" s="61"/>
      <c r="T405" s="61">
        <f t="shared" si="100"/>
        <v>2</v>
      </c>
      <c r="U405" s="61"/>
      <c r="V405" s="61">
        <f>G405*P405</f>
        <v>2</v>
      </c>
      <c r="W405" s="61">
        <f>H405*P405</f>
        <v>2</v>
      </c>
      <c r="X405" s="61"/>
      <c r="Y405" s="61"/>
      <c r="Z405" s="61"/>
      <c r="AA405" s="61"/>
      <c r="AB405" s="61">
        <f>M405*P405</f>
        <v>3</v>
      </c>
      <c r="AC405" s="61">
        <f>N405*P405</f>
        <v>3</v>
      </c>
      <c r="AD405" s="16"/>
      <c r="AE405" s="16"/>
      <c r="AF405" s="16"/>
      <c r="AG405" s="16"/>
      <c r="AH405" s="16"/>
      <c r="AI405" s="16"/>
      <c r="AJ405" s="16"/>
      <c r="AK405" s="16"/>
      <c r="AL405" s="16"/>
      <c r="AM405" s="16"/>
      <c r="AN405" s="16"/>
      <c r="AO405" s="16"/>
      <c r="AP405" s="16"/>
      <c r="AQ405" s="16"/>
      <c r="AR405" s="16"/>
      <c r="AS405" s="16"/>
      <c r="AT405" s="16"/>
      <c r="AU405" s="16"/>
      <c r="AV405" s="16"/>
      <c r="AW405" s="16"/>
      <c r="AX405" s="16"/>
      <c r="AY405" s="16"/>
      <c r="AZ405" s="16"/>
      <c r="BA405" s="16"/>
      <c r="BB405" s="16"/>
    </row>
    <row r="406" spans="1:54" ht="15.75" x14ac:dyDescent="0.25">
      <c r="A406" s="145" t="s">
        <v>33</v>
      </c>
      <c r="B406" s="146" t="s">
        <v>1405</v>
      </c>
      <c r="C406" s="143">
        <v>3</v>
      </c>
      <c r="D406" s="61"/>
      <c r="E406" s="61">
        <v>2</v>
      </c>
      <c r="F406" s="61"/>
      <c r="G406" s="61">
        <v>3</v>
      </c>
      <c r="H406" s="61">
        <v>3</v>
      </c>
      <c r="I406" s="61"/>
      <c r="J406" s="61"/>
      <c r="K406" s="61"/>
      <c r="L406" s="61"/>
      <c r="M406" s="61">
        <v>3</v>
      </c>
      <c r="N406" s="61">
        <v>3</v>
      </c>
      <c r="O406" s="61"/>
      <c r="P406" s="61">
        <v>1</v>
      </c>
      <c r="Q406" s="61"/>
      <c r="R406" s="61">
        <f t="shared" si="99"/>
        <v>3</v>
      </c>
      <c r="S406" s="61"/>
      <c r="T406" s="61">
        <f t="shared" si="100"/>
        <v>2</v>
      </c>
      <c r="U406" s="61"/>
      <c r="V406" s="61">
        <f>G406*P406</f>
        <v>3</v>
      </c>
      <c r="W406" s="61">
        <f>H406*P406</f>
        <v>3</v>
      </c>
      <c r="X406" s="61"/>
      <c r="Y406" s="61"/>
      <c r="Z406" s="61"/>
      <c r="AA406" s="61"/>
      <c r="AB406" s="61">
        <f>M406*P406</f>
        <v>3</v>
      </c>
      <c r="AC406" s="61">
        <f>N406*P406</f>
        <v>3</v>
      </c>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row>
    <row r="407" spans="1:54" ht="15.75" x14ac:dyDescent="0.25">
      <c r="A407" s="145" t="s">
        <v>35</v>
      </c>
      <c r="B407" s="146" t="s">
        <v>1406</v>
      </c>
      <c r="C407" s="143">
        <v>3</v>
      </c>
      <c r="D407" s="61">
        <v>2</v>
      </c>
      <c r="E407" s="61">
        <v>2</v>
      </c>
      <c r="F407" s="61">
        <v>1</v>
      </c>
      <c r="G407" s="61"/>
      <c r="H407" s="61"/>
      <c r="I407" s="61"/>
      <c r="J407" s="61">
        <v>1</v>
      </c>
      <c r="K407" s="61"/>
      <c r="L407" s="61"/>
      <c r="M407" s="61"/>
      <c r="N407" s="61"/>
      <c r="O407" s="61"/>
      <c r="P407" s="61">
        <v>1</v>
      </c>
      <c r="Q407" s="61"/>
      <c r="R407" s="61">
        <f t="shared" si="99"/>
        <v>3</v>
      </c>
      <c r="S407" s="61">
        <f>D407*P407</f>
        <v>2</v>
      </c>
      <c r="T407" s="61">
        <f t="shared" si="100"/>
        <v>2</v>
      </c>
      <c r="U407" s="61">
        <f>F407*P407</f>
        <v>1</v>
      </c>
      <c r="V407" s="61"/>
      <c r="W407" s="61"/>
      <c r="X407" s="61"/>
      <c r="Y407" s="61">
        <f>J407*P407</f>
        <v>1</v>
      </c>
      <c r="Z407" s="61"/>
      <c r="AA407" s="61"/>
      <c r="AB407" s="61"/>
      <c r="AC407" s="61"/>
      <c r="AD407" s="16"/>
      <c r="AE407" s="16"/>
      <c r="AF407" s="16"/>
      <c r="AG407" s="16"/>
      <c r="AH407" s="16"/>
      <c r="AI407" s="16"/>
      <c r="AJ407" s="16"/>
      <c r="AK407" s="16"/>
      <c r="AL407" s="16"/>
      <c r="AM407" s="16"/>
      <c r="AN407" s="16"/>
      <c r="AO407" s="16"/>
      <c r="AP407" s="16"/>
      <c r="AQ407" s="16"/>
      <c r="AR407" s="16"/>
      <c r="AS407" s="16"/>
      <c r="AT407" s="16"/>
      <c r="AU407" s="16"/>
      <c r="AV407" s="16"/>
      <c r="AW407" s="16"/>
      <c r="AX407" s="16"/>
      <c r="AY407" s="16"/>
      <c r="AZ407" s="16"/>
      <c r="BA407" s="16"/>
      <c r="BB407" s="16"/>
    </row>
    <row r="408" spans="1:54" ht="15.75" x14ac:dyDescent="0.25">
      <c r="A408" s="145" t="s">
        <v>37</v>
      </c>
      <c r="B408" s="146" t="s">
        <v>1407</v>
      </c>
      <c r="C408" s="143">
        <v>2</v>
      </c>
      <c r="D408" s="61">
        <v>2</v>
      </c>
      <c r="E408" s="61">
        <v>2</v>
      </c>
      <c r="F408" s="61">
        <v>1</v>
      </c>
      <c r="G408" s="61"/>
      <c r="H408" s="61"/>
      <c r="I408" s="61"/>
      <c r="J408" s="61">
        <v>1</v>
      </c>
      <c r="K408" s="61"/>
      <c r="L408" s="61"/>
      <c r="M408" s="61"/>
      <c r="N408" s="61"/>
      <c r="O408" s="61"/>
      <c r="P408" s="61">
        <v>1</v>
      </c>
      <c r="Q408" s="61"/>
      <c r="R408" s="61">
        <f t="shared" si="99"/>
        <v>2</v>
      </c>
      <c r="S408" s="61">
        <f>D408*P408</f>
        <v>2</v>
      </c>
      <c r="T408" s="61">
        <f t="shared" si="100"/>
        <v>2</v>
      </c>
      <c r="U408" s="61">
        <f>F408*P408</f>
        <v>1</v>
      </c>
      <c r="V408" s="61"/>
      <c r="W408" s="61"/>
      <c r="X408" s="61"/>
      <c r="Y408" s="61">
        <f>J408*P408</f>
        <v>1</v>
      </c>
      <c r="Z408" s="61"/>
      <c r="AA408" s="61"/>
      <c r="AB408" s="61"/>
      <c r="AC408" s="61"/>
      <c r="AD408" s="16"/>
      <c r="AE408" s="16"/>
      <c r="AF408" s="16"/>
      <c r="AG408" s="16"/>
      <c r="AH408" s="16"/>
      <c r="AI408" s="16"/>
      <c r="AJ408" s="16"/>
      <c r="AK408" s="16"/>
      <c r="AL408" s="16"/>
      <c r="AM408" s="16"/>
      <c r="AN408" s="16"/>
      <c r="AO408" s="16"/>
      <c r="AP408" s="16"/>
      <c r="AQ408" s="16"/>
      <c r="AR408" s="16"/>
      <c r="AS408" s="16"/>
      <c r="AT408" s="16"/>
      <c r="AU408" s="16"/>
      <c r="AV408" s="16"/>
      <c r="AW408" s="16"/>
      <c r="AX408" s="16"/>
      <c r="AY408" s="16"/>
      <c r="AZ408" s="16"/>
      <c r="BA408" s="16"/>
      <c r="BB408" s="16"/>
    </row>
    <row r="409" spans="1:54" ht="15.75" x14ac:dyDescent="0.25">
      <c r="A409" s="145" t="s">
        <v>39</v>
      </c>
      <c r="B409" s="146" t="s">
        <v>1408</v>
      </c>
      <c r="C409" s="143">
        <v>2</v>
      </c>
      <c r="D409" s="61">
        <v>2</v>
      </c>
      <c r="E409" s="61">
        <v>2</v>
      </c>
      <c r="F409" s="61">
        <v>1</v>
      </c>
      <c r="G409" s="61"/>
      <c r="H409" s="61"/>
      <c r="I409" s="61"/>
      <c r="J409" s="61">
        <v>1</v>
      </c>
      <c r="K409" s="61"/>
      <c r="L409" s="61"/>
      <c r="M409" s="61"/>
      <c r="N409" s="61"/>
      <c r="O409" s="61"/>
      <c r="P409" s="61">
        <v>1</v>
      </c>
      <c r="Q409" s="61"/>
      <c r="R409" s="61">
        <f t="shared" si="99"/>
        <v>2</v>
      </c>
      <c r="S409" s="61">
        <f>D409*P409</f>
        <v>2</v>
      </c>
      <c r="T409" s="61">
        <f t="shared" si="100"/>
        <v>2</v>
      </c>
      <c r="U409" s="61">
        <f>F409*P409</f>
        <v>1</v>
      </c>
      <c r="V409" s="61"/>
      <c r="W409" s="61"/>
      <c r="X409" s="61"/>
      <c r="Y409" s="61">
        <f>J409*P409</f>
        <v>1</v>
      </c>
      <c r="Z409" s="61"/>
      <c r="AA409" s="61"/>
      <c r="AB409" s="61"/>
      <c r="AC409" s="61"/>
      <c r="AD409" s="16"/>
      <c r="AE409" s="16"/>
      <c r="AF409" s="16"/>
      <c r="AG409" s="16"/>
      <c r="AH409" s="16"/>
      <c r="AI409" s="16"/>
      <c r="AJ409" s="16"/>
      <c r="AK409" s="16"/>
      <c r="AL409" s="16"/>
      <c r="AM409" s="16"/>
      <c r="AN409" s="16"/>
      <c r="AO409" s="16"/>
      <c r="AP409" s="16"/>
      <c r="AQ409" s="16"/>
      <c r="AR409" s="16"/>
      <c r="AS409" s="16"/>
      <c r="AT409" s="16"/>
      <c r="AU409" s="16"/>
      <c r="AV409" s="16"/>
      <c r="AW409" s="16"/>
      <c r="AX409" s="16"/>
      <c r="AY409" s="16"/>
      <c r="AZ409" s="16"/>
      <c r="BA409" s="16"/>
      <c r="BB409" s="16"/>
    </row>
    <row r="410" spans="1:54" ht="15.75" x14ac:dyDescent="0.25">
      <c r="A410" s="81" t="s">
        <v>400</v>
      </c>
      <c r="B410" s="81" t="s">
        <v>1409</v>
      </c>
      <c r="C410" s="142" t="s">
        <v>2</v>
      </c>
      <c r="D410" s="81" t="s">
        <v>3</v>
      </c>
      <c r="E410" s="81" t="s">
        <v>4</v>
      </c>
      <c r="F410" s="81" t="s">
        <v>5</v>
      </c>
      <c r="G410" s="81" t="s">
        <v>6</v>
      </c>
      <c r="H410" s="81" t="s">
        <v>7</v>
      </c>
      <c r="I410" s="81" t="s">
        <v>8</v>
      </c>
      <c r="J410" s="81" t="s">
        <v>9</v>
      </c>
      <c r="K410" s="81" t="s">
        <v>10</v>
      </c>
      <c r="L410" s="81" t="s">
        <v>11</v>
      </c>
      <c r="M410" s="81" t="s">
        <v>12</v>
      </c>
      <c r="N410" s="81" t="s">
        <v>13</v>
      </c>
      <c r="O410" s="81"/>
      <c r="P410" s="81"/>
      <c r="Q410" s="81"/>
      <c r="R410" s="81" t="s">
        <v>15</v>
      </c>
      <c r="S410" s="81" t="s">
        <v>16</v>
      </c>
      <c r="T410" s="81" t="s">
        <v>17</v>
      </c>
      <c r="U410" s="81" t="s">
        <v>18</v>
      </c>
      <c r="V410" s="81" t="s">
        <v>19</v>
      </c>
      <c r="W410" s="81" t="s">
        <v>20</v>
      </c>
      <c r="X410" s="81" t="s">
        <v>21</v>
      </c>
      <c r="Y410" s="81" t="s">
        <v>22</v>
      </c>
      <c r="Z410" s="81" t="s">
        <v>23</v>
      </c>
      <c r="AA410" s="81" t="s">
        <v>24</v>
      </c>
      <c r="AB410" s="81" t="s">
        <v>25</v>
      </c>
      <c r="AC410" s="81" t="s">
        <v>26</v>
      </c>
      <c r="AD410" s="16"/>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row>
    <row r="411" spans="1:54" ht="15.75" x14ac:dyDescent="0.25">
      <c r="A411" s="145" t="s">
        <v>27</v>
      </c>
      <c r="B411" s="146" t="s">
        <v>1410</v>
      </c>
      <c r="C411" s="143">
        <v>1</v>
      </c>
      <c r="D411" s="61">
        <v>1</v>
      </c>
      <c r="E411" s="61">
        <v>1</v>
      </c>
      <c r="F411" s="61"/>
      <c r="G411" s="61"/>
      <c r="H411" s="61">
        <v>1</v>
      </c>
      <c r="I411" s="61"/>
      <c r="J411" s="61"/>
      <c r="K411" s="61">
        <v>3</v>
      </c>
      <c r="L411" s="61">
        <v>2</v>
      </c>
      <c r="M411" s="61"/>
      <c r="N411" s="61">
        <v>1</v>
      </c>
      <c r="O411" s="61"/>
      <c r="P411" s="61">
        <v>1</v>
      </c>
      <c r="Q411" s="61"/>
      <c r="R411" s="61">
        <f>C411*P411</f>
        <v>1</v>
      </c>
      <c r="S411" s="61">
        <f>D411*P411</f>
        <v>1</v>
      </c>
      <c r="T411" s="61">
        <f>E411*P411</f>
        <v>1</v>
      </c>
      <c r="U411" s="61"/>
      <c r="V411" s="61"/>
      <c r="W411" s="61">
        <f>H411*P411</f>
        <v>1</v>
      </c>
      <c r="X411" s="61"/>
      <c r="Y411" s="61"/>
      <c r="Z411" s="61">
        <f>K411*P411</f>
        <v>3</v>
      </c>
      <c r="AA411" s="61">
        <f>L411*P411</f>
        <v>2</v>
      </c>
      <c r="AB411" s="61"/>
      <c r="AC411" s="61">
        <f>N411*P411</f>
        <v>1</v>
      </c>
      <c r="AD411" s="16"/>
      <c r="AE411" s="16"/>
      <c r="AF411" s="16"/>
      <c r="AG411" s="16"/>
      <c r="AH411" s="16"/>
      <c r="AI411" s="16"/>
      <c r="AJ411" s="16"/>
      <c r="AK411" s="16"/>
      <c r="AL411" s="16"/>
      <c r="AM411" s="16"/>
      <c r="AN411" s="16"/>
      <c r="AO411" s="16"/>
      <c r="AP411" s="16"/>
      <c r="AQ411" s="16"/>
      <c r="AR411" s="16"/>
      <c r="AS411" s="16"/>
      <c r="AT411" s="16"/>
      <c r="AU411" s="16"/>
      <c r="AV411" s="16"/>
      <c r="AW411" s="16"/>
      <c r="AX411" s="16"/>
      <c r="AY411" s="16"/>
      <c r="AZ411" s="16"/>
      <c r="BA411" s="16"/>
      <c r="BB411" s="16"/>
    </row>
    <row r="412" spans="1:54" ht="15.75" x14ac:dyDescent="0.25">
      <c r="A412" s="145" t="s">
        <v>31</v>
      </c>
      <c r="B412" s="146" t="s">
        <v>1411</v>
      </c>
      <c r="C412" s="143">
        <v>2</v>
      </c>
      <c r="D412" s="61">
        <v>2</v>
      </c>
      <c r="E412" s="61">
        <v>1</v>
      </c>
      <c r="F412" s="61">
        <v>3</v>
      </c>
      <c r="G412" s="61">
        <v>1</v>
      </c>
      <c r="H412" s="61">
        <v>2</v>
      </c>
      <c r="I412" s="61">
        <v>3</v>
      </c>
      <c r="J412" s="61">
        <v>3</v>
      </c>
      <c r="K412" s="61">
        <v>1</v>
      </c>
      <c r="L412" s="61">
        <v>1</v>
      </c>
      <c r="M412" s="61"/>
      <c r="N412" s="61"/>
      <c r="O412" s="61"/>
      <c r="P412" s="61">
        <v>1</v>
      </c>
      <c r="Q412" s="61"/>
      <c r="R412" s="61">
        <f>C412*P412</f>
        <v>2</v>
      </c>
      <c r="S412" s="61">
        <f>D412*P412</f>
        <v>2</v>
      </c>
      <c r="T412" s="61">
        <f>E412*P412</f>
        <v>1</v>
      </c>
      <c r="U412" s="61">
        <f>F412*P412</f>
        <v>3</v>
      </c>
      <c r="V412" s="61">
        <f>G412*P412</f>
        <v>1</v>
      </c>
      <c r="W412" s="61">
        <f>H412*P412</f>
        <v>2</v>
      </c>
      <c r="X412" s="61">
        <f>I412*P412</f>
        <v>3</v>
      </c>
      <c r="Y412" s="61">
        <f>J412*P412</f>
        <v>3</v>
      </c>
      <c r="Z412" s="61">
        <f>K412*P412</f>
        <v>1</v>
      </c>
      <c r="AA412" s="61">
        <f>L412*P412</f>
        <v>1</v>
      </c>
      <c r="AB412" s="61"/>
      <c r="AC412" s="61"/>
      <c r="AD412" s="16"/>
      <c r="AE412" s="16"/>
      <c r="AF412" s="16"/>
      <c r="AG412" s="16"/>
      <c r="AH412" s="16"/>
      <c r="AI412" s="16"/>
      <c r="AJ412" s="16"/>
      <c r="AK412" s="16"/>
      <c r="AL412" s="16"/>
      <c r="AM412" s="16"/>
      <c r="AN412" s="16"/>
      <c r="AO412" s="16"/>
      <c r="AP412" s="16"/>
      <c r="AQ412" s="16"/>
      <c r="AR412" s="16"/>
      <c r="AS412" s="16"/>
      <c r="AT412" s="16"/>
      <c r="AU412" s="16"/>
      <c r="AV412" s="16"/>
      <c r="AW412" s="16"/>
      <c r="AX412" s="16"/>
      <c r="AY412" s="16"/>
      <c r="AZ412" s="16"/>
      <c r="BA412" s="16"/>
      <c r="BB412" s="16"/>
    </row>
    <row r="413" spans="1:54" ht="15.75" x14ac:dyDescent="0.25">
      <c r="A413" s="145" t="s">
        <v>33</v>
      </c>
      <c r="B413" s="146" t="s">
        <v>1412</v>
      </c>
      <c r="C413" s="143">
        <v>3</v>
      </c>
      <c r="D413" s="61">
        <v>3</v>
      </c>
      <c r="E413" s="61">
        <v>2</v>
      </c>
      <c r="F413" s="61">
        <v>3</v>
      </c>
      <c r="G413" s="61">
        <v>2</v>
      </c>
      <c r="H413" s="61">
        <v>1</v>
      </c>
      <c r="I413" s="61">
        <v>1</v>
      </c>
      <c r="J413" s="61"/>
      <c r="K413" s="61">
        <v>1</v>
      </c>
      <c r="L413" s="61"/>
      <c r="M413" s="61"/>
      <c r="N413" s="61"/>
      <c r="O413" s="61"/>
      <c r="P413" s="61">
        <v>1</v>
      </c>
      <c r="Q413" s="61"/>
      <c r="R413" s="61">
        <f>C413*P413</f>
        <v>3</v>
      </c>
      <c r="S413" s="61">
        <f>D413*P413</f>
        <v>3</v>
      </c>
      <c r="T413" s="61">
        <f>E413*P413</f>
        <v>2</v>
      </c>
      <c r="U413" s="61">
        <f>F413*P413</f>
        <v>3</v>
      </c>
      <c r="V413" s="61">
        <f>G413*P413</f>
        <v>2</v>
      </c>
      <c r="W413" s="61">
        <f>H413*P413</f>
        <v>1</v>
      </c>
      <c r="X413" s="61">
        <f>I413*P413</f>
        <v>1</v>
      </c>
      <c r="Y413" s="61"/>
      <c r="Z413" s="61">
        <f>K413*P413</f>
        <v>1</v>
      </c>
      <c r="AA413" s="61"/>
      <c r="AB413" s="61"/>
      <c r="AC413" s="61"/>
      <c r="AD413" s="16"/>
      <c r="AE413" s="16"/>
      <c r="AF413" s="16"/>
      <c r="AG413" s="16"/>
      <c r="AH413" s="16"/>
      <c r="AI413" s="16"/>
      <c r="AJ413" s="16"/>
      <c r="AK413" s="16"/>
      <c r="AL413" s="16"/>
      <c r="AM413" s="16"/>
      <c r="AN413" s="16"/>
      <c r="AO413" s="16"/>
      <c r="AP413" s="16"/>
      <c r="AQ413" s="16"/>
      <c r="AR413" s="16"/>
      <c r="AS413" s="16"/>
      <c r="AT413" s="16"/>
      <c r="AU413" s="16"/>
      <c r="AV413" s="16"/>
      <c r="AW413" s="16"/>
      <c r="AX413" s="16"/>
      <c r="AY413" s="16"/>
      <c r="AZ413" s="16"/>
      <c r="BA413" s="16"/>
      <c r="BB413" s="16"/>
    </row>
    <row r="414" spans="1:54" ht="15.75" x14ac:dyDescent="0.25">
      <c r="A414" s="81" t="s">
        <v>400</v>
      </c>
      <c r="B414" s="81" t="s">
        <v>1413</v>
      </c>
      <c r="C414" s="142" t="s">
        <v>2</v>
      </c>
      <c r="D414" s="81" t="s">
        <v>3</v>
      </c>
      <c r="E414" s="81" t="s">
        <v>4</v>
      </c>
      <c r="F414" s="81" t="s">
        <v>5</v>
      </c>
      <c r="G414" s="81" t="s">
        <v>6</v>
      </c>
      <c r="H414" s="81" t="s">
        <v>7</v>
      </c>
      <c r="I414" s="81" t="s">
        <v>8</v>
      </c>
      <c r="J414" s="81" t="s">
        <v>9</v>
      </c>
      <c r="K414" s="81" t="s">
        <v>10</v>
      </c>
      <c r="L414" s="81" t="s">
        <v>11</v>
      </c>
      <c r="M414" s="81" t="s">
        <v>12</v>
      </c>
      <c r="N414" s="81" t="s">
        <v>13</v>
      </c>
      <c r="O414" s="81"/>
      <c r="P414" s="81"/>
      <c r="Q414" s="81"/>
      <c r="R414" s="81" t="s">
        <v>15</v>
      </c>
      <c r="S414" s="81" t="s">
        <v>16</v>
      </c>
      <c r="T414" s="81" t="s">
        <v>17</v>
      </c>
      <c r="U414" s="81" t="s">
        <v>18</v>
      </c>
      <c r="V414" s="81" t="s">
        <v>19</v>
      </c>
      <c r="W414" s="81" t="s">
        <v>20</v>
      </c>
      <c r="X414" s="81" t="s">
        <v>21</v>
      </c>
      <c r="Y414" s="81" t="s">
        <v>22</v>
      </c>
      <c r="Z414" s="81" t="s">
        <v>23</v>
      </c>
      <c r="AA414" s="81" t="s">
        <v>24</v>
      </c>
      <c r="AB414" s="81" t="s">
        <v>25</v>
      </c>
      <c r="AC414" s="81" t="s">
        <v>26</v>
      </c>
      <c r="AD414" s="16"/>
      <c r="AE414" s="14"/>
      <c r="AF414" s="14"/>
      <c r="AG414" s="14"/>
      <c r="AH414" s="14"/>
      <c r="AI414" s="14"/>
      <c r="AJ414" s="14"/>
      <c r="AK414" s="14"/>
      <c r="AL414" s="14"/>
      <c r="AM414" s="14"/>
      <c r="AN414" s="14"/>
      <c r="AO414" s="14"/>
      <c r="AP414" s="14"/>
      <c r="AQ414" s="14"/>
      <c r="AR414" s="14"/>
      <c r="AS414" s="14"/>
      <c r="AT414" s="14"/>
      <c r="AU414" s="14"/>
      <c r="AV414" s="14"/>
      <c r="AW414" s="14"/>
      <c r="AX414" s="14"/>
      <c r="AY414" s="14"/>
      <c r="AZ414" s="14"/>
      <c r="BA414" s="14"/>
      <c r="BB414" s="14"/>
    </row>
    <row r="415" spans="1:54" ht="15.75" x14ac:dyDescent="0.25">
      <c r="A415" s="145" t="s">
        <v>27</v>
      </c>
      <c r="B415" s="146" t="s">
        <v>1414</v>
      </c>
      <c r="C415" s="143"/>
      <c r="D415" s="61">
        <v>1</v>
      </c>
      <c r="E415" s="61">
        <v>2</v>
      </c>
      <c r="F415" s="61"/>
      <c r="G415" s="61"/>
      <c r="H415" s="61"/>
      <c r="I415" s="61">
        <v>2</v>
      </c>
      <c r="J415" s="61"/>
      <c r="K415" s="61">
        <v>2</v>
      </c>
      <c r="L415" s="61"/>
      <c r="M415" s="61"/>
      <c r="N415" s="61"/>
      <c r="O415" s="61"/>
      <c r="P415" s="61">
        <v>5</v>
      </c>
      <c r="Q415" s="61"/>
      <c r="R415" s="61"/>
      <c r="S415" s="61">
        <f t="shared" ref="S415:S420" si="101">D415*P415</f>
        <v>5</v>
      </c>
      <c r="T415" s="61">
        <f t="shared" ref="T415:T420" si="102">E415*P415</f>
        <v>10</v>
      </c>
      <c r="U415" s="61"/>
      <c r="V415" s="61"/>
      <c r="W415" s="61"/>
      <c r="X415" s="61">
        <f>I415*P415</f>
        <v>10</v>
      </c>
      <c r="Y415" s="61"/>
      <c r="Z415" s="61">
        <f>K415*P415</f>
        <v>10</v>
      </c>
      <c r="AA415" s="61"/>
      <c r="AB415" s="61"/>
      <c r="AC415" s="61"/>
      <c r="AD415" s="16"/>
      <c r="AE415" s="16"/>
      <c r="AF415" s="16"/>
      <c r="AG415" s="16"/>
      <c r="AH415" s="16"/>
      <c r="AI415" s="16"/>
      <c r="AJ415" s="16"/>
      <c r="AK415" s="16"/>
      <c r="AL415" s="16"/>
      <c r="AM415" s="16"/>
      <c r="AN415" s="16"/>
      <c r="AO415" s="16"/>
      <c r="AP415" s="16"/>
      <c r="AQ415" s="16"/>
      <c r="AR415" s="16"/>
      <c r="AS415" s="16"/>
      <c r="AT415" s="16"/>
      <c r="AU415" s="16"/>
      <c r="AV415" s="16"/>
      <c r="AW415" s="16"/>
      <c r="AX415" s="16"/>
      <c r="AY415" s="16"/>
      <c r="AZ415" s="16"/>
      <c r="BA415" s="16"/>
      <c r="BB415" s="16"/>
    </row>
    <row r="416" spans="1:54" ht="15.75" x14ac:dyDescent="0.25">
      <c r="A416" s="145" t="s">
        <v>31</v>
      </c>
      <c r="B416" s="146" t="s">
        <v>1415</v>
      </c>
      <c r="C416" s="143">
        <v>1</v>
      </c>
      <c r="D416" s="61">
        <v>1</v>
      </c>
      <c r="E416" s="61">
        <v>1</v>
      </c>
      <c r="F416" s="61"/>
      <c r="G416" s="61"/>
      <c r="H416" s="61">
        <v>1</v>
      </c>
      <c r="I416" s="61"/>
      <c r="J416" s="61"/>
      <c r="K416" s="61">
        <v>3</v>
      </c>
      <c r="L416" s="61">
        <v>2</v>
      </c>
      <c r="M416" s="61"/>
      <c r="N416" s="61">
        <v>1</v>
      </c>
      <c r="O416" s="61"/>
      <c r="P416" s="61">
        <v>5</v>
      </c>
      <c r="Q416" s="61"/>
      <c r="R416" s="61">
        <f>C416*P416</f>
        <v>5</v>
      </c>
      <c r="S416" s="61">
        <f t="shared" si="101"/>
        <v>5</v>
      </c>
      <c r="T416" s="61">
        <f t="shared" si="102"/>
        <v>5</v>
      </c>
      <c r="U416" s="61"/>
      <c r="V416" s="61"/>
      <c r="W416" s="61">
        <f>H416*P416</f>
        <v>5</v>
      </c>
      <c r="X416" s="61"/>
      <c r="Y416" s="61"/>
      <c r="Z416" s="61">
        <f>K416*P416</f>
        <v>15</v>
      </c>
      <c r="AA416" s="61">
        <f>L416*P416</f>
        <v>10</v>
      </c>
      <c r="AB416" s="61"/>
      <c r="AC416" s="61">
        <f>N416*P416</f>
        <v>5</v>
      </c>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row>
    <row r="417" spans="1:54" ht="15.75" x14ac:dyDescent="0.25">
      <c r="A417" s="145" t="s">
        <v>33</v>
      </c>
      <c r="B417" s="146" t="s">
        <v>1416</v>
      </c>
      <c r="C417" s="143">
        <v>2</v>
      </c>
      <c r="D417" s="61">
        <v>2</v>
      </c>
      <c r="E417" s="61">
        <v>1</v>
      </c>
      <c r="F417" s="61">
        <v>3</v>
      </c>
      <c r="G417" s="61">
        <v>1</v>
      </c>
      <c r="H417" s="61">
        <v>2</v>
      </c>
      <c r="I417" s="61">
        <v>3</v>
      </c>
      <c r="J417" s="61">
        <v>3</v>
      </c>
      <c r="K417" s="61">
        <v>1</v>
      </c>
      <c r="L417" s="61">
        <v>1</v>
      </c>
      <c r="M417" s="61"/>
      <c r="N417" s="61"/>
      <c r="O417" s="61"/>
      <c r="P417" s="61">
        <v>5</v>
      </c>
      <c r="Q417" s="61"/>
      <c r="R417" s="61">
        <f>C417*P417</f>
        <v>10</v>
      </c>
      <c r="S417" s="61">
        <f t="shared" si="101"/>
        <v>10</v>
      </c>
      <c r="T417" s="61">
        <f t="shared" si="102"/>
        <v>5</v>
      </c>
      <c r="U417" s="61">
        <f>F417*P417</f>
        <v>15</v>
      </c>
      <c r="V417" s="61">
        <f>G417*P417</f>
        <v>5</v>
      </c>
      <c r="W417" s="61">
        <f>H417*P417</f>
        <v>10</v>
      </c>
      <c r="X417" s="61">
        <f>I417*P417</f>
        <v>15</v>
      </c>
      <c r="Y417" s="61">
        <f>J417*P417</f>
        <v>15</v>
      </c>
      <c r="Z417" s="61">
        <f>K417*P417</f>
        <v>5</v>
      </c>
      <c r="AA417" s="61">
        <f>L417*P417</f>
        <v>5</v>
      </c>
      <c r="AB417" s="61"/>
      <c r="AC417" s="61"/>
      <c r="AD417" s="16"/>
      <c r="AE417" s="16"/>
      <c r="AF417" s="16"/>
      <c r="AG417" s="16"/>
      <c r="AH417" s="16"/>
      <c r="AI417" s="16"/>
      <c r="AJ417" s="16"/>
      <c r="AK417" s="16"/>
      <c r="AL417" s="16"/>
      <c r="AM417" s="16"/>
      <c r="AN417" s="16"/>
      <c r="AO417" s="16"/>
      <c r="AP417" s="16"/>
      <c r="AQ417" s="16"/>
      <c r="AR417" s="16"/>
      <c r="AS417" s="16"/>
      <c r="AT417" s="16"/>
      <c r="AU417" s="16"/>
      <c r="AV417" s="16"/>
      <c r="AW417" s="16"/>
      <c r="AX417" s="16"/>
      <c r="AY417" s="16"/>
      <c r="AZ417" s="16"/>
      <c r="BA417" s="16"/>
      <c r="BB417" s="16"/>
    </row>
    <row r="418" spans="1:54" ht="15.75" x14ac:dyDescent="0.25">
      <c r="A418" s="145" t="s">
        <v>35</v>
      </c>
      <c r="B418" s="146" t="s">
        <v>1417</v>
      </c>
      <c r="C418" s="143">
        <v>1</v>
      </c>
      <c r="D418" s="61">
        <v>3</v>
      </c>
      <c r="E418" s="61">
        <v>2</v>
      </c>
      <c r="F418" s="61">
        <v>3</v>
      </c>
      <c r="G418" s="61">
        <v>2</v>
      </c>
      <c r="H418" s="61">
        <v>1</v>
      </c>
      <c r="I418" s="61">
        <v>1</v>
      </c>
      <c r="J418" s="61"/>
      <c r="K418" s="61">
        <v>1</v>
      </c>
      <c r="L418" s="61"/>
      <c r="M418" s="61"/>
      <c r="N418" s="61"/>
      <c r="O418" s="61"/>
      <c r="P418" s="61">
        <v>5</v>
      </c>
      <c r="Q418" s="61"/>
      <c r="R418" s="61">
        <f>C418*P418</f>
        <v>5</v>
      </c>
      <c r="S418" s="61">
        <f t="shared" si="101"/>
        <v>15</v>
      </c>
      <c r="T418" s="61">
        <f t="shared" si="102"/>
        <v>10</v>
      </c>
      <c r="U418" s="61">
        <f>F418*P418</f>
        <v>15</v>
      </c>
      <c r="V418" s="61">
        <f>G418*P418</f>
        <v>10</v>
      </c>
      <c r="W418" s="61">
        <f>H418*P418</f>
        <v>5</v>
      </c>
      <c r="X418" s="61">
        <f>I418*P418</f>
        <v>5</v>
      </c>
      <c r="Y418" s="61"/>
      <c r="Z418" s="61">
        <f>K418*P418</f>
        <v>5</v>
      </c>
      <c r="AA418" s="61"/>
      <c r="AB418" s="61"/>
      <c r="AC418" s="61"/>
      <c r="AD418" s="16"/>
      <c r="AE418" s="16"/>
      <c r="AF418" s="16"/>
      <c r="AG418" s="16"/>
      <c r="AH418" s="16"/>
      <c r="AI418" s="16"/>
      <c r="AJ418" s="16"/>
      <c r="AK418" s="16"/>
      <c r="AL418" s="16"/>
      <c r="AM418" s="16"/>
      <c r="AN418" s="16"/>
      <c r="AO418" s="16"/>
      <c r="AP418" s="16"/>
      <c r="AQ418" s="16"/>
      <c r="AR418" s="16"/>
      <c r="AS418" s="16"/>
      <c r="AT418" s="16"/>
      <c r="AU418" s="16"/>
      <c r="AV418" s="16"/>
      <c r="AW418" s="16"/>
      <c r="AX418" s="16"/>
      <c r="AY418" s="16"/>
      <c r="AZ418" s="16"/>
      <c r="BA418" s="16"/>
      <c r="BB418" s="16"/>
    </row>
    <row r="419" spans="1:54" ht="15.75" x14ac:dyDescent="0.25">
      <c r="A419" s="145" t="s">
        <v>37</v>
      </c>
      <c r="B419" s="146" t="s">
        <v>1418</v>
      </c>
      <c r="C419" s="143">
        <v>1</v>
      </c>
      <c r="D419" s="61">
        <v>2</v>
      </c>
      <c r="E419" s="61">
        <v>1</v>
      </c>
      <c r="F419" s="61">
        <v>2</v>
      </c>
      <c r="G419" s="61">
        <v>2</v>
      </c>
      <c r="H419" s="61">
        <v>1</v>
      </c>
      <c r="I419" s="61">
        <v>1</v>
      </c>
      <c r="J419" s="61"/>
      <c r="K419" s="61">
        <v>1</v>
      </c>
      <c r="L419" s="61"/>
      <c r="M419" s="61"/>
      <c r="N419" s="61"/>
      <c r="O419" s="61"/>
      <c r="P419" s="61">
        <v>5</v>
      </c>
      <c r="Q419" s="61"/>
      <c r="R419" s="61">
        <f>C419*P419</f>
        <v>5</v>
      </c>
      <c r="S419" s="61">
        <f t="shared" si="101"/>
        <v>10</v>
      </c>
      <c r="T419" s="61">
        <f t="shared" si="102"/>
        <v>5</v>
      </c>
      <c r="U419" s="61">
        <f>F419*P419</f>
        <v>10</v>
      </c>
      <c r="V419" s="61">
        <f>G419*P419</f>
        <v>10</v>
      </c>
      <c r="W419" s="61">
        <f>H419*P419</f>
        <v>5</v>
      </c>
      <c r="X419" s="61">
        <f>I419*P419</f>
        <v>5</v>
      </c>
      <c r="Y419" s="61"/>
      <c r="Z419" s="61">
        <f>K419*P419</f>
        <v>5</v>
      </c>
      <c r="AA419" s="61"/>
      <c r="AB419" s="61"/>
      <c r="AC419" s="61"/>
      <c r="AD419" s="16"/>
      <c r="AE419" s="16"/>
      <c r="AF419" s="16"/>
      <c r="AG419" s="16"/>
      <c r="AH419" s="16"/>
      <c r="AI419" s="16"/>
      <c r="AJ419" s="16"/>
      <c r="AK419" s="16"/>
      <c r="AL419" s="16"/>
      <c r="AM419" s="16"/>
      <c r="AN419" s="16"/>
      <c r="AO419" s="16"/>
      <c r="AP419" s="16"/>
      <c r="AQ419" s="16"/>
      <c r="AR419" s="16"/>
      <c r="AS419" s="16"/>
      <c r="AT419" s="16"/>
      <c r="AU419" s="16"/>
      <c r="AV419" s="16"/>
      <c r="AW419" s="16"/>
      <c r="AX419" s="16"/>
      <c r="AY419" s="16"/>
      <c r="AZ419" s="16"/>
      <c r="BA419" s="16"/>
      <c r="BB419" s="16"/>
    </row>
    <row r="420" spans="1:54" ht="15.75" x14ac:dyDescent="0.25">
      <c r="A420" s="145" t="s">
        <v>39</v>
      </c>
      <c r="B420" s="146" t="s">
        <v>1419</v>
      </c>
      <c r="C420" s="143">
        <v>3</v>
      </c>
      <c r="D420" s="61">
        <v>2</v>
      </c>
      <c r="E420" s="61">
        <v>2</v>
      </c>
      <c r="F420" s="61">
        <v>2</v>
      </c>
      <c r="G420" s="61">
        <v>2</v>
      </c>
      <c r="H420" s="61">
        <v>2</v>
      </c>
      <c r="I420" s="61">
        <v>1</v>
      </c>
      <c r="J420" s="61"/>
      <c r="K420" s="61"/>
      <c r="L420" s="61"/>
      <c r="M420" s="61">
        <v>1</v>
      </c>
      <c r="N420" s="61"/>
      <c r="O420" s="61"/>
      <c r="P420" s="61">
        <v>5</v>
      </c>
      <c r="Q420" s="61"/>
      <c r="R420" s="61">
        <f>C420*P420</f>
        <v>15</v>
      </c>
      <c r="S420" s="61">
        <f t="shared" si="101"/>
        <v>10</v>
      </c>
      <c r="T420" s="61">
        <f t="shared" si="102"/>
        <v>10</v>
      </c>
      <c r="U420" s="61">
        <f>F420*P420</f>
        <v>10</v>
      </c>
      <c r="V420" s="61">
        <f>G420*P420</f>
        <v>10</v>
      </c>
      <c r="W420" s="61">
        <f>H420*P420</f>
        <v>10</v>
      </c>
      <c r="X420" s="61">
        <f>I420*P420</f>
        <v>5</v>
      </c>
      <c r="Y420" s="61"/>
      <c r="Z420" s="61"/>
      <c r="AA420" s="61"/>
      <c r="AB420" s="61">
        <f>M420*P420</f>
        <v>5</v>
      </c>
      <c r="AC420" s="61"/>
      <c r="AD420" s="16"/>
      <c r="AE420" s="16"/>
      <c r="AF420" s="16"/>
      <c r="AG420" s="16"/>
      <c r="AH420" s="16"/>
      <c r="AI420" s="16"/>
      <c r="AJ420" s="16"/>
      <c r="AK420" s="16"/>
      <c r="AL420" s="16"/>
      <c r="AM420" s="16"/>
      <c r="AN420" s="16"/>
      <c r="AO420" s="16"/>
      <c r="AP420" s="16"/>
      <c r="AQ420" s="16"/>
      <c r="AR420" s="16"/>
      <c r="AS420" s="16"/>
      <c r="AT420" s="16"/>
      <c r="AU420" s="16"/>
      <c r="AV420" s="16"/>
      <c r="AW420" s="16"/>
      <c r="AX420" s="16"/>
      <c r="AY420" s="16"/>
      <c r="AZ420" s="16"/>
      <c r="BA420" s="16"/>
      <c r="BB420" s="16"/>
    </row>
    <row r="421" spans="1:54" ht="15.75" x14ac:dyDescent="0.25">
      <c r="A421" s="81" t="s">
        <v>400</v>
      </c>
      <c r="B421" s="81" t="s">
        <v>1420</v>
      </c>
      <c r="C421" s="142" t="s">
        <v>2</v>
      </c>
      <c r="D421" s="81" t="s">
        <v>3</v>
      </c>
      <c r="E421" s="81" t="s">
        <v>4</v>
      </c>
      <c r="F421" s="81" t="s">
        <v>5</v>
      </c>
      <c r="G421" s="81" t="s">
        <v>6</v>
      </c>
      <c r="H421" s="81" t="s">
        <v>7</v>
      </c>
      <c r="I421" s="81" t="s">
        <v>8</v>
      </c>
      <c r="J421" s="81" t="s">
        <v>9</v>
      </c>
      <c r="K421" s="81" t="s">
        <v>10</v>
      </c>
      <c r="L421" s="81" t="s">
        <v>11</v>
      </c>
      <c r="M421" s="81" t="s">
        <v>12</v>
      </c>
      <c r="N421" s="81" t="s">
        <v>13</v>
      </c>
      <c r="O421" s="81"/>
      <c r="P421" s="81"/>
      <c r="Q421" s="81"/>
      <c r="R421" s="81" t="s">
        <v>15</v>
      </c>
      <c r="S421" s="81" t="s">
        <v>16</v>
      </c>
      <c r="T421" s="81" t="s">
        <v>17</v>
      </c>
      <c r="U421" s="81" t="s">
        <v>18</v>
      </c>
      <c r="V421" s="81" t="s">
        <v>19</v>
      </c>
      <c r="W421" s="81" t="s">
        <v>20</v>
      </c>
      <c r="X421" s="81" t="s">
        <v>21</v>
      </c>
      <c r="Y421" s="81" t="s">
        <v>22</v>
      </c>
      <c r="Z421" s="81" t="s">
        <v>23</v>
      </c>
      <c r="AA421" s="81" t="s">
        <v>24</v>
      </c>
      <c r="AB421" s="81" t="s">
        <v>25</v>
      </c>
      <c r="AC421" s="81" t="s">
        <v>26</v>
      </c>
      <c r="AD421" s="16"/>
      <c r="AE421" s="14"/>
      <c r="AF421" s="14"/>
      <c r="AG421" s="14"/>
      <c r="AH421" s="14"/>
      <c r="AI421" s="14"/>
      <c r="AJ421" s="14"/>
      <c r="AK421" s="14"/>
      <c r="AL421" s="14"/>
      <c r="AM421" s="14"/>
      <c r="AN421" s="14"/>
      <c r="AO421" s="14"/>
      <c r="AP421" s="14"/>
      <c r="AQ421" s="14"/>
      <c r="AR421" s="14"/>
      <c r="AS421" s="14"/>
      <c r="AT421" s="14"/>
      <c r="AU421" s="14"/>
      <c r="AV421" s="14"/>
      <c r="AW421" s="14"/>
      <c r="AX421" s="14"/>
      <c r="AY421" s="14"/>
      <c r="AZ421" s="14"/>
      <c r="BA421" s="14"/>
      <c r="BB421" s="14"/>
    </row>
    <row r="422" spans="1:54" ht="15.75" x14ac:dyDescent="0.25">
      <c r="A422" s="145" t="s">
        <v>27</v>
      </c>
      <c r="B422" s="146" t="s">
        <v>1421</v>
      </c>
      <c r="C422" s="143">
        <v>2</v>
      </c>
      <c r="D422" s="61">
        <v>2</v>
      </c>
      <c r="E422" s="61">
        <v>1</v>
      </c>
      <c r="F422" s="61">
        <v>3</v>
      </c>
      <c r="G422" s="61">
        <v>1</v>
      </c>
      <c r="H422" s="61">
        <v>2</v>
      </c>
      <c r="I422" s="61">
        <v>3</v>
      </c>
      <c r="J422" s="61">
        <v>3</v>
      </c>
      <c r="K422" s="61">
        <v>1</v>
      </c>
      <c r="L422" s="61">
        <v>1</v>
      </c>
      <c r="M422" s="61"/>
      <c r="N422" s="61"/>
      <c r="O422" s="61"/>
      <c r="P422" s="61">
        <v>5</v>
      </c>
      <c r="Q422" s="61"/>
      <c r="R422" s="61">
        <f>C422*P422</f>
        <v>10</v>
      </c>
      <c r="S422" s="61">
        <f>D422*P422</f>
        <v>10</v>
      </c>
      <c r="T422" s="61">
        <f>E422*P422</f>
        <v>5</v>
      </c>
      <c r="U422" s="61">
        <f>F422*P422</f>
        <v>15</v>
      </c>
      <c r="V422" s="61">
        <f>G422*P422</f>
        <v>5</v>
      </c>
      <c r="W422" s="61">
        <f>H422*P422</f>
        <v>10</v>
      </c>
      <c r="X422" s="61">
        <f>I422*P422</f>
        <v>15</v>
      </c>
      <c r="Y422" s="61">
        <f>J422*P422</f>
        <v>15</v>
      </c>
      <c r="Z422" s="61">
        <f>K422*P422</f>
        <v>5</v>
      </c>
      <c r="AA422" s="61">
        <f>L422*P422</f>
        <v>5</v>
      </c>
      <c r="AB422" s="61"/>
      <c r="AC422" s="61"/>
      <c r="AD422" s="16"/>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c r="BA422" s="16"/>
      <c r="BB422" s="16"/>
    </row>
    <row r="423" spans="1:54" ht="15.75" x14ac:dyDescent="0.25">
      <c r="A423" s="145" t="s">
        <v>31</v>
      </c>
      <c r="B423" s="146" t="s">
        <v>1422</v>
      </c>
      <c r="C423" s="143">
        <v>1</v>
      </c>
      <c r="D423" s="61">
        <v>3</v>
      </c>
      <c r="E423" s="61">
        <v>2</v>
      </c>
      <c r="F423" s="61">
        <v>3</v>
      </c>
      <c r="G423" s="61">
        <v>2</v>
      </c>
      <c r="H423" s="61">
        <v>1</v>
      </c>
      <c r="I423" s="61">
        <v>1</v>
      </c>
      <c r="J423" s="61"/>
      <c r="K423" s="61">
        <v>1</v>
      </c>
      <c r="L423" s="61"/>
      <c r="M423" s="61"/>
      <c r="N423" s="61"/>
      <c r="O423" s="61"/>
      <c r="P423" s="61">
        <v>5</v>
      </c>
      <c r="Q423" s="61"/>
      <c r="R423" s="61">
        <f>C423*P423</f>
        <v>5</v>
      </c>
      <c r="S423" s="61">
        <f>D423*P423</f>
        <v>15</v>
      </c>
      <c r="T423" s="61">
        <f>E423*P423</f>
        <v>10</v>
      </c>
      <c r="U423" s="61">
        <f>F423*P423</f>
        <v>15</v>
      </c>
      <c r="V423" s="61">
        <f>G423*P423</f>
        <v>10</v>
      </c>
      <c r="W423" s="61">
        <f>H423*P423</f>
        <v>5</v>
      </c>
      <c r="X423" s="61">
        <f>I423*P423</f>
        <v>5</v>
      </c>
      <c r="Y423" s="61"/>
      <c r="Z423" s="61">
        <f>K423*P423</f>
        <v>5</v>
      </c>
      <c r="AA423" s="61"/>
      <c r="AB423" s="61"/>
      <c r="AC423" s="61"/>
      <c r="AD423" s="16"/>
      <c r="AE423" s="16"/>
      <c r="AF423" s="16"/>
      <c r="AG423" s="16"/>
      <c r="AH423" s="16"/>
      <c r="AI423" s="16"/>
      <c r="AJ423" s="16"/>
      <c r="AK423" s="16"/>
      <c r="AL423" s="16"/>
      <c r="AM423" s="16"/>
      <c r="AN423" s="16"/>
      <c r="AO423" s="16"/>
      <c r="AP423" s="16"/>
      <c r="AQ423" s="16"/>
      <c r="AR423" s="16"/>
      <c r="AS423" s="16"/>
      <c r="AT423" s="16"/>
      <c r="AU423" s="16"/>
      <c r="AV423" s="16"/>
      <c r="AW423" s="16"/>
      <c r="AX423" s="16"/>
      <c r="AY423" s="16"/>
      <c r="AZ423" s="16"/>
      <c r="BA423" s="16"/>
      <c r="BB423" s="16"/>
    </row>
    <row r="424" spans="1:54" ht="15.75" x14ac:dyDescent="0.25">
      <c r="A424" s="145" t="s">
        <v>33</v>
      </c>
      <c r="B424" s="146" t="s">
        <v>1423</v>
      </c>
      <c r="C424" s="143">
        <v>1</v>
      </c>
      <c r="D424" s="61">
        <v>2</v>
      </c>
      <c r="E424" s="61">
        <v>1</v>
      </c>
      <c r="F424" s="61">
        <v>2</v>
      </c>
      <c r="G424" s="61">
        <v>2</v>
      </c>
      <c r="H424" s="61">
        <v>1</v>
      </c>
      <c r="I424" s="61">
        <v>1</v>
      </c>
      <c r="J424" s="61"/>
      <c r="K424" s="61">
        <v>1</v>
      </c>
      <c r="L424" s="61"/>
      <c r="M424" s="61"/>
      <c r="N424" s="61"/>
      <c r="O424" s="61"/>
      <c r="P424" s="61">
        <v>5</v>
      </c>
      <c r="Q424" s="61"/>
      <c r="R424" s="61">
        <f>C424*P424</f>
        <v>5</v>
      </c>
      <c r="S424" s="61">
        <f>D424*P424</f>
        <v>10</v>
      </c>
      <c r="T424" s="61">
        <f>E424*P424</f>
        <v>5</v>
      </c>
      <c r="U424" s="61">
        <f>F424*P424</f>
        <v>10</v>
      </c>
      <c r="V424" s="61">
        <f>G424*P424</f>
        <v>10</v>
      </c>
      <c r="W424" s="61">
        <f>H424*P424</f>
        <v>5</v>
      </c>
      <c r="X424" s="61">
        <f>I424*P424</f>
        <v>5</v>
      </c>
      <c r="Y424" s="61"/>
      <c r="Z424" s="61">
        <f>K424*P424</f>
        <v>5</v>
      </c>
      <c r="AA424" s="61"/>
      <c r="AB424" s="61"/>
      <c r="AC424" s="61"/>
      <c r="AD424" s="16"/>
      <c r="AE424" s="16"/>
      <c r="AF424" s="16"/>
      <c r="AG424" s="16"/>
      <c r="AH424" s="16"/>
      <c r="AI424" s="16"/>
      <c r="AJ424" s="16"/>
      <c r="AK424" s="16"/>
      <c r="AL424" s="16"/>
      <c r="AM424" s="16"/>
      <c r="AN424" s="16"/>
      <c r="AO424" s="16"/>
      <c r="AP424" s="16"/>
      <c r="AQ424" s="16"/>
      <c r="AR424" s="16"/>
      <c r="AS424" s="16"/>
      <c r="AT424" s="16"/>
      <c r="AU424" s="16"/>
      <c r="AV424" s="16"/>
      <c r="AW424" s="16"/>
      <c r="AX424" s="16"/>
      <c r="AY424" s="16"/>
      <c r="AZ424" s="16"/>
      <c r="BA424" s="16"/>
      <c r="BB424" s="16"/>
    </row>
    <row r="425" spans="1:54" ht="15.75" x14ac:dyDescent="0.25">
      <c r="A425" s="145" t="s">
        <v>35</v>
      </c>
      <c r="B425" s="146" t="s">
        <v>1424</v>
      </c>
      <c r="C425" s="143">
        <v>3</v>
      </c>
      <c r="D425" s="61">
        <v>2</v>
      </c>
      <c r="E425" s="61">
        <v>2</v>
      </c>
      <c r="F425" s="61">
        <v>2</v>
      </c>
      <c r="G425" s="61">
        <v>2</v>
      </c>
      <c r="H425" s="61">
        <v>2</v>
      </c>
      <c r="I425" s="61">
        <v>1</v>
      </c>
      <c r="J425" s="61"/>
      <c r="K425" s="61"/>
      <c r="L425" s="61"/>
      <c r="M425" s="61">
        <v>1</v>
      </c>
      <c r="N425" s="61"/>
      <c r="O425" s="61"/>
      <c r="P425" s="61">
        <v>5</v>
      </c>
      <c r="Q425" s="61"/>
      <c r="R425" s="61">
        <f>C425*P425</f>
        <v>15</v>
      </c>
      <c r="S425" s="61">
        <f>D425*P425</f>
        <v>10</v>
      </c>
      <c r="T425" s="61">
        <f>E425*P425</f>
        <v>10</v>
      </c>
      <c r="U425" s="61">
        <f>F425*P425</f>
        <v>10</v>
      </c>
      <c r="V425" s="61">
        <f>G425*P425</f>
        <v>10</v>
      </c>
      <c r="W425" s="61">
        <f>H425*P425</f>
        <v>10</v>
      </c>
      <c r="X425" s="61">
        <f>I425*P425</f>
        <v>5</v>
      </c>
      <c r="Y425" s="61"/>
      <c r="Z425" s="61"/>
      <c r="AA425" s="61"/>
      <c r="AB425" s="61">
        <f>M425*P425</f>
        <v>5</v>
      </c>
      <c r="AC425" s="61"/>
      <c r="AD425" s="16"/>
      <c r="AE425" s="16"/>
      <c r="AF425" s="16"/>
      <c r="AG425" s="16"/>
      <c r="AH425" s="16"/>
      <c r="AI425" s="16"/>
      <c r="AJ425" s="16"/>
      <c r="AK425" s="16"/>
      <c r="AL425" s="16"/>
      <c r="AM425" s="16"/>
      <c r="AN425" s="16"/>
      <c r="AO425" s="16"/>
      <c r="AP425" s="16"/>
      <c r="AQ425" s="16"/>
      <c r="AR425" s="16"/>
      <c r="AS425" s="16"/>
      <c r="AT425" s="16"/>
      <c r="AU425" s="16"/>
      <c r="AV425" s="16"/>
      <c r="AW425" s="16"/>
      <c r="AX425" s="16"/>
      <c r="AY425" s="16"/>
      <c r="AZ425" s="16"/>
      <c r="BA425" s="16"/>
      <c r="BB425" s="16"/>
    </row>
    <row r="426" spans="1:54" ht="15.75" x14ac:dyDescent="0.25">
      <c r="A426" s="81" t="s">
        <v>400</v>
      </c>
      <c r="B426" s="81" t="s">
        <v>1425</v>
      </c>
      <c r="C426" s="142" t="s">
        <v>2</v>
      </c>
      <c r="D426" s="81" t="s">
        <v>3</v>
      </c>
      <c r="E426" s="81" t="s">
        <v>4</v>
      </c>
      <c r="F426" s="81" t="s">
        <v>5</v>
      </c>
      <c r="G426" s="81" t="s">
        <v>6</v>
      </c>
      <c r="H426" s="81" t="s">
        <v>7</v>
      </c>
      <c r="I426" s="81" t="s">
        <v>8</v>
      </c>
      <c r="J426" s="81" t="s">
        <v>9</v>
      </c>
      <c r="K426" s="81" t="s">
        <v>10</v>
      </c>
      <c r="L426" s="81" t="s">
        <v>11</v>
      </c>
      <c r="M426" s="81" t="s">
        <v>12</v>
      </c>
      <c r="N426" s="81" t="s">
        <v>13</v>
      </c>
      <c r="O426" s="81"/>
      <c r="P426" s="81"/>
      <c r="Q426" s="81"/>
      <c r="R426" s="81" t="s">
        <v>15</v>
      </c>
      <c r="S426" s="81" t="s">
        <v>16</v>
      </c>
      <c r="T426" s="81" t="s">
        <v>17</v>
      </c>
      <c r="U426" s="81" t="s">
        <v>18</v>
      </c>
      <c r="V426" s="81" t="s">
        <v>19</v>
      </c>
      <c r="W426" s="81" t="s">
        <v>20</v>
      </c>
      <c r="X426" s="81" t="s">
        <v>21</v>
      </c>
      <c r="Y426" s="81" t="s">
        <v>22</v>
      </c>
      <c r="Z426" s="81" t="s">
        <v>23</v>
      </c>
      <c r="AA426" s="81" t="s">
        <v>24</v>
      </c>
      <c r="AB426" s="81" t="s">
        <v>25</v>
      </c>
      <c r="AC426" s="81" t="s">
        <v>26</v>
      </c>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row>
    <row r="427" spans="1:54" ht="15.75" x14ac:dyDescent="0.25">
      <c r="A427" s="145" t="s">
        <v>27</v>
      </c>
      <c r="B427" s="146" t="s">
        <v>1426</v>
      </c>
      <c r="C427" s="143">
        <v>1</v>
      </c>
      <c r="D427" s="61">
        <v>1</v>
      </c>
      <c r="E427" s="61">
        <v>1</v>
      </c>
      <c r="F427" s="61"/>
      <c r="G427" s="61"/>
      <c r="H427" s="61">
        <v>1</v>
      </c>
      <c r="I427" s="61"/>
      <c r="J427" s="61"/>
      <c r="K427" s="61">
        <v>3</v>
      </c>
      <c r="L427" s="61">
        <v>2</v>
      </c>
      <c r="M427" s="61"/>
      <c r="N427" s="61">
        <v>1</v>
      </c>
      <c r="O427" s="61"/>
      <c r="P427" s="61">
        <v>2.6</v>
      </c>
      <c r="Q427" s="61"/>
      <c r="R427" s="61">
        <f>C427*P427</f>
        <v>2.6</v>
      </c>
      <c r="S427" s="61">
        <f>D427*P427</f>
        <v>2.6</v>
      </c>
      <c r="T427" s="61">
        <f>E427*P427</f>
        <v>2.6</v>
      </c>
      <c r="U427" s="61"/>
      <c r="V427" s="61"/>
      <c r="W427" s="61">
        <f>H427*P427</f>
        <v>2.6</v>
      </c>
      <c r="X427" s="61"/>
      <c r="Y427" s="61"/>
      <c r="Z427" s="61">
        <f>K427*P427</f>
        <v>7.8000000000000007</v>
      </c>
      <c r="AA427" s="61">
        <f>L427*P427</f>
        <v>5.2</v>
      </c>
      <c r="AB427" s="61"/>
      <c r="AC427" s="61">
        <f>N427*P427</f>
        <v>2.6</v>
      </c>
      <c r="AD427" s="16"/>
      <c r="AE427" s="16"/>
      <c r="AF427" s="16"/>
      <c r="AG427" s="16"/>
      <c r="AH427" s="16"/>
      <c r="AI427" s="16"/>
      <c r="AJ427" s="16"/>
      <c r="AK427" s="16"/>
      <c r="AL427" s="16"/>
      <c r="AM427" s="16"/>
      <c r="AN427" s="16"/>
      <c r="AO427" s="16"/>
      <c r="AP427" s="16"/>
      <c r="AQ427" s="16"/>
      <c r="AR427" s="16"/>
      <c r="AS427" s="16"/>
      <c r="AT427" s="16"/>
      <c r="AU427" s="16"/>
      <c r="AV427" s="16"/>
      <c r="AW427" s="16"/>
      <c r="AX427" s="16"/>
      <c r="AY427" s="16"/>
      <c r="AZ427" s="16"/>
      <c r="BA427" s="16"/>
      <c r="BB427" s="16"/>
    </row>
    <row r="428" spans="1:54" ht="15.75" x14ac:dyDescent="0.25">
      <c r="A428" s="145" t="s">
        <v>31</v>
      </c>
      <c r="B428" s="146" t="s">
        <v>1427</v>
      </c>
      <c r="C428" s="143">
        <v>2</v>
      </c>
      <c r="D428" s="61">
        <v>2</v>
      </c>
      <c r="E428" s="61">
        <v>1</v>
      </c>
      <c r="F428" s="61">
        <v>3</v>
      </c>
      <c r="G428" s="61">
        <v>1</v>
      </c>
      <c r="H428" s="61">
        <v>2</v>
      </c>
      <c r="I428" s="61">
        <v>3</v>
      </c>
      <c r="J428" s="61">
        <v>3</v>
      </c>
      <c r="K428" s="61">
        <v>1</v>
      </c>
      <c r="L428" s="61">
        <v>1</v>
      </c>
      <c r="M428" s="61"/>
      <c r="N428" s="61"/>
      <c r="O428" s="61"/>
      <c r="P428" s="61">
        <v>2.6</v>
      </c>
      <c r="Q428" s="61"/>
      <c r="R428" s="61">
        <f>C428*P428</f>
        <v>5.2</v>
      </c>
      <c r="S428" s="61">
        <f>D428*P428</f>
        <v>5.2</v>
      </c>
      <c r="T428" s="61">
        <f>E428*P428</f>
        <v>2.6</v>
      </c>
      <c r="U428" s="61">
        <f>F428*P428</f>
        <v>7.8000000000000007</v>
      </c>
      <c r="V428" s="61">
        <f>G428*P428</f>
        <v>2.6</v>
      </c>
      <c r="W428" s="61">
        <f>H428*P428</f>
        <v>5.2</v>
      </c>
      <c r="X428" s="61">
        <f>I428*P428</f>
        <v>7.8000000000000007</v>
      </c>
      <c r="Y428" s="61">
        <f>J428*P428</f>
        <v>7.8000000000000007</v>
      </c>
      <c r="Z428" s="61">
        <f>K428*P428</f>
        <v>2.6</v>
      </c>
      <c r="AA428" s="61">
        <f>L428*P428</f>
        <v>2.6</v>
      </c>
      <c r="AB428" s="61"/>
      <c r="AC428" s="61"/>
      <c r="AD428" s="16"/>
      <c r="AE428" s="14"/>
      <c r="AF428" s="14"/>
      <c r="AG428" s="14"/>
      <c r="AH428" s="14"/>
      <c r="AI428" s="14"/>
      <c r="AJ428" s="14"/>
      <c r="AK428" s="14"/>
      <c r="AL428" s="14"/>
      <c r="AM428" s="14"/>
      <c r="AN428" s="14"/>
      <c r="AO428" s="14"/>
      <c r="AP428" s="14"/>
      <c r="AQ428" s="14"/>
      <c r="AR428" s="14"/>
      <c r="AS428" s="14"/>
      <c r="AT428" s="14"/>
      <c r="AU428" s="14"/>
      <c r="AV428" s="14"/>
      <c r="AW428" s="14"/>
      <c r="AX428" s="14"/>
      <c r="AY428" s="14"/>
      <c r="AZ428" s="14"/>
      <c r="BA428" s="14"/>
      <c r="BB428" s="14"/>
    </row>
    <row r="429" spans="1:54" ht="15.75" x14ac:dyDescent="0.25">
      <c r="A429" s="145" t="s">
        <v>33</v>
      </c>
      <c r="B429" s="146" t="s">
        <v>1428</v>
      </c>
      <c r="C429" s="143">
        <v>1</v>
      </c>
      <c r="D429" s="61">
        <v>3</v>
      </c>
      <c r="E429" s="61">
        <v>2</v>
      </c>
      <c r="F429" s="61">
        <v>3</v>
      </c>
      <c r="G429" s="61">
        <v>2</v>
      </c>
      <c r="H429" s="61">
        <v>1</v>
      </c>
      <c r="I429" s="61">
        <v>1</v>
      </c>
      <c r="J429" s="61"/>
      <c r="K429" s="61">
        <v>1</v>
      </c>
      <c r="L429" s="61"/>
      <c r="M429" s="61"/>
      <c r="N429" s="61"/>
      <c r="O429" s="61"/>
      <c r="P429" s="61">
        <v>2.6</v>
      </c>
      <c r="Q429" s="61"/>
      <c r="R429" s="61">
        <f>C429*P429</f>
        <v>2.6</v>
      </c>
      <c r="S429" s="61">
        <f>D429*P429</f>
        <v>7.8000000000000007</v>
      </c>
      <c r="T429" s="61">
        <f>E429*P429</f>
        <v>5.2</v>
      </c>
      <c r="U429" s="61">
        <f>F429*P429</f>
        <v>7.8000000000000007</v>
      </c>
      <c r="V429" s="61">
        <f>G429*P429</f>
        <v>5.2</v>
      </c>
      <c r="W429" s="61">
        <f>H429*P429</f>
        <v>2.6</v>
      </c>
      <c r="X429" s="61">
        <f>I429*P429</f>
        <v>2.6</v>
      </c>
      <c r="Y429" s="61"/>
      <c r="Z429" s="61">
        <f>K429*P429</f>
        <v>2.6</v>
      </c>
      <c r="AA429" s="61"/>
      <c r="AB429" s="61"/>
      <c r="AC429" s="61"/>
      <c r="AD429" s="16"/>
    </row>
    <row r="430" spans="1:54" ht="15.75" x14ac:dyDescent="0.25">
      <c r="A430" s="145" t="s">
        <v>35</v>
      </c>
      <c r="B430" s="146" t="s">
        <v>1429</v>
      </c>
      <c r="C430" s="143">
        <v>1</v>
      </c>
      <c r="D430" s="61">
        <v>2</v>
      </c>
      <c r="E430" s="61">
        <v>1</v>
      </c>
      <c r="F430" s="61">
        <v>2</v>
      </c>
      <c r="G430" s="61">
        <v>2</v>
      </c>
      <c r="H430" s="61">
        <v>1</v>
      </c>
      <c r="I430" s="61">
        <v>1</v>
      </c>
      <c r="J430" s="61"/>
      <c r="K430" s="61">
        <v>1</v>
      </c>
      <c r="L430" s="61"/>
      <c r="M430" s="61"/>
      <c r="N430" s="61"/>
      <c r="O430" s="61"/>
      <c r="P430" s="61">
        <v>2.6</v>
      </c>
      <c r="Q430" s="61"/>
      <c r="R430" s="61">
        <f>C430*P430</f>
        <v>2.6</v>
      </c>
      <c r="S430" s="61">
        <f>D430*P430</f>
        <v>5.2</v>
      </c>
      <c r="T430" s="61">
        <f>E430*P430</f>
        <v>2.6</v>
      </c>
      <c r="U430" s="61">
        <f>F430*P430</f>
        <v>5.2</v>
      </c>
      <c r="V430" s="61">
        <f>G430*P430</f>
        <v>5.2</v>
      </c>
      <c r="W430" s="61">
        <f>H430*P430</f>
        <v>2.6</v>
      </c>
      <c r="X430" s="61">
        <f>I430*P430</f>
        <v>2.6</v>
      </c>
      <c r="Y430" s="61"/>
      <c r="Z430" s="61">
        <f>K430*P430</f>
        <v>2.6</v>
      </c>
      <c r="AA430" s="61"/>
      <c r="AB430" s="61"/>
      <c r="AC430" s="61"/>
      <c r="AD430" s="16"/>
    </row>
    <row r="431" spans="1:54" ht="18" customHeight="1" x14ac:dyDescent="0.25">
      <c r="A431" s="145" t="s">
        <v>37</v>
      </c>
      <c r="B431" s="146" t="s">
        <v>1430</v>
      </c>
      <c r="C431" s="143">
        <v>3</v>
      </c>
      <c r="D431" s="61">
        <v>2</v>
      </c>
      <c r="E431" s="61">
        <v>2</v>
      </c>
      <c r="F431" s="61">
        <v>2</v>
      </c>
      <c r="G431" s="61">
        <v>2</v>
      </c>
      <c r="H431" s="61">
        <v>2</v>
      </c>
      <c r="I431" s="61">
        <v>1</v>
      </c>
      <c r="J431" s="61"/>
      <c r="K431" s="61"/>
      <c r="L431" s="61"/>
      <c r="M431" s="61">
        <v>1</v>
      </c>
      <c r="N431" s="61"/>
      <c r="O431" s="61"/>
      <c r="P431" s="61">
        <v>2.6</v>
      </c>
      <c r="Q431" s="61"/>
      <c r="R431" s="61">
        <f>C431*P431</f>
        <v>7.8000000000000007</v>
      </c>
      <c r="S431" s="61">
        <f>D431*P431</f>
        <v>5.2</v>
      </c>
      <c r="T431" s="61">
        <f>E431*P431</f>
        <v>5.2</v>
      </c>
      <c r="U431" s="61">
        <f>F431*P431</f>
        <v>5.2</v>
      </c>
      <c r="V431" s="61">
        <f>G431*P431</f>
        <v>5.2</v>
      </c>
      <c r="W431" s="61">
        <f>H431*P431</f>
        <v>5.2</v>
      </c>
      <c r="X431" s="61">
        <f>I431*P431</f>
        <v>2.6</v>
      </c>
      <c r="Y431" s="61"/>
      <c r="Z431" s="61"/>
      <c r="AA431" s="61"/>
      <c r="AB431" s="61">
        <f>M431*P431</f>
        <v>2.6</v>
      </c>
      <c r="AC431" s="61"/>
      <c r="AD431" s="16"/>
    </row>
    <row r="432" spans="1:54" ht="15.75" customHeight="1" x14ac:dyDescent="0.25">
      <c r="A432" s="184" t="s">
        <v>856</v>
      </c>
      <c r="B432" s="184"/>
      <c r="C432" s="130">
        <f t="shared" ref="C432:N432" si="103">SUM(C5:C431)</f>
        <v>651</v>
      </c>
      <c r="D432" s="130">
        <f t="shared" si="103"/>
        <v>525</v>
      </c>
      <c r="E432" s="130">
        <f t="shared" si="103"/>
        <v>425</v>
      </c>
      <c r="F432" s="130">
        <f t="shared" si="103"/>
        <v>239</v>
      </c>
      <c r="G432" s="130">
        <f t="shared" si="103"/>
        <v>148</v>
      </c>
      <c r="H432" s="130">
        <f t="shared" si="103"/>
        <v>198</v>
      </c>
      <c r="I432" s="130">
        <f t="shared" si="103"/>
        <v>102</v>
      </c>
      <c r="J432" s="130">
        <f t="shared" si="103"/>
        <v>86</v>
      </c>
      <c r="K432" s="130">
        <f t="shared" si="103"/>
        <v>115</v>
      </c>
      <c r="L432" s="130">
        <f t="shared" si="103"/>
        <v>67</v>
      </c>
      <c r="M432" s="130">
        <f t="shared" si="103"/>
        <v>150</v>
      </c>
      <c r="N432" s="130">
        <f t="shared" si="103"/>
        <v>213</v>
      </c>
      <c r="O432" s="130"/>
      <c r="P432" s="131"/>
      <c r="Q432" s="151" t="s">
        <v>857</v>
      </c>
      <c r="R432" s="130">
        <f t="shared" ref="R432:AC432" si="104">SUM(R5:R431)</f>
        <v>1349.3999999999999</v>
      </c>
      <c r="S432" s="130">
        <f t="shared" si="104"/>
        <v>1026.6000000000006</v>
      </c>
      <c r="T432" s="130">
        <f t="shared" si="104"/>
        <v>719.4000000000002</v>
      </c>
      <c r="U432" s="130">
        <f t="shared" si="104"/>
        <v>678</v>
      </c>
      <c r="V432" s="130">
        <f t="shared" si="104"/>
        <v>422.99999999999994</v>
      </c>
      <c r="W432" s="130">
        <f t="shared" si="104"/>
        <v>387.80000000000018</v>
      </c>
      <c r="X432" s="130">
        <f t="shared" si="104"/>
        <v>182.99999999999997</v>
      </c>
      <c r="Y432" s="130">
        <f t="shared" si="104"/>
        <v>121.8</v>
      </c>
      <c r="Z432" s="130">
        <f t="shared" si="104"/>
        <v>220.39999999999992</v>
      </c>
      <c r="AA432" s="130">
        <f t="shared" si="104"/>
        <v>109.8</v>
      </c>
      <c r="AB432" s="130">
        <f t="shared" si="104"/>
        <v>277.80000000000013</v>
      </c>
      <c r="AC432" s="130">
        <f t="shared" si="104"/>
        <v>430.00000000000017</v>
      </c>
    </row>
    <row r="433" spans="1:29" ht="15" customHeight="1" x14ac:dyDescent="0.25">
      <c r="A433" s="43"/>
      <c r="B433" s="6"/>
      <c r="C433" s="32"/>
      <c r="D433" s="32"/>
      <c r="E433" s="32"/>
      <c r="F433" s="32"/>
      <c r="G433" s="32"/>
      <c r="H433" s="32"/>
      <c r="I433" s="32"/>
      <c r="J433" s="32"/>
      <c r="K433" s="32"/>
      <c r="L433" s="32"/>
      <c r="M433" s="32"/>
      <c r="N433" s="32"/>
      <c r="O433" s="32"/>
      <c r="P433" s="6"/>
      <c r="Q433" s="6"/>
      <c r="R433" s="6"/>
      <c r="S433" s="48"/>
      <c r="T433" s="48"/>
      <c r="U433" s="48"/>
      <c r="V433" s="48"/>
      <c r="W433" s="48"/>
      <c r="X433" s="48"/>
      <c r="Y433" s="48"/>
      <c r="Z433" s="48"/>
      <c r="AA433" s="48"/>
      <c r="AB433" s="48"/>
      <c r="AC433" s="48"/>
    </row>
    <row r="434" spans="1:29" ht="15.75" customHeight="1" x14ac:dyDescent="0.25">
      <c r="A434" s="43"/>
      <c r="B434" s="7"/>
      <c r="C434" s="43"/>
      <c r="D434" s="43"/>
      <c r="E434" s="43"/>
      <c r="F434" s="43"/>
      <c r="G434" s="43"/>
      <c r="H434" s="43"/>
      <c r="I434" s="43"/>
      <c r="J434" s="43"/>
      <c r="K434" s="43"/>
      <c r="L434" s="43"/>
      <c r="M434" s="43"/>
      <c r="N434" s="43"/>
      <c r="O434" s="7"/>
      <c r="P434" s="6"/>
      <c r="Q434" s="7"/>
      <c r="R434" s="32"/>
      <c r="S434" s="32"/>
      <c r="T434" s="7"/>
      <c r="U434" s="32"/>
      <c r="V434" s="32"/>
      <c r="W434" s="32"/>
      <c r="X434" s="32"/>
      <c r="Y434" s="32"/>
      <c r="Z434" s="32"/>
      <c r="AA434" s="32"/>
      <c r="AB434" s="32"/>
      <c r="AC434" s="32"/>
    </row>
    <row r="435" spans="1:29" ht="15.75" x14ac:dyDescent="0.25">
      <c r="A435" s="43"/>
      <c r="B435" s="6"/>
      <c r="C435" s="32"/>
      <c r="D435" s="32"/>
      <c r="E435" s="32"/>
      <c r="F435" s="32"/>
      <c r="G435" s="32"/>
      <c r="H435" s="32"/>
      <c r="I435" s="32"/>
      <c r="J435" s="32"/>
      <c r="K435" s="32"/>
      <c r="L435" s="32"/>
      <c r="M435" s="7" t="s">
        <v>858</v>
      </c>
      <c r="N435" s="7"/>
      <c r="O435" s="32"/>
      <c r="P435" s="6"/>
      <c r="Q435" s="7" t="s">
        <v>859</v>
      </c>
      <c r="R435" s="141">
        <f t="shared" ref="R435:AC435" si="105">R432/C432</f>
        <v>2.072811059907834</v>
      </c>
      <c r="S435" s="141">
        <f t="shared" si="105"/>
        <v>1.9554285714285726</v>
      </c>
      <c r="T435" s="141">
        <f t="shared" si="105"/>
        <v>1.6927058823529417</v>
      </c>
      <c r="U435" s="141">
        <f t="shared" si="105"/>
        <v>2.8368200836820083</v>
      </c>
      <c r="V435" s="141">
        <f t="shared" si="105"/>
        <v>2.8581081081081079</v>
      </c>
      <c r="W435" s="141">
        <f t="shared" si="105"/>
        <v>1.9585858585858595</v>
      </c>
      <c r="X435" s="141">
        <f t="shared" si="105"/>
        <v>1.7941176470588232</v>
      </c>
      <c r="Y435" s="141">
        <f t="shared" si="105"/>
        <v>1.4162790697674419</v>
      </c>
      <c r="Z435" s="141">
        <f t="shared" si="105"/>
        <v>1.9165217391304341</v>
      </c>
      <c r="AA435" s="141">
        <f t="shared" si="105"/>
        <v>1.6388059701492537</v>
      </c>
      <c r="AB435" s="141">
        <f t="shared" si="105"/>
        <v>1.8520000000000008</v>
      </c>
      <c r="AC435" s="141">
        <f t="shared" si="105"/>
        <v>2.0187793427230054</v>
      </c>
    </row>
    <row r="436" spans="1:29" ht="15.75" x14ac:dyDescent="0.25">
      <c r="A436" s="43"/>
      <c r="B436" s="6"/>
      <c r="C436" s="32"/>
      <c r="D436" s="32"/>
      <c r="E436" s="32"/>
      <c r="F436" s="32"/>
      <c r="G436" s="32"/>
      <c r="H436" s="32"/>
      <c r="I436" s="32"/>
      <c r="J436" s="32"/>
      <c r="K436" s="32"/>
      <c r="L436" s="32"/>
      <c r="M436" s="32"/>
      <c r="N436" s="32"/>
      <c r="O436" s="32"/>
      <c r="P436" s="6"/>
      <c r="Q436" s="6"/>
      <c r="R436" s="6"/>
      <c r="S436" s="48"/>
      <c r="T436" s="48"/>
      <c r="U436" s="48"/>
      <c r="V436" s="48"/>
      <c r="W436" s="48"/>
      <c r="X436" s="48"/>
      <c r="Y436" s="48"/>
      <c r="Z436" s="48"/>
      <c r="AA436" s="48"/>
      <c r="AB436" s="48"/>
      <c r="AC436" s="48"/>
    </row>
    <row r="437" spans="1:29" ht="15.75" x14ac:dyDescent="0.25">
      <c r="A437" s="43"/>
      <c r="B437" s="6"/>
      <c r="C437" s="32"/>
      <c r="D437" s="32"/>
      <c r="E437" s="32"/>
      <c r="F437" s="32"/>
      <c r="G437" s="32"/>
      <c r="H437" s="32"/>
      <c r="I437" s="32"/>
      <c r="J437" s="32"/>
      <c r="K437" s="32"/>
      <c r="L437" s="32"/>
      <c r="M437" s="32"/>
      <c r="N437" s="32"/>
      <c r="O437" s="32"/>
      <c r="P437" s="6"/>
      <c r="Q437" s="6"/>
      <c r="R437" s="6"/>
      <c r="S437" s="48"/>
      <c r="T437" s="48"/>
      <c r="U437" s="48"/>
      <c r="V437" s="48"/>
      <c r="W437" s="48"/>
      <c r="X437" s="48"/>
      <c r="Y437" s="48"/>
      <c r="Z437" s="48"/>
      <c r="AA437" s="48"/>
      <c r="AB437" s="48"/>
      <c r="AC437" s="48"/>
    </row>
    <row r="438" spans="1:29" x14ac:dyDescent="0.25">
      <c r="A438" s="14"/>
      <c r="B438" s="17"/>
      <c r="C438" s="16"/>
      <c r="D438" s="16"/>
      <c r="E438" s="16"/>
      <c r="F438" s="16"/>
      <c r="G438" s="16"/>
      <c r="H438" s="16"/>
      <c r="I438" s="16"/>
      <c r="J438" s="16"/>
      <c r="K438" s="16"/>
      <c r="L438" s="16"/>
      <c r="M438" s="16"/>
      <c r="N438" s="16"/>
      <c r="O438" s="16"/>
      <c r="P438" s="2"/>
      <c r="Q438" s="2"/>
      <c r="R438" s="2"/>
    </row>
    <row r="439" spans="1:29" x14ac:dyDescent="0.25">
      <c r="A439" s="14"/>
      <c r="B439" s="17"/>
      <c r="C439" s="16"/>
      <c r="D439" s="16"/>
      <c r="E439" s="16"/>
      <c r="F439" s="16"/>
      <c r="G439" s="16"/>
      <c r="H439" s="16"/>
      <c r="I439" s="16"/>
      <c r="J439" s="16"/>
      <c r="K439" s="16"/>
      <c r="L439" s="16"/>
      <c r="M439" s="16"/>
      <c r="N439" s="16"/>
      <c r="O439" s="16"/>
      <c r="P439" s="2"/>
      <c r="Q439" s="2"/>
      <c r="R439" s="2"/>
    </row>
    <row r="440" spans="1:29" x14ac:dyDescent="0.25">
      <c r="A440" s="14"/>
      <c r="B440" s="17"/>
      <c r="C440" s="16"/>
      <c r="D440" s="16"/>
      <c r="E440" s="16"/>
      <c r="F440" s="16"/>
      <c r="G440" s="16"/>
      <c r="H440" s="16"/>
      <c r="I440" s="16"/>
      <c r="J440" s="16"/>
      <c r="K440" s="16"/>
      <c r="L440" s="16"/>
      <c r="M440" s="16"/>
      <c r="N440" s="16"/>
      <c r="O440" s="16"/>
      <c r="P440" s="2"/>
      <c r="Q440" s="2"/>
      <c r="R440" s="2"/>
    </row>
    <row r="441" spans="1:29" x14ac:dyDescent="0.25">
      <c r="A441" s="14"/>
      <c r="B441" s="17"/>
      <c r="C441" s="16"/>
      <c r="D441" s="16"/>
      <c r="E441" s="16"/>
      <c r="F441" s="16"/>
      <c r="G441" s="16"/>
      <c r="H441" s="16"/>
      <c r="I441" s="16"/>
      <c r="J441" s="16"/>
      <c r="K441" s="16"/>
      <c r="L441" s="16"/>
      <c r="M441" s="16"/>
      <c r="N441" s="16"/>
      <c r="O441" s="16"/>
      <c r="P441" s="2"/>
      <c r="Q441" s="2"/>
      <c r="R441" s="2"/>
    </row>
    <row r="442" spans="1:29" x14ac:dyDescent="0.25">
      <c r="A442" s="2"/>
      <c r="B442" s="8"/>
      <c r="C442" s="14"/>
      <c r="D442" s="14"/>
      <c r="E442" s="14"/>
      <c r="F442" s="14"/>
      <c r="G442" s="14"/>
      <c r="H442" s="14"/>
      <c r="I442" s="14"/>
      <c r="J442" s="14"/>
      <c r="K442" s="14"/>
      <c r="L442" s="14"/>
      <c r="M442" s="14"/>
      <c r="N442" s="14"/>
      <c r="O442" s="14"/>
      <c r="P442" s="2"/>
      <c r="Q442" s="2"/>
      <c r="R442" s="2"/>
    </row>
    <row r="443" spans="1:29" x14ac:dyDescent="0.25">
      <c r="A443" s="14"/>
      <c r="B443" s="17"/>
      <c r="C443" s="16"/>
      <c r="D443" s="16"/>
      <c r="E443" s="16"/>
      <c r="F443" s="16"/>
      <c r="G443" s="16"/>
      <c r="H443" s="16"/>
      <c r="I443" s="16"/>
      <c r="J443" s="16"/>
      <c r="K443" s="16"/>
      <c r="L443" s="16"/>
      <c r="M443" s="16"/>
      <c r="N443" s="16"/>
      <c r="O443" s="16"/>
      <c r="P443" s="2"/>
      <c r="Q443" s="2"/>
      <c r="R443" s="2"/>
    </row>
    <row r="444" spans="1:29" x14ac:dyDescent="0.25">
      <c r="A444" s="14"/>
      <c r="B444" s="17"/>
      <c r="C444" s="16"/>
      <c r="D444" s="16"/>
      <c r="E444" s="16"/>
      <c r="F444" s="16"/>
      <c r="G444" s="16"/>
      <c r="H444" s="16"/>
      <c r="I444" s="16"/>
      <c r="J444" s="16"/>
      <c r="K444" s="16"/>
      <c r="L444" s="16"/>
      <c r="M444" s="16"/>
      <c r="N444" s="16"/>
      <c r="O444" s="16"/>
      <c r="P444" s="2"/>
      <c r="Q444" s="2"/>
      <c r="R444" s="2"/>
    </row>
    <row r="445" spans="1:29" x14ac:dyDescent="0.25">
      <c r="A445" s="14"/>
      <c r="B445" s="17"/>
      <c r="C445" s="16"/>
      <c r="D445" s="16"/>
      <c r="E445" s="16"/>
      <c r="F445" s="16"/>
      <c r="G445" s="16"/>
      <c r="H445" s="16"/>
      <c r="I445" s="16"/>
      <c r="J445" s="16"/>
      <c r="K445" s="16"/>
      <c r="L445" s="16"/>
      <c r="M445" s="16"/>
      <c r="N445" s="16"/>
      <c r="O445" s="16"/>
      <c r="P445" s="2"/>
      <c r="Q445" s="2"/>
      <c r="R445" s="2"/>
    </row>
    <row r="446" spans="1:29" x14ac:dyDescent="0.25">
      <c r="A446" s="14"/>
      <c r="B446" s="17"/>
      <c r="C446" s="16"/>
      <c r="D446" s="16"/>
      <c r="E446" s="16"/>
      <c r="F446" s="16"/>
      <c r="G446" s="16"/>
      <c r="H446" s="16"/>
      <c r="I446" s="16"/>
      <c r="J446" s="16"/>
      <c r="K446" s="16"/>
      <c r="L446" s="16"/>
      <c r="M446" s="16"/>
      <c r="N446" s="16"/>
      <c r="O446" s="16"/>
      <c r="P446" s="2"/>
      <c r="Q446" s="2"/>
      <c r="R446" s="2"/>
    </row>
    <row r="447" spans="1:29" x14ac:dyDescent="0.25">
      <c r="A447" s="14"/>
      <c r="B447" s="17"/>
      <c r="C447" s="16"/>
      <c r="D447" s="16"/>
      <c r="E447" s="16"/>
      <c r="F447" s="16"/>
      <c r="G447" s="16"/>
      <c r="H447" s="16"/>
      <c r="I447" s="16"/>
      <c r="J447" s="16"/>
      <c r="K447" s="16"/>
      <c r="L447" s="16"/>
      <c r="M447" s="16"/>
      <c r="N447" s="16"/>
      <c r="O447" s="16"/>
      <c r="P447" s="2"/>
      <c r="Q447" s="2"/>
      <c r="R447" s="2"/>
    </row>
    <row r="448" spans="1:29" x14ac:dyDescent="0.25">
      <c r="A448" s="14"/>
      <c r="B448" s="17"/>
      <c r="C448" s="16"/>
      <c r="D448" s="16"/>
      <c r="E448" s="16"/>
      <c r="F448" s="16"/>
      <c r="G448" s="16"/>
      <c r="H448" s="16"/>
      <c r="I448" s="16"/>
      <c r="J448" s="16"/>
      <c r="K448" s="16"/>
      <c r="L448" s="16"/>
      <c r="M448" s="16"/>
      <c r="N448" s="16"/>
      <c r="O448" s="16"/>
      <c r="P448" s="2"/>
      <c r="Q448" s="2"/>
      <c r="R448" s="2"/>
    </row>
    <row r="449" spans="1:18" x14ac:dyDescent="0.25">
      <c r="A449" s="2"/>
      <c r="B449" s="2"/>
      <c r="C449" s="16"/>
      <c r="D449" s="16"/>
      <c r="E449" s="16"/>
      <c r="F449" s="16"/>
      <c r="G449" s="16"/>
      <c r="H449" s="16"/>
      <c r="I449" s="16"/>
      <c r="J449" s="16"/>
      <c r="K449" s="16"/>
      <c r="L449" s="16"/>
      <c r="M449" s="16"/>
      <c r="N449" s="16"/>
      <c r="O449" s="16"/>
      <c r="P449" s="2"/>
      <c r="Q449" s="2"/>
      <c r="R449" s="2"/>
    </row>
    <row r="450" spans="1:18" x14ac:dyDescent="0.25">
      <c r="A450" s="2"/>
      <c r="B450" s="8"/>
      <c r="C450" s="14"/>
      <c r="D450" s="14"/>
      <c r="E450" s="14"/>
      <c r="F450" s="14"/>
      <c r="G450" s="14"/>
      <c r="H450" s="14"/>
      <c r="I450" s="14"/>
      <c r="J450" s="14"/>
      <c r="K450" s="14"/>
      <c r="L450" s="14"/>
      <c r="M450" s="14"/>
      <c r="N450" s="14"/>
      <c r="O450" s="14"/>
      <c r="P450" s="2"/>
      <c r="Q450" s="2"/>
      <c r="R450" s="2"/>
    </row>
    <row r="451" spans="1:18" x14ac:dyDescent="0.25">
      <c r="A451" s="14"/>
      <c r="B451" s="17"/>
      <c r="C451" s="16"/>
      <c r="D451" s="16"/>
      <c r="E451" s="16"/>
      <c r="F451" s="16"/>
      <c r="G451" s="16"/>
      <c r="H451" s="16"/>
      <c r="I451" s="16"/>
      <c r="J451" s="16"/>
      <c r="K451" s="16"/>
      <c r="L451" s="16"/>
      <c r="M451" s="16"/>
      <c r="N451" s="16"/>
      <c r="O451" s="16"/>
      <c r="P451" s="2"/>
      <c r="Q451" s="2"/>
      <c r="R451" s="2"/>
    </row>
    <row r="452" spans="1:18" x14ac:dyDescent="0.25">
      <c r="A452" s="14"/>
      <c r="B452" s="17"/>
      <c r="C452" s="16"/>
      <c r="D452" s="16"/>
      <c r="E452" s="16"/>
      <c r="F452" s="16"/>
      <c r="G452" s="16"/>
      <c r="H452" s="16"/>
      <c r="I452" s="16"/>
      <c r="J452" s="16"/>
      <c r="K452" s="16"/>
      <c r="L452" s="16"/>
      <c r="M452" s="16"/>
      <c r="N452" s="16"/>
      <c r="O452" s="16"/>
      <c r="P452" s="2"/>
      <c r="Q452" s="2"/>
      <c r="R452" s="2"/>
    </row>
    <row r="453" spans="1:18" x14ac:dyDescent="0.25">
      <c r="A453" s="14"/>
      <c r="B453" s="17"/>
      <c r="C453" s="16"/>
      <c r="D453" s="16"/>
      <c r="E453" s="16"/>
      <c r="F453" s="16"/>
      <c r="G453" s="16"/>
      <c r="H453" s="16"/>
      <c r="I453" s="16"/>
      <c r="J453" s="16"/>
      <c r="K453" s="16"/>
      <c r="L453" s="16"/>
      <c r="M453" s="16"/>
      <c r="N453" s="16"/>
      <c r="O453" s="16"/>
      <c r="P453" s="2"/>
      <c r="Q453" s="2"/>
      <c r="R453" s="2"/>
    </row>
    <row r="454" spans="1:18" x14ac:dyDescent="0.25">
      <c r="A454" s="14"/>
      <c r="B454" s="17"/>
      <c r="C454" s="16"/>
      <c r="D454" s="16"/>
      <c r="E454" s="16"/>
      <c r="F454" s="16"/>
      <c r="G454" s="16"/>
      <c r="H454" s="16"/>
      <c r="I454" s="16"/>
      <c r="J454" s="16"/>
      <c r="K454" s="16"/>
      <c r="L454" s="16"/>
      <c r="M454" s="16"/>
      <c r="N454" s="16"/>
      <c r="O454" s="16"/>
      <c r="P454" s="2"/>
      <c r="Q454" s="2"/>
      <c r="R454" s="2"/>
    </row>
    <row r="455" spans="1:18" x14ac:dyDescent="0.25">
      <c r="A455" s="14"/>
      <c r="B455" s="17"/>
      <c r="C455" s="16"/>
      <c r="D455" s="16"/>
      <c r="E455" s="16"/>
      <c r="F455" s="16"/>
      <c r="G455" s="16"/>
      <c r="H455" s="16"/>
      <c r="I455" s="16"/>
      <c r="J455" s="16"/>
      <c r="K455" s="16"/>
      <c r="L455" s="16"/>
      <c r="M455" s="16"/>
      <c r="N455" s="16"/>
      <c r="O455" s="16"/>
      <c r="P455" s="2"/>
      <c r="Q455" s="2"/>
      <c r="R455" s="2"/>
    </row>
    <row r="456" spans="1:18" x14ac:dyDescent="0.25">
      <c r="A456" s="14"/>
      <c r="B456" s="17"/>
      <c r="C456" s="16"/>
      <c r="D456" s="16"/>
      <c r="E456" s="16"/>
      <c r="F456" s="16"/>
      <c r="G456" s="16"/>
      <c r="H456" s="16"/>
      <c r="I456" s="16"/>
      <c r="J456" s="16"/>
      <c r="K456" s="16"/>
      <c r="L456" s="16"/>
      <c r="M456" s="16"/>
      <c r="N456" s="16"/>
      <c r="O456" s="16"/>
      <c r="P456" s="2"/>
      <c r="Q456" s="2"/>
      <c r="R456" s="2"/>
    </row>
    <row r="457" spans="1:18" x14ac:dyDescent="0.25">
      <c r="A457" s="2"/>
      <c r="B457" s="2"/>
      <c r="C457" s="16"/>
      <c r="D457" s="16"/>
      <c r="E457" s="16"/>
      <c r="F457" s="16"/>
      <c r="G457" s="16"/>
      <c r="H457" s="16"/>
      <c r="I457" s="16"/>
      <c r="J457" s="16"/>
      <c r="K457" s="16"/>
      <c r="L457" s="16"/>
      <c r="M457" s="16"/>
      <c r="N457" s="16"/>
      <c r="O457" s="16"/>
      <c r="P457" s="2"/>
      <c r="Q457" s="2"/>
      <c r="R457" s="2"/>
    </row>
    <row r="458" spans="1:18" x14ac:dyDescent="0.25">
      <c r="A458" s="2"/>
      <c r="B458" s="8"/>
      <c r="C458" s="14"/>
      <c r="D458" s="14"/>
      <c r="E458" s="14"/>
      <c r="F458" s="14"/>
      <c r="G458" s="14"/>
      <c r="H458" s="14"/>
      <c r="I458" s="14"/>
      <c r="J458" s="14"/>
      <c r="K458" s="14"/>
      <c r="L458" s="14"/>
      <c r="M458" s="14"/>
      <c r="N458" s="14"/>
      <c r="O458" s="14"/>
      <c r="P458" s="2"/>
      <c r="Q458" s="2"/>
      <c r="R458" s="2"/>
    </row>
    <row r="459" spans="1:18" x14ac:dyDescent="0.25">
      <c r="A459" s="14"/>
      <c r="B459" s="17"/>
      <c r="C459" s="16"/>
      <c r="D459" s="16"/>
      <c r="E459" s="16"/>
      <c r="F459" s="16"/>
      <c r="G459" s="16"/>
      <c r="H459" s="16"/>
      <c r="I459" s="16"/>
      <c r="J459" s="16"/>
      <c r="K459" s="16"/>
      <c r="L459" s="16"/>
      <c r="M459" s="16"/>
      <c r="N459" s="16"/>
      <c r="O459" s="16"/>
      <c r="P459" s="2"/>
      <c r="Q459" s="2"/>
      <c r="R459" s="2"/>
    </row>
    <row r="460" spans="1:18" x14ac:dyDescent="0.25">
      <c r="A460" s="14"/>
      <c r="B460" s="17"/>
      <c r="C460" s="16"/>
      <c r="D460" s="16"/>
      <c r="E460" s="16"/>
      <c r="F460" s="16"/>
      <c r="G460" s="16"/>
      <c r="H460" s="16"/>
      <c r="I460" s="16"/>
      <c r="J460" s="16"/>
      <c r="K460" s="16"/>
      <c r="L460" s="16"/>
      <c r="M460" s="16"/>
      <c r="N460" s="16"/>
      <c r="O460" s="16"/>
      <c r="P460" s="2"/>
      <c r="Q460" s="2"/>
      <c r="R460" s="2"/>
    </row>
    <row r="461" spans="1:18" x14ac:dyDescent="0.25">
      <c r="A461" s="14"/>
      <c r="B461" s="17"/>
      <c r="C461" s="16"/>
      <c r="D461" s="16"/>
      <c r="E461" s="16"/>
      <c r="F461" s="16"/>
      <c r="G461" s="16"/>
      <c r="H461" s="16"/>
      <c r="I461" s="16"/>
      <c r="J461" s="16"/>
      <c r="K461" s="16"/>
      <c r="L461" s="16"/>
      <c r="M461" s="16"/>
      <c r="N461" s="16"/>
      <c r="O461" s="16"/>
      <c r="P461" s="2"/>
      <c r="Q461" s="2"/>
      <c r="R461" s="2"/>
    </row>
    <row r="462" spans="1:18" x14ac:dyDescent="0.25">
      <c r="A462" s="14"/>
      <c r="B462" s="17"/>
      <c r="C462" s="16"/>
      <c r="D462" s="16"/>
      <c r="E462" s="16"/>
      <c r="F462" s="16"/>
      <c r="G462" s="16"/>
      <c r="H462" s="16"/>
      <c r="I462" s="16"/>
      <c r="J462" s="16"/>
      <c r="K462" s="16"/>
      <c r="L462" s="16"/>
      <c r="M462" s="16"/>
      <c r="N462" s="16"/>
      <c r="O462" s="16"/>
      <c r="P462" s="2"/>
      <c r="Q462" s="2"/>
      <c r="R462" s="2"/>
    </row>
    <row r="463" spans="1:18" x14ac:dyDescent="0.25">
      <c r="A463" s="14"/>
      <c r="B463" s="17"/>
      <c r="C463" s="16"/>
      <c r="D463" s="16"/>
      <c r="E463" s="16"/>
      <c r="F463" s="16"/>
      <c r="G463" s="16"/>
      <c r="H463" s="16"/>
      <c r="I463" s="16"/>
      <c r="J463" s="16"/>
      <c r="K463" s="16"/>
      <c r="L463" s="16"/>
      <c r="M463" s="16"/>
      <c r="N463" s="16"/>
      <c r="O463" s="16"/>
      <c r="P463" s="2"/>
      <c r="Q463" s="2"/>
      <c r="R463" s="2"/>
    </row>
    <row r="464" spans="1:18" x14ac:dyDescent="0.25">
      <c r="A464" s="14"/>
      <c r="B464" s="17"/>
      <c r="C464" s="16"/>
      <c r="D464" s="16"/>
      <c r="E464" s="16"/>
      <c r="F464" s="16"/>
      <c r="G464" s="16"/>
      <c r="H464" s="16"/>
      <c r="I464" s="16"/>
      <c r="J464" s="16"/>
      <c r="K464" s="16"/>
      <c r="L464" s="16"/>
      <c r="M464" s="16"/>
      <c r="N464" s="16"/>
      <c r="O464" s="16"/>
      <c r="P464" s="2"/>
      <c r="Q464" s="2"/>
      <c r="R464" s="2"/>
    </row>
    <row r="465" spans="1:18" x14ac:dyDescent="0.25">
      <c r="A465" s="2"/>
      <c r="B465" s="2"/>
      <c r="C465" s="16"/>
      <c r="D465" s="16"/>
      <c r="E465" s="16"/>
      <c r="F465" s="16"/>
      <c r="G465" s="16"/>
      <c r="H465" s="16"/>
      <c r="I465" s="16"/>
      <c r="J465" s="16"/>
      <c r="K465" s="16"/>
      <c r="L465" s="16"/>
      <c r="M465" s="16"/>
      <c r="N465" s="16"/>
      <c r="O465" s="16"/>
      <c r="P465" s="2"/>
      <c r="Q465" s="2"/>
      <c r="R465" s="2"/>
    </row>
    <row r="466" spans="1:18" x14ac:dyDescent="0.25">
      <c r="A466" s="2"/>
      <c r="B466" s="8"/>
      <c r="C466" s="14"/>
      <c r="D466" s="14"/>
      <c r="E466" s="14"/>
      <c r="F466" s="14"/>
      <c r="G466" s="14"/>
      <c r="H466" s="14"/>
      <c r="I466" s="14"/>
      <c r="J466" s="14"/>
      <c r="K466" s="14"/>
      <c r="L466" s="14"/>
      <c r="M466" s="14"/>
      <c r="N466" s="14"/>
      <c r="O466" s="14"/>
      <c r="P466" s="2"/>
      <c r="Q466" s="2"/>
      <c r="R466" s="2"/>
    </row>
    <row r="467" spans="1:18" x14ac:dyDescent="0.25">
      <c r="A467" s="14"/>
      <c r="B467" s="2"/>
      <c r="C467" s="16"/>
      <c r="D467" s="16"/>
      <c r="E467" s="16"/>
      <c r="F467" s="16"/>
      <c r="G467" s="16"/>
      <c r="H467" s="16"/>
      <c r="I467" s="16"/>
      <c r="J467" s="16"/>
      <c r="K467" s="16"/>
      <c r="L467" s="16"/>
      <c r="M467" s="16"/>
      <c r="N467" s="16"/>
      <c r="O467" s="16"/>
      <c r="P467" s="2"/>
      <c r="Q467" s="2"/>
      <c r="R467" s="2"/>
    </row>
    <row r="468" spans="1:18" ht="15" customHeight="1" x14ac:dyDescent="0.25">
      <c r="A468" s="14"/>
      <c r="B468" s="2"/>
      <c r="C468" s="16"/>
      <c r="D468" s="16"/>
      <c r="E468" s="16"/>
      <c r="F468" s="16"/>
      <c r="G468" s="16"/>
      <c r="H468" s="16"/>
      <c r="I468" s="16"/>
      <c r="J468" s="16"/>
      <c r="K468" s="16"/>
      <c r="L468" s="16"/>
      <c r="M468" s="16"/>
      <c r="N468" s="16"/>
      <c r="O468" s="16"/>
      <c r="P468" s="2"/>
      <c r="Q468" s="2"/>
      <c r="R468" s="2"/>
    </row>
    <row r="469" spans="1:18" ht="15" customHeight="1" x14ac:dyDescent="0.25">
      <c r="A469" s="14"/>
      <c r="B469" s="2"/>
      <c r="C469" s="16"/>
      <c r="D469" s="16"/>
      <c r="E469" s="16"/>
      <c r="F469" s="16"/>
      <c r="G469" s="16"/>
      <c r="H469" s="16"/>
      <c r="I469" s="16"/>
      <c r="J469" s="16"/>
      <c r="K469" s="16"/>
      <c r="L469" s="16"/>
      <c r="M469" s="16"/>
      <c r="N469" s="16"/>
      <c r="O469" s="16"/>
      <c r="P469" s="2"/>
      <c r="Q469" s="2"/>
      <c r="R469" s="2"/>
    </row>
    <row r="470" spans="1:18" ht="15.75" customHeight="1" x14ac:dyDescent="0.25">
      <c r="A470" s="14"/>
      <c r="B470" s="2"/>
      <c r="C470" s="16"/>
      <c r="D470" s="16"/>
      <c r="E470" s="16"/>
      <c r="F470" s="16"/>
      <c r="G470" s="16"/>
      <c r="H470" s="16"/>
      <c r="I470" s="16"/>
      <c r="J470" s="16"/>
      <c r="K470" s="16"/>
      <c r="L470" s="16"/>
      <c r="M470" s="16"/>
      <c r="N470" s="16"/>
      <c r="O470" s="16"/>
      <c r="P470" s="2"/>
      <c r="Q470" s="2"/>
      <c r="R470" s="2"/>
    </row>
    <row r="471" spans="1:18" ht="15.75" customHeight="1" x14ac:dyDescent="0.25">
      <c r="A471" s="14"/>
      <c r="B471" s="2"/>
      <c r="C471" s="16"/>
      <c r="D471" s="16"/>
      <c r="E471" s="16"/>
      <c r="F471" s="16"/>
      <c r="G471" s="16"/>
      <c r="H471" s="16"/>
      <c r="I471" s="16"/>
      <c r="J471" s="16"/>
      <c r="K471" s="16"/>
      <c r="L471" s="16"/>
      <c r="M471" s="16"/>
      <c r="N471" s="16"/>
      <c r="O471" s="16"/>
      <c r="P471" s="2"/>
      <c r="Q471" s="2"/>
      <c r="R471" s="2"/>
    </row>
    <row r="472" spans="1:18" ht="15" customHeight="1" x14ac:dyDescent="0.25">
      <c r="A472" s="14"/>
      <c r="B472" s="2"/>
      <c r="C472" s="16"/>
      <c r="D472" s="16"/>
      <c r="E472" s="16"/>
      <c r="F472" s="16"/>
      <c r="G472" s="16"/>
      <c r="H472" s="16"/>
      <c r="I472" s="16"/>
      <c r="J472" s="16"/>
      <c r="K472" s="16"/>
      <c r="L472" s="16"/>
      <c r="M472" s="16"/>
      <c r="N472" s="16"/>
      <c r="O472" s="16"/>
      <c r="P472" s="2"/>
      <c r="Q472" s="2"/>
      <c r="R472" s="2"/>
    </row>
    <row r="473" spans="1:18" ht="15" customHeight="1" x14ac:dyDescent="0.25">
      <c r="A473" s="2"/>
      <c r="B473" s="2"/>
      <c r="C473" s="16"/>
      <c r="D473" s="16"/>
      <c r="E473" s="16"/>
      <c r="F473" s="16"/>
      <c r="G473" s="16"/>
      <c r="H473" s="16"/>
      <c r="I473" s="16"/>
      <c r="J473" s="16"/>
      <c r="K473" s="16"/>
      <c r="L473" s="16"/>
      <c r="M473" s="16"/>
      <c r="N473" s="16"/>
      <c r="O473" s="16"/>
      <c r="P473" s="2"/>
      <c r="Q473" s="2"/>
      <c r="R473" s="2"/>
    </row>
    <row r="474" spans="1:18" ht="15.75" customHeight="1" x14ac:dyDescent="0.25">
      <c r="A474" s="2"/>
      <c r="B474" s="8"/>
      <c r="C474" s="14"/>
      <c r="D474" s="14"/>
      <c r="E474" s="14"/>
      <c r="F474" s="14"/>
      <c r="G474" s="14"/>
      <c r="H474" s="14"/>
      <c r="I474" s="14"/>
      <c r="J474" s="14"/>
      <c r="K474" s="14"/>
      <c r="L474" s="14"/>
      <c r="M474" s="14"/>
      <c r="N474" s="14"/>
      <c r="O474" s="14"/>
      <c r="P474" s="2"/>
      <c r="Q474" s="2"/>
      <c r="R474" s="2"/>
    </row>
    <row r="475" spans="1:18" ht="15" customHeight="1" x14ac:dyDescent="0.25">
      <c r="A475" s="14"/>
      <c r="B475" s="2"/>
      <c r="C475" s="16"/>
      <c r="D475" s="16"/>
      <c r="E475" s="16"/>
      <c r="F475" s="16"/>
      <c r="G475" s="16"/>
      <c r="H475" s="16"/>
      <c r="I475" s="16"/>
      <c r="J475" s="16"/>
      <c r="K475" s="16"/>
      <c r="L475" s="16"/>
      <c r="M475" s="16"/>
      <c r="N475" s="16"/>
      <c r="O475" s="16"/>
      <c r="P475" s="2"/>
      <c r="Q475" s="2"/>
      <c r="R475" s="2"/>
    </row>
    <row r="476" spans="1:18" ht="15.75" customHeight="1" x14ac:dyDescent="0.25">
      <c r="A476" s="14"/>
      <c r="B476" s="2"/>
      <c r="C476" s="16"/>
      <c r="D476" s="16"/>
      <c r="E476" s="16"/>
      <c r="F476" s="16"/>
      <c r="G476" s="16"/>
      <c r="H476" s="16"/>
      <c r="I476" s="16"/>
      <c r="J476" s="16"/>
      <c r="K476" s="16"/>
      <c r="L476" s="16"/>
      <c r="M476" s="16"/>
      <c r="N476" s="16"/>
      <c r="O476" s="16"/>
      <c r="P476" s="2"/>
      <c r="Q476" s="2"/>
      <c r="R476" s="2"/>
    </row>
    <row r="477" spans="1:18" x14ac:dyDescent="0.25">
      <c r="A477" s="14"/>
      <c r="B477" s="2"/>
      <c r="C477" s="16"/>
      <c r="D477" s="16"/>
      <c r="E477" s="16"/>
      <c r="F477" s="16"/>
      <c r="G477" s="16"/>
      <c r="H477" s="16"/>
      <c r="I477" s="16"/>
      <c r="J477" s="16"/>
      <c r="K477" s="16"/>
      <c r="L477" s="16"/>
      <c r="M477" s="16"/>
      <c r="N477" s="16"/>
      <c r="O477" s="16"/>
      <c r="P477" s="2"/>
      <c r="Q477" s="2"/>
      <c r="R477" s="2"/>
    </row>
    <row r="478" spans="1:18" x14ac:dyDescent="0.25">
      <c r="A478" s="14"/>
      <c r="B478" s="2"/>
      <c r="C478" s="16"/>
      <c r="D478" s="16"/>
      <c r="E478" s="16"/>
      <c r="F478" s="16"/>
      <c r="G478" s="16"/>
      <c r="H478" s="16"/>
      <c r="I478" s="16"/>
      <c r="J478" s="16"/>
      <c r="K478" s="16"/>
      <c r="L478" s="16"/>
      <c r="M478" s="16"/>
      <c r="N478" s="16"/>
      <c r="O478" s="16"/>
      <c r="P478" s="2"/>
      <c r="Q478" s="2"/>
      <c r="R478" s="2"/>
    </row>
    <row r="479" spans="1:18" x14ac:dyDescent="0.25">
      <c r="A479" s="14"/>
      <c r="B479" s="2"/>
      <c r="C479" s="16"/>
      <c r="D479" s="16"/>
      <c r="E479" s="16"/>
      <c r="F479" s="16"/>
      <c r="G479" s="16"/>
      <c r="H479" s="16"/>
      <c r="I479" s="16"/>
      <c r="J479" s="16"/>
      <c r="K479" s="16"/>
      <c r="L479" s="16"/>
      <c r="M479" s="16"/>
      <c r="N479" s="16"/>
      <c r="O479" s="16"/>
      <c r="P479" s="2"/>
      <c r="Q479" s="2"/>
      <c r="R479" s="2"/>
    </row>
    <row r="480" spans="1:18" x14ac:dyDescent="0.25">
      <c r="A480" s="14"/>
      <c r="B480" s="2"/>
      <c r="C480" s="16"/>
      <c r="D480" s="16"/>
      <c r="E480" s="16"/>
      <c r="F480" s="16"/>
      <c r="G480" s="16"/>
      <c r="H480" s="16"/>
      <c r="I480" s="16"/>
      <c r="J480" s="16"/>
      <c r="K480" s="16"/>
      <c r="L480" s="16"/>
      <c r="M480" s="16"/>
      <c r="N480" s="16"/>
      <c r="O480" s="16"/>
      <c r="P480" s="2"/>
      <c r="Q480" s="2"/>
      <c r="R480" s="2"/>
    </row>
    <row r="481" spans="1:18" x14ac:dyDescent="0.25">
      <c r="A481" s="2"/>
      <c r="B481" s="2"/>
      <c r="C481" s="16"/>
      <c r="D481" s="16"/>
      <c r="E481" s="16"/>
      <c r="F481" s="16"/>
      <c r="G481" s="16"/>
      <c r="H481" s="16"/>
      <c r="I481" s="16"/>
      <c r="J481" s="16"/>
      <c r="K481" s="16"/>
      <c r="L481" s="16"/>
      <c r="M481" s="16"/>
      <c r="N481" s="16"/>
      <c r="O481" s="16"/>
      <c r="P481" s="2"/>
      <c r="Q481" s="2"/>
      <c r="R481" s="2"/>
    </row>
    <row r="482" spans="1:18" x14ac:dyDescent="0.25">
      <c r="A482" s="2"/>
      <c r="B482" s="8"/>
      <c r="C482" s="14"/>
      <c r="D482" s="14"/>
      <c r="E482" s="14"/>
      <c r="F482" s="14"/>
      <c r="G482" s="14"/>
      <c r="H482" s="14"/>
      <c r="I482" s="14"/>
      <c r="J482" s="14"/>
      <c r="K482" s="14"/>
      <c r="L482" s="14"/>
      <c r="M482" s="14"/>
      <c r="N482" s="14"/>
      <c r="O482" s="14"/>
      <c r="P482" s="2"/>
      <c r="Q482" s="2"/>
      <c r="R482" s="2"/>
    </row>
    <row r="483" spans="1:18" x14ac:dyDescent="0.25">
      <c r="A483" s="14"/>
      <c r="B483" s="17"/>
      <c r="C483" s="16"/>
      <c r="D483" s="16"/>
      <c r="E483" s="16"/>
      <c r="F483" s="16"/>
      <c r="G483" s="16"/>
      <c r="H483" s="16"/>
      <c r="I483" s="16"/>
      <c r="J483" s="16"/>
      <c r="K483" s="16"/>
      <c r="L483" s="16"/>
      <c r="M483" s="16"/>
      <c r="N483" s="16"/>
      <c r="O483" s="16"/>
      <c r="P483" s="2"/>
      <c r="Q483" s="2"/>
      <c r="R483" s="2"/>
    </row>
    <row r="484" spans="1:18" x14ac:dyDescent="0.25">
      <c r="A484" s="14"/>
      <c r="B484" s="17"/>
      <c r="C484" s="16"/>
      <c r="D484" s="16"/>
      <c r="E484" s="16"/>
      <c r="F484" s="16"/>
      <c r="G484" s="16"/>
      <c r="H484" s="16"/>
      <c r="I484" s="16"/>
      <c r="J484" s="16"/>
      <c r="K484" s="16"/>
      <c r="L484" s="16"/>
      <c r="M484" s="16"/>
      <c r="N484" s="16"/>
      <c r="O484" s="16"/>
      <c r="P484" s="2"/>
      <c r="Q484" s="2"/>
      <c r="R484" s="2"/>
    </row>
    <row r="485" spans="1:18" x14ac:dyDescent="0.25">
      <c r="A485" s="14"/>
      <c r="B485" s="17"/>
      <c r="C485" s="16"/>
      <c r="D485" s="16"/>
      <c r="E485" s="16"/>
      <c r="F485" s="16"/>
      <c r="G485" s="16"/>
      <c r="H485" s="16"/>
      <c r="I485" s="16"/>
      <c r="J485" s="16"/>
      <c r="K485" s="16"/>
      <c r="L485" s="16"/>
      <c r="M485" s="16"/>
      <c r="N485" s="16"/>
      <c r="O485" s="16"/>
      <c r="P485" s="2"/>
      <c r="Q485" s="2"/>
      <c r="R485" s="2"/>
    </row>
    <row r="486" spans="1:18" x14ac:dyDescent="0.25">
      <c r="A486" s="14"/>
      <c r="B486" s="17"/>
      <c r="C486" s="16"/>
      <c r="D486" s="16"/>
      <c r="E486" s="16"/>
      <c r="F486" s="16"/>
      <c r="G486" s="16"/>
      <c r="H486" s="16"/>
      <c r="I486" s="16"/>
      <c r="J486" s="16"/>
      <c r="K486" s="16"/>
      <c r="L486" s="16"/>
      <c r="M486" s="16"/>
      <c r="N486" s="16"/>
      <c r="O486" s="16"/>
      <c r="P486" s="2"/>
      <c r="Q486" s="2"/>
      <c r="R486" s="2"/>
    </row>
    <row r="487" spans="1:18" x14ac:dyDescent="0.25">
      <c r="A487" s="14"/>
      <c r="B487" s="17"/>
      <c r="C487" s="16"/>
      <c r="D487" s="16"/>
      <c r="E487" s="16"/>
      <c r="F487" s="16"/>
      <c r="G487" s="16"/>
      <c r="H487" s="16"/>
      <c r="I487" s="16"/>
      <c r="J487" s="16"/>
      <c r="K487" s="16"/>
      <c r="L487" s="16"/>
      <c r="M487" s="16"/>
      <c r="N487" s="16"/>
      <c r="O487" s="16"/>
      <c r="P487" s="2"/>
      <c r="Q487" s="2"/>
      <c r="R487" s="2"/>
    </row>
    <row r="488" spans="1:18" x14ac:dyDescent="0.25">
      <c r="A488" s="14"/>
      <c r="B488" s="17"/>
      <c r="C488" s="16"/>
      <c r="D488" s="16"/>
      <c r="E488" s="16"/>
      <c r="F488" s="16"/>
      <c r="G488" s="16"/>
      <c r="H488" s="16"/>
      <c r="I488" s="16"/>
      <c r="J488" s="16"/>
      <c r="K488" s="16"/>
      <c r="L488" s="16"/>
      <c r="M488" s="16"/>
      <c r="N488" s="16"/>
      <c r="O488" s="16"/>
      <c r="P488" s="2"/>
      <c r="Q488" s="2"/>
      <c r="R488" s="2"/>
    </row>
    <row r="489" spans="1:18" x14ac:dyDescent="0.25">
      <c r="A489" s="2"/>
      <c r="B489" s="2"/>
      <c r="C489" s="16"/>
      <c r="D489" s="16"/>
      <c r="E489" s="16"/>
      <c r="F489" s="16"/>
      <c r="G489" s="16"/>
      <c r="H489" s="16"/>
      <c r="I489" s="16"/>
      <c r="J489" s="16"/>
      <c r="K489" s="16"/>
      <c r="L489" s="16"/>
      <c r="M489" s="16"/>
      <c r="N489" s="16"/>
      <c r="O489" s="16"/>
      <c r="P489" s="2"/>
      <c r="Q489" s="2"/>
      <c r="R489" s="2"/>
    </row>
    <row r="490" spans="1:18" x14ac:dyDescent="0.25">
      <c r="A490" s="2"/>
      <c r="B490" s="8"/>
      <c r="C490" s="14"/>
      <c r="D490" s="14"/>
      <c r="E490" s="14"/>
      <c r="F490" s="14"/>
      <c r="G490" s="14"/>
      <c r="H490" s="14"/>
      <c r="I490" s="14"/>
      <c r="J490" s="14"/>
      <c r="K490" s="14"/>
      <c r="L490" s="14"/>
      <c r="M490" s="14"/>
      <c r="N490" s="14"/>
      <c r="O490" s="14"/>
      <c r="P490" s="2"/>
      <c r="Q490" s="2"/>
      <c r="R490" s="2"/>
    </row>
    <row r="491" spans="1:18" x14ac:dyDescent="0.25">
      <c r="A491" s="14"/>
      <c r="B491" s="2"/>
      <c r="C491" s="16"/>
      <c r="D491" s="16"/>
      <c r="E491" s="16"/>
      <c r="F491" s="16"/>
      <c r="G491" s="16"/>
      <c r="H491" s="16"/>
      <c r="I491" s="16"/>
      <c r="J491" s="16"/>
      <c r="K491" s="16"/>
      <c r="L491" s="16"/>
      <c r="M491" s="16"/>
      <c r="N491" s="16"/>
      <c r="O491" s="16"/>
      <c r="P491" s="2"/>
      <c r="Q491" s="2"/>
      <c r="R491" s="2"/>
    </row>
    <row r="492" spans="1:18" x14ac:dyDescent="0.25">
      <c r="A492" s="14"/>
      <c r="B492" s="2"/>
      <c r="C492" s="16"/>
      <c r="D492" s="16"/>
      <c r="E492" s="16"/>
      <c r="F492" s="16"/>
      <c r="G492" s="16"/>
      <c r="H492" s="16"/>
      <c r="I492" s="16"/>
      <c r="J492" s="16"/>
      <c r="K492" s="16"/>
      <c r="L492" s="16"/>
      <c r="M492" s="16"/>
      <c r="N492" s="16"/>
      <c r="O492" s="16"/>
      <c r="P492" s="2"/>
      <c r="Q492" s="2"/>
      <c r="R492" s="2"/>
    </row>
    <row r="493" spans="1:18" x14ac:dyDescent="0.25">
      <c r="A493" s="14"/>
      <c r="B493" s="2"/>
      <c r="C493" s="16"/>
      <c r="D493" s="16"/>
      <c r="E493" s="16"/>
      <c r="F493" s="16"/>
      <c r="G493" s="16"/>
      <c r="H493" s="16"/>
      <c r="I493" s="16"/>
      <c r="J493" s="16"/>
      <c r="K493" s="16"/>
      <c r="L493" s="16"/>
      <c r="M493" s="16"/>
      <c r="N493" s="16"/>
      <c r="O493" s="16"/>
      <c r="P493" s="2"/>
      <c r="Q493" s="2"/>
      <c r="R493" s="2"/>
    </row>
    <row r="494" spans="1:18" x14ac:dyDescent="0.25">
      <c r="A494" s="14"/>
      <c r="B494" s="17"/>
      <c r="C494" s="16"/>
      <c r="D494" s="16"/>
      <c r="E494" s="16"/>
      <c r="F494" s="16"/>
      <c r="G494" s="16"/>
      <c r="H494" s="16"/>
      <c r="I494" s="16"/>
      <c r="J494" s="16"/>
      <c r="K494" s="16"/>
      <c r="L494" s="16"/>
      <c r="M494" s="16"/>
      <c r="N494" s="16"/>
      <c r="O494" s="16"/>
      <c r="P494" s="2"/>
      <c r="Q494" s="2"/>
      <c r="R494" s="2"/>
    </row>
    <row r="495" spans="1:18" x14ac:dyDescent="0.25">
      <c r="A495" s="14"/>
      <c r="B495" s="2"/>
      <c r="C495" s="16"/>
      <c r="D495" s="16"/>
      <c r="E495" s="16"/>
      <c r="F495" s="16"/>
      <c r="G495" s="16"/>
      <c r="H495" s="16"/>
      <c r="I495" s="16"/>
      <c r="J495" s="16"/>
      <c r="K495" s="16"/>
      <c r="L495" s="16"/>
      <c r="M495" s="16"/>
      <c r="N495" s="16"/>
      <c r="O495" s="16"/>
      <c r="P495" s="2"/>
      <c r="Q495" s="2"/>
      <c r="R495" s="2"/>
    </row>
    <row r="496" spans="1:18" x14ac:dyDescent="0.25">
      <c r="A496" s="14"/>
      <c r="B496" s="2"/>
      <c r="C496" s="16"/>
      <c r="D496" s="16"/>
      <c r="E496" s="16"/>
      <c r="F496" s="16"/>
      <c r="G496" s="16"/>
      <c r="H496" s="16"/>
      <c r="I496" s="16"/>
      <c r="J496" s="16"/>
      <c r="K496" s="16"/>
      <c r="L496" s="16"/>
      <c r="M496" s="16"/>
      <c r="N496" s="16"/>
      <c r="O496" s="16"/>
      <c r="P496" s="2"/>
      <c r="Q496" s="2"/>
      <c r="R496" s="2"/>
    </row>
    <row r="497" spans="1:18" x14ac:dyDescent="0.25">
      <c r="A497" s="2"/>
      <c r="B497" s="2"/>
      <c r="C497" s="16"/>
      <c r="D497" s="16"/>
      <c r="E497" s="16"/>
      <c r="F497" s="16"/>
      <c r="G497" s="16"/>
      <c r="H497" s="16"/>
      <c r="I497" s="16"/>
      <c r="J497" s="16"/>
      <c r="K497" s="16"/>
      <c r="L497" s="16"/>
      <c r="M497" s="16"/>
      <c r="N497" s="16"/>
      <c r="O497" s="16"/>
      <c r="P497" s="2"/>
      <c r="Q497" s="2"/>
      <c r="R497" s="2"/>
    </row>
    <row r="498" spans="1:18" x14ac:dyDescent="0.25">
      <c r="A498" s="2"/>
      <c r="B498" s="8"/>
      <c r="C498" s="14"/>
      <c r="D498" s="14"/>
      <c r="E498" s="14"/>
      <c r="F498" s="14"/>
      <c r="G498" s="14"/>
      <c r="H498" s="14"/>
      <c r="I498" s="14"/>
      <c r="J498" s="14"/>
      <c r="K498" s="14"/>
      <c r="L498" s="14"/>
      <c r="M498" s="14"/>
      <c r="N498" s="14"/>
      <c r="O498" s="14"/>
      <c r="P498" s="2"/>
      <c r="Q498" s="2"/>
      <c r="R498" s="2"/>
    </row>
    <row r="499" spans="1:18" x14ac:dyDescent="0.25">
      <c r="A499" s="14"/>
      <c r="B499" s="17"/>
      <c r="C499" s="16"/>
      <c r="D499" s="16"/>
      <c r="E499" s="16"/>
      <c r="F499" s="16"/>
      <c r="G499" s="16"/>
      <c r="H499" s="16"/>
      <c r="I499" s="16"/>
      <c r="J499" s="16"/>
      <c r="K499" s="16"/>
      <c r="L499" s="16"/>
      <c r="M499" s="16"/>
      <c r="N499" s="16"/>
      <c r="O499" s="16"/>
      <c r="P499" s="2"/>
      <c r="Q499" s="2"/>
      <c r="R499" s="2"/>
    </row>
    <row r="500" spans="1:18" x14ac:dyDescent="0.25">
      <c r="A500" s="14"/>
      <c r="B500" s="17"/>
      <c r="C500" s="16"/>
      <c r="D500" s="16"/>
      <c r="E500" s="16"/>
      <c r="F500" s="16"/>
      <c r="G500" s="16"/>
      <c r="H500" s="16"/>
      <c r="I500" s="16"/>
      <c r="J500" s="16"/>
      <c r="K500" s="16"/>
      <c r="L500" s="16"/>
      <c r="M500" s="16"/>
      <c r="N500" s="16"/>
      <c r="O500" s="16"/>
      <c r="P500" s="2"/>
      <c r="Q500" s="2"/>
      <c r="R500" s="2"/>
    </row>
    <row r="501" spans="1:18" x14ac:dyDescent="0.25">
      <c r="A501" s="14"/>
      <c r="B501" s="17"/>
      <c r="C501" s="16"/>
      <c r="D501" s="16"/>
      <c r="E501" s="16"/>
      <c r="F501" s="16"/>
      <c r="G501" s="16"/>
      <c r="H501" s="16"/>
      <c r="I501" s="16"/>
      <c r="J501" s="16"/>
      <c r="K501" s="16"/>
      <c r="L501" s="16"/>
      <c r="M501" s="16"/>
      <c r="N501" s="16"/>
      <c r="O501" s="16"/>
      <c r="P501" s="2"/>
      <c r="Q501" s="2"/>
      <c r="R501" s="2"/>
    </row>
    <row r="502" spans="1:18" x14ac:dyDescent="0.25">
      <c r="A502" s="14"/>
      <c r="B502" s="17"/>
      <c r="C502" s="16"/>
      <c r="D502" s="16"/>
      <c r="E502" s="16"/>
      <c r="F502" s="16"/>
      <c r="G502" s="16"/>
      <c r="H502" s="16"/>
      <c r="I502" s="16"/>
      <c r="J502" s="16"/>
      <c r="K502" s="16"/>
      <c r="L502" s="16"/>
      <c r="M502" s="16"/>
      <c r="N502" s="16"/>
      <c r="O502" s="16"/>
      <c r="P502" s="2"/>
      <c r="Q502" s="2"/>
      <c r="R502" s="2"/>
    </row>
    <row r="503" spans="1:18" x14ac:dyDescent="0.25">
      <c r="A503" s="14"/>
      <c r="B503" s="17"/>
      <c r="C503" s="16"/>
      <c r="D503" s="16"/>
      <c r="E503" s="16"/>
      <c r="F503" s="16"/>
      <c r="G503" s="16"/>
      <c r="H503" s="16"/>
      <c r="I503" s="16"/>
      <c r="J503" s="16"/>
      <c r="K503" s="16"/>
      <c r="L503" s="16"/>
      <c r="M503" s="16"/>
      <c r="N503" s="16"/>
      <c r="O503" s="16"/>
      <c r="P503" s="2"/>
      <c r="Q503" s="2"/>
      <c r="R503" s="2"/>
    </row>
    <row r="504" spans="1:18" x14ac:dyDescent="0.25">
      <c r="A504" s="14"/>
      <c r="B504" s="17"/>
      <c r="C504" s="16"/>
      <c r="D504" s="16"/>
      <c r="E504" s="16"/>
      <c r="F504" s="16"/>
      <c r="G504" s="16"/>
      <c r="H504" s="16"/>
      <c r="I504" s="16"/>
      <c r="J504" s="16"/>
      <c r="K504" s="16"/>
      <c r="L504" s="16"/>
      <c r="M504" s="16"/>
      <c r="N504" s="16"/>
      <c r="O504" s="16"/>
      <c r="P504" s="2"/>
      <c r="Q504" s="2"/>
      <c r="R504" s="2"/>
    </row>
    <row r="505" spans="1:18" x14ac:dyDescent="0.25">
      <c r="A505" s="2"/>
      <c r="B505" s="2"/>
      <c r="C505" s="16"/>
      <c r="D505" s="16"/>
      <c r="E505" s="16"/>
      <c r="F505" s="16"/>
      <c r="G505" s="16"/>
      <c r="H505" s="16"/>
      <c r="I505" s="16"/>
      <c r="J505" s="16"/>
      <c r="K505" s="16"/>
      <c r="L505" s="16"/>
      <c r="M505" s="16"/>
      <c r="N505" s="16"/>
      <c r="O505" s="16"/>
      <c r="P505" s="2"/>
      <c r="Q505" s="2"/>
      <c r="R505" s="2"/>
    </row>
    <row r="506" spans="1:18" ht="17.25" x14ac:dyDescent="0.3">
      <c r="A506" s="20"/>
      <c r="B506" s="2"/>
      <c r="C506" s="16"/>
      <c r="D506" s="16"/>
      <c r="E506" s="16"/>
      <c r="F506" s="16"/>
      <c r="G506" s="16"/>
      <c r="H506" s="16"/>
      <c r="I506" s="16"/>
      <c r="J506" s="16"/>
      <c r="K506" s="16"/>
      <c r="L506" s="16"/>
      <c r="M506" s="16"/>
      <c r="N506" s="16"/>
      <c r="O506" s="16"/>
      <c r="P506" s="2"/>
      <c r="Q506" s="2"/>
      <c r="R506" s="2"/>
    </row>
    <row r="507" spans="1:18" ht="17.25" x14ac:dyDescent="0.3">
      <c r="A507" s="20"/>
      <c r="B507" s="2"/>
      <c r="C507" s="16"/>
      <c r="D507" s="16"/>
      <c r="E507" s="16"/>
      <c r="F507" s="16"/>
      <c r="G507" s="16"/>
      <c r="H507" s="16"/>
      <c r="I507" s="16"/>
      <c r="J507" s="16"/>
      <c r="K507" s="16"/>
      <c r="L507" s="16"/>
      <c r="M507" s="16"/>
      <c r="N507" s="16"/>
      <c r="O507" s="16"/>
      <c r="P507" s="2"/>
      <c r="Q507" s="2"/>
      <c r="R507" s="2"/>
    </row>
    <row r="508" spans="1:18" x14ac:dyDescent="0.25">
      <c r="A508" s="2"/>
      <c r="B508" s="8"/>
      <c r="C508" s="14"/>
      <c r="D508" s="14"/>
      <c r="E508" s="14"/>
      <c r="F508" s="14"/>
      <c r="G508" s="14"/>
      <c r="H508" s="14"/>
      <c r="I508" s="14"/>
      <c r="J508" s="14"/>
      <c r="K508" s="14"/>
      <c r="L508" s="14"/>
      <c r="M508" s="14"/>
      <c r="N508" s="14"/>
      <c r="O508" s="14"/>
      <c r="P508" s="2"/>
      <c r="Q508" s="2"/>
      <c r="R508" s="2"/>
    </row>
    <row r="509" spans="1:18" x14ac:dyDescent="0.25">
      <c r="A509" s="14"/>
      <c r="B509" s="17"/>
      <c r="C509" s="16"/>
      <c r="D509" s="16"/>
      <c r="E509" s="16"/>
      <c r="F509" s="16"/>
      <c r="G509" s="16"/>
      <c r="H509" s="16"/>
      <c r="I509" s="16"/>
      <c r="J509" s="16"/>
      <c r="K509" s="16"/>
      <c r="L509" s="16"/>
      <c r="M509" s="16"/>
      <c r="N509" s="16"/>
      <c r="O509" s="16"/>
      <c r="P509" s="2"/>
      <c r="Q509" s="2"/>
      <c r="R509" s="2"/>
    </row>
    <row r="510" spans="1:18" x14ac:dyDescent="0.25">
      <c r="A510" s="14"/>
      <c r="B510" s="17"/>
      <c r="C510" s="16"/>
      <c r="D510" s="16"/>
      <c r="E510" s="16"/>
      <c r="F510" s="16"/>
      <c r="G510" s="16"/>
      <c r="H510" s="16"/>
      <c r="I510" s="16"/>
      <c r="J510" s="16"/>
      <c r="K510" s="16"/>
      <c r="L510" s="16"/>
      <c r="M510" s="16"/>
      <c r="N510" s="16"/>
      <c r="O510" s="16"/>
      <c r="P510" s="2"/>
      <c r="Q510" s="2"/>
      <c r="R510" s="2"/>
    </row>
    <row r="511" spans="1:18" x14ac:dyDescent="0.25">
      <c r="A511" s="14"/>
      <c r="B511" s="17"/>
      <c r="C511" s="16"/>
      <c r="D511" s="16"/>
      <c r="E511" s="16"/>
      <c r="F511" s="16"/>
      <c r="G511" s="16"/>
      <c r="H511" s="16"/>
      <c r="I511" s="16"/>
      <c r="J511" s="16"/>
      <c r="K511" s="16"/>
      <c r="L511" s="16"/>
      <c r="M511" s="16"/>
      <c r="N511" s="16"/>
      <c r="O511" s="16"/>
      <c r="P511" s="2"/>
      <c r="Q511" s="2"/>
      <c r="R511" s="2"/>
    </row>
    <row r="512" spans="1:18" x14ac:dyDescent="0.25">
      <c r="A512" s="14"/>
      <c r="B512" s="17"/>
      <c r="C512" s="16"/>
      <c r="D512" s="16"/>
      <c r="E512" s="16"/>
      <c r="F512" s="16"/>
      <c r="G512" s="16"/>
      <c r="H512" s="16"/>
      <c r="I512" s="16"/>
      <c r="J512" s="16"/>
      <c r="K512" s="16"/>
      <c r="L512" s="16"/>
      <c r="M512" s="16"/>
      <c r="N512" s="16"/>
      <c r="O512" s="16"/>
      <c r="P512" s="2"/>
      <c r="Q512" s="2"/>
      <c r="R512" s="2"/>
    </row>
    <row r="513" spans="1:18" x14ac:dyDescent="0.25">
      <c r="A513" s="14"/>
      <c r="B513" s="17"/>
      <c r="C513" s="16"/>
      <c r="D513" s="16"/>
      <c r="E513" s="16"/>
      <c r="F513" s="16"/>
      <c r="G513" s="16"/>
      <c r="H513" s="16"/>
      <c r="I513" s="16"/>
      <c r="J513" s="16"/>
      <c r="K513" s="16"/>
      <c r="L513" s="16"/>
      <c r="M513" s="16"/>
      <c r="N513" s="16"/>
      <c r="O513" s="16"/>
      <c r="P513" s="2"/>
      <c r="Q513" s="2"/>
      <c r="R513" s="2"/>
    </row>
    <row r="514" spans="1:18" x14ac:dyDescent="0.25">
      <c r="A514" s="14"/>
      <c r="B514" s="17"/>
      <c r="C514" s="16"/>
      <c r="D514" s="16"/>
      <c r="E514" s="16"/>
      <c r="F514" s="16"/>
      <c r="G514" s="16"/>
      <c r="H514" s="16"/>
      <c r="I514" s="16"/>
      <c r="J514" s="16"/>
      <c r="K514" s="16"/>
      <c r="L514" s="16"/>
      <c r="M514" s="16"/>
      <c r="N514" s="16"/>
      <c r="O514" s="16"/>
      <c r="P514" s="2"/>
      <c r="Q514" s="2"/>
      <c r="R514" s="2"/>
    </row>
    <row r="515" spans="1:18" x14ac:dyDescent="0.25">
      <c r="A515" s="2"/>
      <c r="B515" s="2"/>
      <c r="C515" s="16"/>
      <c r="D515" s="16"/>
      <c r="E515" s="16"/>
      <c r="F515" s="16"/>
      <c r="G515" s="16"/>
      <c r="H515" s="16"/>
      <c r="I515" s="16"/>
      <c r="J515" s="16"/>
      <c r="K515" s="16"/>
      <c r="L515" s="16"/>
      <c r="M515" s="16"/>
      <c r="N515" s="16"/>
      <c r="O515" s="16"/>
      <c r="P515" s="2"/>
      <c r="Q515" s="2"/>
      <c r="R515" s="2"/>
    </row>
    <row r="516" spans="1:18" x14ac:dyDescent="0.25">
      <c r="A516" s="2"/>
      <c r="B516" s="8"/>
      <c r="C516" s="14"/>
      <c r="D516" s="14"/>
      <c r="E516" s="14"/>
      <c r="F516" s="14"/>
      <c r="G516" s="14"/>
      <c r="H516" s="14"/>
      <c r="I516" s="14"/>
      <c r="J516" s="14"/>
      <c r="K516" s="14"/>
      <c r="L516" s="14"/>
      <c r="M516" s="14"/>
      <c r="N516" s="14"/>
      <c r="O516" s="14"/>
      <c r="P516" s="2"/>
      <c r="Q516" s="2"/>
      <c r="R516" s="2"/>
    </row>
    <row r="517" spans="1:18" x14ac:dyDescent="0.25">
      <c r="A517" s="14"/>
      <c r="B517" s="17"/>
      <c r="C517" s="16"/>
      <c r="D517" s="16"/>
      <c r="E517" s="16"/>
      <c r="F517" s="16"/>
      <c r="G517" s="16"/>
      <c r="H517" s="16"/>
      <c r="I517" s="16"/>
      <c r="J517" s="16"/>
      <c r="K517" s="16"/>
      <c r="L517" s="16"/>
      <c r="M517" s="16"/>
      <c r="N517" s="16"/>
      <c r="O517" s="16"/>
      <c r="P517" s="2"/>
      <c r="Q517" s="2"/>
      <c r="R517" s="2"/>
    </row>
    <row r="518" spans="1:18" x14ac:dyDescent="0.25">
      <c r="A518" s="14"/>
      <c r="B518" s="17"/>
      <c r="C518" s="16"/>
      <c r="D518" s="16"/>
      <c r="E518" s="16"/>
      <c r="F518" s="16"/>
      <c r="G518" s="16"/>
      <c r="H518" s="16"/>
      <c r="I518" s="16"/>
      <c r="J518" s="16"/>
      <c r="K518" s="16"/>
      <c r="L518" s="16"/>
      <c r="M518" s="16"/>
      <c r="N518" s="16"/>
      <c r="O518" s="16"/>
      <c r="P518" s="2"/>
      <c r="Q518" s="2"/>
      <c r="R518" s="2"/>
    </row>
    <row r="519" spans="1:18" x14ac:dyDescent="0.25">
      <c r="A519" s="14"/>
      <c r="B519" s="17"/>
      <c r="C519" s="16"/>
      <c r="D519" s="16"/>
      <c r="E519" s="16"/>
      <c r="F519" s="16"/>
      <c r="G519" s="16"/>
      <c r="H519" s="16"/>
      <c r="I519" s="16"/>
      <c r="J519" s="16"/>
      <c r="K519" s="16"/>
      <c r="L519" s="16"/>
      <c r="M519" s="16"/>
      <c r="N519" s="16"/>
      <c r="O519" s="16"/>
      <c r="P519" s="2"/>
      <c r="Q519" s="2"/>
      <c r="R519" s="2"/>
    </row>
    <row r="520" spans="1:18" x14ac:dyDescent="0.25">
      <c r="A520" s="14"/>
      <c r="B520" s="17"/>
      <c r="C520" s="16"/>
      <c r="D520" s="16"/>
      <c r="E520" s="16"/>
      <c r="F520" s="16"/>
      <c r="G520" s="16"/>
      <c r="H520" s="16"/>
      <c r="I520" s="16"/>
      <c r="J520" s="16"/>
      <c r="K520" s="16"/>
      <c r="L520" s="16"/>
      <c r="M520" s="16"/>
      <c r="N520" s="16"/>
      <c r="O520" s="16"/>
      <c r="P520" s="2"/>
      <c r="Q520" s="2"/>
      <c r="R520" s="2"/>
    </row>
    <row r="521" spans="1:18" x14ac:dyDescent="0.25">
      <c r="A521" s="14"/>
      <c r="B521" s="17"/>
      <c r="C521" s="16"/>
      <c r="D521" s="16"/>
      <c r="E521" s="16"/>
      <c r="F521" s="16"/>
      <c r="G521" s="16"/>
      <c r="H521" s="16"/>
      <c r="I521" s="16"/>
      <c r="J521" s="16"/>
      <c r="K521" s="16"/>
      <c r="L521" s="16"/>
      <c r="M521" s="16"/>
      <c r="N521" s="16"/>
      <c r="O521" s="16"/>
      <c r="P521" s="2"/>
      <c r="Q521" s="2"/>
      <c r="R521" s="2"/>
    </row>
    <row r="522" spans="1:18" x14ac:dyDescent="0.25">
      <c r="A522" s="14"/>
      <c r="B522" s="17"/>
      <c r="C522" s="16"/>
      <c r="D522" s="16"/>
      <c r="E522" s="16"/>
      <c r="F522" s="16"/>
      <c r="G522" s="16"/>
      <c r="H522" s="16"/>
      <c r="I522" s="16"/>
      <c r="J522" s="16"/>
      <c r="K522" s="16"/>
      <c r="L522" s="16"/>
      <c r="M522" s="16"/>
      <c r="N522" s="16"/>
      <c r="O522" s="16"/>
      <c r="P522" s="2"/>
      <c r="Q522" s="2"/>
      <c r="R522" s="2"/>
    </row>
    <row r="523" spans="1:18" x14ac:dyDescent="0.25">
      <c r="A523" s="2"/>
      <c r="B523" s="2"/>
      <c r="C523" s="16"/>
      <c r="D523" s="16"/>
      <c r="E523" s="16"/>
      <c r="F523" s="16"/>
      <c r="G523" s="16"/>
      <c r="H523" s="16"/>
      <c r="I523" s="16"/>
      <c r="J523" s="16"/>
      <c r="K523" s="16"/>
      <c r="L523" s="16"/>
      <c r="M523" s="16"/>
      <c r="N523" s="16"/>
      <c r="O523" s="16"/>
      <c r="P523" s="2"/>
      <c r="Q523" s="2"/>
      <c r="R523" s="2"/>
    </row>
    <row r="524" spans="1:18" x14ac:dyDescent="0.25">
      <c r="A524" s="2"/>
      <c r="B524" s="8"/>
      <c r="C524" s="16"/>
      <c r="D524" s="16"/>
      <c r="E524" s="16"/>
      <c r="F524" s="16"/>
      <c r="G524" s="16"/>
      <c r="H524" s="16"/>
      <c r="I524" s="16"/>
      <c r="J524" s="16"/>
      <c r="K524" s="16"/>
      <c r="L524" s="16"/>
      <c r="M524" s="16"/>
      <c r="N524" s="16"/>
      <c r="O524" s="16"/>
      <c r="P524" s="2"/>
      <c r="Q524" s="2"/>
      <c r="R524" s="2"/>
    </row>
    <row r="525" spans="1:18" x14ac:dyDescent="0.25">
      <c r="A525" s="14"/>
      <c r="B525" s="2"/>
      <c r="C525" s="16"/>
      <c r="D525" s="16"/>
      <c r="E525" s="16"/>
      <c r="F525" s="16"/>
      <c r="G525" s="16"/>
      <c r="H525" s="16"/>
      <c r="I525" s="16"/>
      <c r="J525" s="16"/>
      <c r="K525" s="16"/>
      <c r="L525" s="16"/>
      <c r="M525" s="16"/>
      <c r="N525" s="16"/>
      <c r="O525" s="16"/>
      <c r="P525" s="2"/>
      <c r="Q525" s="2"/>
      <c r="R525" s="2"/>
    </row>
    <row r="526" spans="1:18" x14ac:dyDescent="0.25">
      <c r="A526" s="14"/>
      <c r="B526" s="2"/>
      <c r="C526" s="16"/>
      <c r="D526" s="16"/>
      <c r="E526" s="16"/>
      <c r="F526" s="16"/>
      <c r="G526" s="16"/>
      <c r="H526" s="16"/>
      <c r="I526" s="16"/>
      <c r="J526" s="16"/>
      <c r="K526" s="16"/>
      <c r="L526" s="16"/>
      <c r="M526" s="16"/>
      <c r="N526" s="16"/>
      <c r="O526" s="16"/>
      <c r="P526" s="2"/>
      <c r="Q526" s="2"/>
      <c r="R526" s="2"/>
    </row>
    <row r="527" spans="1:18" x14ac:dyDescent="0.25">
      <c r="A527" s="14"/>
      <c r="B527" s="2"/>
      <c r="C527" s="16"/>
      <c r="D527" s="16"/>
      <c r="E527" s="16"/>
      <c r="F527" s="16"/>
      <c r="G527" s="16"/>
      <c r="H527" s="16"/>
      <c r="I527" s="16"/>
      <c r="J527" s="16"/>
      <c r="K527" s="16"/>
      <c r="L527" s="16"/>
      <c r="M527" s="16"/>
      <c r="N527" s="16"/>
      <c r="O527" s="16"/>
      <c r="P527" s="2"/>
      <c r="Q527" s="2"/>
      <c r="R527" s="2"/>
    </row>
    <row r="528" spans="1:18" x14ac:dyDescent="0.25">
      <c r="A528" s="14"/>
      <c r="B528" s="2"/>
      <c r="C528" s="16"/>
      <c r="D528" s="16"/>
      <c r="E528" s="16"/>
      <c r="F528" s="16"/>
      <c r="G528" s="16"/>
      <c r="H528" s="16"/>
      <c r="I528" s="16"/>
      <c r="J528" s="16"/>
      <c r="K528" s="16"/>
      <c r="L528" s="16"/>
      <c r="M528" s="16"/>
      <c r="N528" s="16"/>
      <c r="O528" s="16"/>
      <c r="P528" s="2"/>
      <c r="Q528" s="2"/>
      <c r="R528" s="2"/>
    </row>
    <row r="529" spans="1:18" x14ac:dyDescent="0.25">
      <c r="A529" s="14"/>
      <c r="B529" s="2"/>
      <c r="C529" s="16"/>
      <c r="D529" s="16"/>
      <c r="E529" s="16"/>
      <c r="F529" s="16"/>
      <c r="G529" s="16"/>
      <c r="H529" s="16"/>
      <c r="I529" s="16"/>
      <c r="J529" s="16"/>
      <c r="K529" s="16"/>
      <c r="L529" s="16"/>
      <c r="M529" s="16"/>
      <c r="N529" s="16"/>
      <c r="O529" s="16"/>
      <c r="P529" s="2"/>
      <c r="Q529" s="2"/>
      <c r="R529" s="2"/>
    </row>
    <row r="530" spans="1:18" x14ac:dyDescent="0.25">
      <c r="A530" s="14"/>
      <c r="B530" s="2"/>
      <c r="C530" s="16"/>
      <c r="D530" s="16"/>
      <c r="E530" s="16"/>
      <c r="F530" s="16"/>
      <c r="G530" s="16"/>
      <c r="H530" s="16"/>
      <c r="I530" s="16"/>
      <c r="J530" s="16"/>
      <c r="K530" s="16"/>
      <c r="L530" s="16"/>
      <c r="M530" s="16"/>
      <c r="N530" s="16"/>
      <c r="O530" s="16"/>
      <c r="P530" s="2"/>
      <c r="Q530" s="2"/>
      <c r="R530" s="2"/>
    </row>
    <row r="531" spans="1:18" x14ac:dyDescent="0.25">
      <c r="A531" s="2"/>
      <c r="B531" s="2"/>
      <c r="C531" s="16"/>
      <c r="D531" s="16"/>
      <c r="E531" s="16"/>
      <c r="F531" s="16"/>
      <c r="G531" s="16"/>
      <c r="H531" s="16"/>
      <c r="I531" s="16"/>
      <c r="J531" s="16"/>
      <c r="K531" s="16"/>
      <c r="L531" s="16"/>
      <c r="M531" s="16"/>
      <c r="N531" s="16"/>
      <c r="O531" s="16"/>
      <c r="P531" s="2"/>
      <c r="Q531" s="2"/>
      <c r="R531" s="2"/>
    </row>
    <row r="532" spans="1:18" x14ac:dyDescent="0.25">
      <c r="A532" s="2"/>
      <c r="B532" s="8"/>
      <c r="C532" s="14"/>
      <c r="D532" s="14"/>
      <c r="E532" s="14"/>
      <c r="F532" s="14"/>
      <c r="G532" s="14"/>
      <c r="H532" s="14"/>
      <c r="I532" s="14"/>
      <c r="J532" s="14"/>
      <c r="K532" s="14"/>
      <c r="L532" s="14"/>
      <c r="M532" s="14"/>
      <c r="N532" s="14"/>
      <c r="O532" s="14"/>
      <c r="P532" s="2"/>
      <c r="Q532" s="2"/>
      <c r="R532" s="2"/>
    </row>
    <row r="533" spans="1:18" x14ac:dyDescent="0.25">
      <c r="A533" s="14"/>
      <c r="B533" s="2"/>
      <c r="C533" s="16"/>
      <c r="D533" s="16"/>
      <c r="E533" s="16"/>
      <c r="F533" s="16"/>
      <c r="G533" s="16"/>
      <c r="H533" s="16"/>
      <c r="I533" s="16"/>
      <c r="J533" s="16"/>
      <c r="K533" s="16"/>
      <c r="L533" s="16"/>
      <c r="M533" s="16"/>
      <c r="N533" s="16"/>
      <c r="O533" s="16"/>
      <c r="P533" s="2"/>
      <c r="Q533" s="2"/>
      <c r="R533" s="2"/>
    </row>
    <row r="534" spans="1:18" x14ac:dyDescent="0.25">
      <c r="A534" s="14"/>
      <c r="B534" s="2"/>
      <c r="C534" s="16"/>
      <c r="D534" s="16"/>
      <c r="E534" s="16"/>
      <c r="F534" s="16"/>
      <c r="G534" s="16"/>
      <c r="H534" s="16"/>
      <c r="I534" s="16"/>
      <c r="J534" s="16"/>
      <c r="K534" s="16"/>
      <c r="L534" s="16"/>
      <c r="M534" s="16"/>
      <c r="N534" s="16"/>
      <c r="O534" s="16"/>
      <c r="P534" s="2"/>
      <c r="Q534" s="2"/>
      <c r="R534" s="2"/>
    </row>
    <row r="535" spans="1:18" x14ac:dyDescent="0.25">
      <c r="A535" s="14"/>
      <c r="B535" s="2"/>
      <c r="C535" s="16"/>
      <c r="D535" s="16"/>
      <c r="E535" s="16"/>
      <c r="F535" s="16"/>
      <c r="G535" s="16"/>
      <c r="H535" s="16"/>
      <c r="I535" s="16"/>
      <c r="J535" s="16"/>
      <c r="K535" s="16"/>
      <c r="L535" s="16"/>
      <c r="M535" s="16"/>
      <c r="N535" s="16"/>
      <c r="O535" s="16"/>
      <c r="P535" s="2"/>
      <c r="Q535" s="2"/>
      <c r="R535" s="2"/>
    </row>
    <row r="536" spans="1:18" x14ac:dyDescent="0.25">
      <c r="A536" s="14"/>
      <c r="B536" s="2"/>
      <c r="C536" s="16"/>
      <c r="D536" s="16"/>
      <c r="E536" s="16"/>
      <c r="F536" s="16"/>
      <c r="G536" s="16"/>
      <c r="H536" s="16"/>
      <c r="I536" s="16"/>
      <c r="J536" s="16"/>
      <c r="K536" s="16"/>
      <c r="L536" s="16"/>
      <c r="M536" s="16"/>
      <c r="N536" s="16"/>
      <c r="O536" s="16"/>
      <c r="P536" s="2"/>
      <c r="Q536" s="2"/>
      <c r="R536" s="2"/>
    </row>
    <row r="537" spans="1:18" x14ac:dyDescent="0.25">
      <c r="A537" s="14"/>
      <c r="B537" s="2"/>
      <c r="C537" s="16"/>
      <c r="D537" s="16"/>
      <c r="E537" s="16"/>
      <c r="F537" s="16"/>
      <c r="G537" s="16"/>
      <c r="H537" s="16"/>
      <c r="I537" s="16"/>
      <c r="J537" s="16"/>
      <c r="K537" s="16"/>
      <c r="L537" s="16"/>
      <c r="M537" s="16"/>
      <c r="N537" s="16"/>
      <c r="O537" s="16"/>
      <c r="P537" s="2"/>
      <c r="Q537" s="2"/>
      <c r="R537" s="2"/>
    </row>
    <row r="538" spans="1:18" x14ac:dyDescent="0.25">
      <c r="A538" s="14"/>
      <c r="B538" s="2"/>
      <c r="C538" s="16"/>
      <c r="D538" s="16"/>
      <c r="E538" s="16"/>
      <c r="F538" s="16"/>
      <c r="G538" s="16"/>
      <c r="H538" s="16"/>
      <c r="I538" s="16"/>
      <c r="J538" s="16"/>
      <c r="K538" s="16"/>
      <c r="L538" s="16"/>
      <c r="M538" s="16"/>
      <c r="N538" s="16"/>
      <c r="O538" s="16"/>
      <c r="P538" s="2"/>
      <c r="Q538" s="2"/>
      <c r="R538" s="2"/>
    </row>
    <row r="539" spans="1:18" x14ac:dyDescent="0.25">
      <c r="A539" s="2"/>
      <c r="B539" s="2"/>
      <c r="C539" s="16"/>
      <c r="D539" s="16"/>
      <c r="E539" s="16"/>
      <c r="F539" s="16"/>
      <c r="G539" s="16"/>
      <c r="H539" s="16"/>
      <c r="I539" s="16"/>
      <c r="J539" s="16"/>
      <c r="K539" s="16"/>
      <c r="L539" s="16"/>
      <c r="M539" s="16"/>
      <c r="N539" s="16"/>
      <c r="O539" s="16"/>
      <c r="P539" s="2"/>
      <c r="Q539" s="2"/>
      <c r="R539" s="2"/>
    </row>
    <row r="540" spans="1:18" x14ac:dyDescent="0.25">
      <c r="A540" s="2"/>
      <c r="B540" s="8"/>
      <c r="C540" s="14"/>
      <c r="D540" s="14"/>
      <c r="E540" s="14"/>
      <c r="F540" s="14"/>
      <c r="G540" s="14"/>
      <c r="H540" s="14"/>
      <c r="I540" s="14"/>
      <c r="J540" s="14"/>
      <c r="K540" s="14"/>
      <c r="L540" s="14"/>
      <c r="M540" s="14"/>
      <c r="N540" s="14"/>
      <c r="O540" s="14"/>
      <c r="P540" s="2"/>
      <c r="Q540" s="2"/>
      <c r="R540" s="2"/>
    </row>
    <row r="541" spans="1:18" x14ac:dyDescent="0.25">
      <c r="A541" s="14"/>
      <c r="B541" s="2"/>
      <c r="C541" s="16"/>
      <c r="D541" s="16"/>
      <c r="E541" s="16"/>
      <c r="F541" s="16"/>
      <c r="G541" s="16"/>
      <c r="H541" s="16"/>
      <c r="I541" s="16"/>
      <c r="J541" s="16"/>
      <c r="K541" s="16"/>
      <c r="L541" s="16"/>
      <c r="M541" s="16"/>
      <c r="N541" s="16"/>
      <c r="O541" s="16"/>
      <c r="P541" s="2"/>
      <c r="Q541" s="2"/>
      <c r="R541" s="2"/>
    </row>
    <row r="542" spans="1:18" x14ac:dyDescent="0.25">
      <c r="A542" s="14"/>
      <c r="B542" s="2"/>
      <c r="C542" s="16"/>
      <c r="D542" s="16"/>
      <c r="E542" s="16"/>
      <c r="F542" s="16"/>
      <c r="G542" s="16"/>
      <c r="H542" s="16"/>
      <c r="I542" s="16"/>
      <c r="J542" s="16"/>
      <c r="K542" s="16"/>
      <c r="L542" s="16"/>
      <c r="M542" s="16"/>
      <c r="N542" s="16"/>
      <c r="O542" s="16"/>
      <c r="P542" s="2"/>
      <c r="Q542" s="2"/>
      <c r="R542" s="2"/>
    </row>
    <row r="543" spans="1:18" x14ac:dyDescent="0.25">
      <c r="A543" s="14"/>
      <c r="B543" s="2"/>
      <c r="C543" s="16"/>
      <c r="D543" s="16"/>
      <c r="E543" s="16"/>
      <c r="F543" s="16"/>
      <c r="G543" s="16"/>
      <c r="H543" s="16"/>
      <c r="I543" s="16"/>
      <c r="J543" s="16"/>
      <c r="K543" s="16"/>
      <c r="L543" s="16"/>
      <c r="M543" s="16"/>
      <c r="N543" s="16"/>
      <c r="O543" s="16"/>
      <c r="P543" s="2"/>
      <c r="Q543" s="2"/>
      <c r="R543" s="2"/>
    </row>
    <row r="544" spans="1:18" x14ac:dyDescent="0.25">
      <c r="A544" s="14"/>
      <c r="B544" s="2"/>
      <c r="C544" s="16"/>
      <c r="D544" s="16"/>
      <c r="E544" s="16"/>
      <c r="F544" s="16"/>
      <c r="G544" s="16"/>
      <c r="H544" s="16"/>
      <c r="I544" s="16"/>
      <c r="J544" s="16"/>
      <c r="K544" s="16"/>
      <c r="L544" s="16"/>
      <c r="M544" s="16"/>
      <c r="N544" s="16"/>
      <c r="O544" s="16"/>
      <c r="P544" s="2"/>
      <c r="Q544" s="2"/>
      <c r="R544" s="2"/>
    </row>
    <row r="545" spans="1:18" x14ac:dyDescent="0.25">
      <c r="A545" s="14"/>
      <c r="B545" s="2"/>
      <c r="C545" s="16"/>
      <c r="D545" s="16"/>
      <c r="E545" s="16"/>
      <c r="F545" s="16"/>
      <c r="G545" s="16"/>
      <c r="H545" s="16"/>
      <c r="I545" s="16"/>
      <c r="J545" s="16"/>
      <c r="K545" s="16"/>
      <c r="L545" s="16"/>
      <c r="M545" s="16"/>
      <c r="N545" s="16"/>
      <c r="O545" s="16"/>
      <c r="P545" s="2"/>
      <c r="Q545" s="2"/>
      <c r="R545" s="2"/>
    </row>
    <row r="546" spans="1:18" x14ac:dyDescent="0.25">
      <c r="A546" s="14"/>
      <c r="B546" s="2"/>
      <c r="C546" s="16"/>
      <c r="D546" s="16"/>
      <c r="E546" s="16"/>
      <c r="F546" s="16"/>
      <c r="G546" s="16"/>
      <c r="H546" s="16"/>
      <c r="I546" s="16"/>
      <c r="J546" s="16"/>
      <c r="K546" s="16"/>
      <c r="L546" s="16"/>
      <c r="M546" s="16"/>
      <c r="N546" s="16"/>
      <c r="O546" s="16"/>
      <c r="P546" s="2"/>
      <c r="Q546" s="2"/>
      <c r="R546" s="2"/>
    </row>
    <row r="547" spans="1:18" x14ac:dyDescent="0.25">
      <c r="A547" s="2"/>
      <c r="B547" s="2"/>
      <c r="C547" s="16"/>
      <c r="D547" s="16"/>
      <c r="E547" s="16"/>
      <c r="F547" s="16"/>
      <c r="G547" s="16"/>
      <c r="H547" s="16"/>
      <c r="I547" s="16"/>
      <c r="J547" s="16"/>
      <c r="K547" s="16"/>
      <c r="L547" s="16"/>
      <c r="M547" s="16"/>
      <c r="N547" s="16"/>
      <c r="O547" s="16"/>
      <c r="P547" s="2"/>
      <c r="Q547" s="2"/>
      <c r="R547" s="2"/>
    </row>
    <row r="548" spans="1:18" x14ac:dyDescent="0.25">
      <c r="A548" s="2"/>
      <c r="B548" s="8"/>
      <c r="C548" s="14"/>
      <c r="D548" s="14"/>
      <c r="E548" s="14"/>
      <c r="F548" s="14"/>
      <c r="G548" s="14"/>
      <c r="H548" s="14"/>
      <c r="I548" s="14"/>
      <c r="J548" s="14"/>
      <c r="K548" s="14"/>
      <c r="L548" s="14"/>
      <c r="M548" s="14"/>
      <c r="N548" s="14"/>
      <c r="O548" s="14"/>
      <c r="P548" s="2"/>
      <c r="Q548" s="2"/>
      <c r="R548" s="2"/>
    </row>
    <row r="549" spans="1:18" x14ac:dyDescent="0.25">
      <c r="A549" s="14"/>
      <c r="B549" s="17"/>
      <c r="C549" s="16"/>
      <c r="D549" s="16"/>
      <c r="E549" s="16"/>
      <c r="F549" s="16"/>
      <c r="G549" s="16"/>
      <c r="H549" s="16"/>
      <c r="I549" s="16"/>
      <c r="J549" s="16"/>
      <c r="K549" s="16"/>
      <c r="L549" s="16"/>
      <c r="M549" s="16"/>
      <c r="N549" s="16"/>
      <c r="O549" s="16"/>
      <c r="P549" s="2"/>
      <c r="Q549" s="2"/>
      <c r="R549" s="2"/>
    </row>
    <row r="550" spans="1:18" x14ac:dyDescent="0.25">
      <c r="A550" s="14"/>
      <c r="B550" s="17"/>
      <c r="C550" s="16"/>
      <c r="D550" s="16"/>
      <c r="E550" s="16"/>
      <c r="F550" s="16"/>
      <c r="G550" s="16"/>
      <c r="H550" s="16"/>
      <c r="I550" s="16"/>
      <c r="J550" s="16"/>
      <c r="K550" s="16"/>
      <c r="L550" s="16"/>
      <c r="M550" s="16"/>
      <c r="N550" s="16"/>
      <c r="O550" s="16"/>
      <c r="P550" s="2"/>
      <c r="Q550" s="2"/>
      <c r="R550" s="2"/>
    </row>
    <row r="551" spans="1:18" x14ac:dyDescent="0.25">
      <c r="A551" s="14"/>
      <c r="B551" s="17"/>
      <c r="C551" s="16"/>
      <c r="D551" s="16"/>
      <c r="E551" s="16"/>
      <c r="F551" s="16"/>
      <c r="G551" s="16"/>
      <c r="H551" s="16"/>
      <c r="I551" s="16"/>
      <c r="J551" s="16"/>
      <c r="K551" s="16"/>
      <c r="L551" s="16"/>
      <c r="M551" s="16"/>
      <c r="N551" s="16"/>
      <c r="O551" s="16"/>
      <c r="P551" s="2"/>
      <c r="Q551" s="2"/>
      <c r="R551" s="2"/>
    </row>
    <row r="552" spans="1:18" x14ac:dyDescent="0.25">
      <c r="A552" s="14"/>
      <c r="B552" s="17"/>
      <c r="C552" s="16"/>
      <c r="D552" s="16"/>
      <c r="E552" s="16"/>
      <c r="F552" s="16"/>
      <c r="G552" s="16"/>
      <c r="H552" s="16"/>
      <c r="I552" s="16"/>
      <c r="J552" s="16"/>
      <c r="K552" s="16"/>
      <c r="L552" s="16"/>
      <c r="M552" s="16"/>
      <c r="N552" s="16"/>
      <c r="O552" s="16"/>
      <c r="P552" s="2"/>
      <c r="Q552" s="2"/>
      <c r="R552" s="2"/>
    </row>
    <row r="553" spans="1:18" x14ac:dyDescent="0.25">
      <c r="A553" s="14"/>
      <c r="B553" s="17"/>
      <c r="C553" s="16"/>
      <c r="D553" s="16"/>
      <c r="E553" s="16"/>
      <c r="F553" s="16"/>
      <c r="G553" s="16"/>
      <c r="H553" s="16"/>
      <c r="I553" s="16"/>
      <c r="J553" s="16"/>
      <c r="K553" s="16"/>
      <c r="L553" s="16"/>
      <c r="M553" s="16"/>
      <c r="N553" s="16"/>
      <c r="O553" s="16"/>
      <c r="P553" s="2"/>
      <c r="Q553" s="2"/>
      <c r="R553" s="2"/>
    </row>
    <row r="554" spans="1:18" x14ac:dyDescent="0.25">
      <c r="A554" s="14"/>
      <c r="B554" s="17"/>
      <c r="C554" s="16"/>
      <c r="D554" s="16"/>
      <c r="E554" s="16"/>
      <c r="F554" s="16"/>
      <c r="G554" s="16"/>
      <c r="H554" s="16"/>
      <c r="I554" s="16"/>
      <c r="J554" s="16"/>
      <c r="K554" s="16"/>
      <c r="L554" s="16"/>
      <c r="M554" s="16"/>
      <c r="N554" s="16"/>
      <c r="O554" s="16"/>
      <c r="P554" s="2"/>
      <c r="Q554" s="2"/>
      <c r="R554" s="2"/>
    </row>
    <row r="555" spans="1:18" x14ac:dyDescent="0.25">
      <c r="A555" s="2"/>
      <c r="B555" s="2"/>
      <c r="C555" s="16"/>
      <c r="D555" s="16"/>
      <c r="E555" s="16"/>
      <c r="F555" s="16"/>
      <c r="G555" s="16"/>
      <c r="H555" s="16"/>
      <c r="I555" s="16"/>
      <c r="J555" s="16"/>
      <c r="K555" s="16"/>
      <c r="L555" s="16"/>
      <c r="M555" s="16"/>
      <c r="N555" s="16"/>
      <c r="O555" s="16"/>
      <c r="P555" s="2"/>
      <c r="Q555" s="2"/>
      <c r="R555" s="2"/>
    </row>
    <row r="556" spans="1:18" x14ac:dyDescent="0.25">
      <c r="A556" s="2"/>
      <c r="B556" s="8"/>
      <c r="C556" s="14"/>
      <c r="D556" s="14"/>
      <c r="E556" s="14"/>
      <c r="F556" s="14"/>
      <c r="G556" s="14"/>
      <c r="H556" s="14"/>
      <c r="I556" s="14"/>
      <c r="J556" s="14"/>
      <c r="K556" s="14"/>
      <c r="L556" s="14"/>
      <c r="M556" s="14"/>
      <c r="N556" s="14"/>
      <c r="O556" s="14"/>
      <c r="P556" s="2"/>
      <c r="Q556" s="2"/>
      <c r="R556" s="2"/>
    </row>
    <row r="557" spans="1:18" x14ac:dyDescent="0.25">
      <c r="A557" s="14"/>
      <c r="B557" s="17"/>
      <c r="C557" s="16"/>
      <c r="D557" s="16"/>
      <c r="E557" s="16"/>
      <c r="F557" s="16"/>
      <c r="G557" s="16"/>
      <c r="H557" s="16"/>
      <c r="I557" s="16"/>
      <c r="J557" s="16"/>
      <c r="K557" s="16"/>
      <c r="L557" s="16"/>
      <c r="M557" s="16"/>
      <c r="N557" s="16"/>
      <c r="O557" s="16"/>
      <c r="P557" s="2"/>
      <c r="Q557" s="2"/>
      <c r="R557" s="2"/>
    </row>
    <row r="558" spans="1:18" x14ac:dyDescent="0.25">
      <c r="A558" s="14"/>
      <c r="B558" s="17"/>
      <c r="C558" s="16"/>
      <c r="D558" s="16"/>
      <c r="E558" s="16"/>
      <c r="F558" s="16"/>
      <c r="G558" s="16"/>
      <c r="H558" s="16"/>
      <c r="I558" s="16"/>
      <c r="J558" s="16"/>
      <c r="K558" s="16"/>
      <c r="L558" s="16"/>
      <c r="M558" s="16"/>
      <c r="N558" s="16"/>
      <c r="O558" s="16"/>
      <c r="P558" s="2"/>
      <c r="Q558" s="2"/>
      <c r="R558" s="2"/>
    </row>
    <row r="559" spans="1:18" x14ac:dyDescent="0.25">
      <c r="A559" s="14"/>
      <c r="B559" s="17"/>
      <c r="C559" s="16"/>
      <c r="D559" s="16"/>
      <c r="E559" s="16"/>
      <c r="F559" s="16"/>
      <c r="G559" s="16"/>
      <c r="H559" s="16"/>
      <c r="I559" s="16"/>
      <c r="J559" s="16"/>
      <c r="K559" s="16"/>
      <c r="L559" s="16"/>
      <c r="M559" s="16"/>
      <c r="N559" s="16"/>
      <c r="O559" s="16"/>
      <c r="P559" s="2"/>
      <c r="Q559" s="2"/>
      <c r="R559" s="2"/>
    </row>
    <row r="560" spans="1:18" x14ac:dyDescent="0.25">
      <c r="A560" s="14"/>
      <c r="B560" s="17"/>
      <c r="C560" s="16"/>
      <c r="D560" s="16"/>
      <c r="E560" s="16"/>
      <c r="F560" s="16"/>
      <c r="G560" s="16"/>
      <c r="H560" s="16"/>
      <c r="I560" s="16"/>
      <c r="J560" s="16"/>
      <c r="K560" s="16"/>
      <c r="L560" s="16"/>
      <c r="M560" s="16"/>
      <c r="N560" s="16"/>
      <c r="O560" s="16"/>
      <c r="P560" s="2"/>
      <c r="Q560" s="2"/>
      <c r="R560" s="2"/>
    </row>
    <row r="561" spans="1:18" x14ac:dyDescent="0.25">
      <c r="A561" s="14"/>
      <c r="B561" s="17"/>
      <c r="C561" s="16"/>
      <c r="D561" s="16"/>
      <c r="E561" s="16"/>
      <c r="F561" s="16"/>
      <c r="G561" s="16"/>
      <c r="H561" s="16"/>
      <c r="I561" s="16"/>
      <c r="J561" s="16"/>
      <c r="K561" s="16"/>
      <c r="L561" s="16"/>
      <c r="M561" s="16"/>
      <c r="N561" s="16"/>
      <c r="O561" s="16"/>
      <c r="P561" s="2"/>
      <c r="Q561" s="2"/>
      <c r="R561" s="2"/>
    </row>
    <row r="562" spans="1:18" x14ac:dyDescent="0.25">
      <c r="A562" s="14"/>
      <c r="B562" s="17"/>
      <c r="C562" s="16"/>
      <c r="D562" s="16"/>
      <c r="E562" s="16"/>
      <c r="F562" s="16"/>
      <c r="G562" s="16"/>
      <c r="H562" s="16"/>
      <c r="I562" s="16"/>
      <c r="J562" s="16"/>
      <c r="K562" s="16"/>
      <c r="L562" s="16"/>
      <c r="M562" s="16"/>
      <c r="N562" s="16"/>
      <c r="O562" s="16"/>
      <c r="P562" s="2"/>
      <c r="Q562" s="2"/>
      <c r="R562" s="2"/>
    </row>
    <row r="563" spans="1:18" x14ac:dyDescent="0.25">
      <c r="A563" s="2"/>
      <c r="B563" s="2"/>
      <c r="C563" s="16"/>
      <c r="D563" s="16"/>
      <c r="E563" s="16"/>
      <c r="F563" s="16"/>
      <c r="G563" s="16"/>
      <c r="H563" s="16"/>
      <c r="I563" s="16"/>
      <c r="J563" s="16"/>
      <c r="K563" s="16"/>
      <c r="L563" s="16"/>
      <c r="M563" s="16"/>
      <c r="N563" s="16"/>
      <c r="O563" s="16"/>
      <c r="P563" s="2"/>
      <c r="Q563" s="2"/>
      <c r="R563" s="2"/>
    </row>
    <row r="564" spans="1:18" x14ac:dyDescent="0.25">
      <c r="A564" s="2"/>
      <c r="B564" s="8"/>
      <c r="C564" s="14"/>
      <c r="D564" s="14"/>
      <c r="E564" s="14"/>
      <c r="F564" s="14"/>
      <c r="G564" s="14"/>
      <c r="H564" s="14"/>
      <c r="I564" s="14"/>
      <c r="J564" s="14"/>
      <c r="K564" s="14"/>
      <c r="L564" s="14"/>
      <c r="M564" s="14"/>
      <c r="N564" s="14"/>
      <c r="O564" s="14"/>
      <c r="P564" s="2"/>
      <c r="Q564" s="2"/>
      <c r="R564" s="2"/>
    </row>
    <row r="565" spans="1:18" x14ac:dyDescent="0.25">
      <c r="A565" s="14"/>
      <c r="B565" s="17"/>
      <c r="C565" s="16"/>
      <c r="D565" s="16"/>
      <c r="E565" s="16"/>
      <c r="F565" s="16"/>
      <c r="G565" s="16"/>
      <c r="H565" s="16"/>
      <c r="I565" s="16"/>
      <c r="J565" s="16"/>
      <c r="K565" s="16"/>
      <c r="L565" s="16"/>
      <c r="M565" s="16"/>
      <c r="N565" s="16"/>
      <c r="O565" s="16"/>
      <c r="P565" s="2"/>
      <c r="Q565" s="2"/>
      <c r="R565" s="2"/>
    </row>
    <row r="566" spans="1:18" x14ac:dyDescent="0.25">
      <c r="A566" s="14"/>
      <c r="B566" s="17"/>
      <c r="C566" s="16"/>
      <c r="D566" s="16"/>
      <c r="E566" s="16"/>
      <c r="F566" s="16"/>
      <c r="G566" s="16"/>
      <c r="H566" s="16"/>
      <c r="I566" s="16"/>
      <c r="J566" s="16"/>
      <c r="K566" s="16"/>
      <c r="L566" s="16"/>
      <c r="M566" s="16"/>
      <c r="N566" s="16"/>
      <c r="O566" s="16"/>
      <c r="P566" s="2"/>
      <c r="Q566" s="2"/>
      <c r="R566" s="2"/>
    </row>
    <row r="567" spans="1:18" x14ac:dyDescent="0.25">
      <c r="A567" s="14"/>
      <c r="B567" s="17"/>
      <c r="C567" s="16"/>
      <c r="D567" s="16"/>
      <c r="E567" s="16"/>
      <c r="F567" s="16"/>
      <c r="G567" s="16"/>
      <c r="H567" s="16"/>
      <c r="I567" s="16"/>
      <c r="J567" s="16"/>
      <c r="K567" s="16"/>
      <c r="L567" s="16"/>
      <c r="M567" s="16"/>
      <c r="N567" s="16"/>
      <c r="O567" s="16"/>
      <c r="P567" s="2"/>
      <c r="Q567" s="2"/>
      <c r="R567" s="2"/>
    </row>
    <row r="568" spans="1:18" x14ac:dyDescent="0.25">
      <c r="A568" s="14"/>
      <c r="B568" s="17"/>
      <c r="C568" s="16"/>
      <c r="D568" s="16"/>
      <c r="E568" s="16"/>
      <c r="F568" s="16"/>
      <c r="G568" s="16"/>
      <c r="H568" s="16"/>
      <c r="I568" s="16"/>
      <c r="J568" s="16"/>
      <c r="K568" s="16"/>
      <c r="L568" s="16"/>
      <c r="M568" s="16"/>
      <c r="N568" s="16"/>
      <c r="O568" s="16"/>
      <c r="P568" s="2"/>
      <c r="Q568" s="2"/>
      <c r="R568" s="2"/>
    </row>
    <row r="569" spans="1:18" x14ac:dyDescent="0.25">
      <c r="A569" s="14"/>
      <c r="B569" s="17"/>
      <c r="C569" s="16"/>
      <c r="D569" s="16"/>
      <c r="E569" s="16"/>
      <c r="F569" s="16"/>
      <c r="G569" s="16"/>
      <c r="H569" s="16"/>
      <c r="I569" s="16"/>
      <c r="J569" s="16"/>
      <c r="K569" s="16"/>
      <c r="L569" s="16"/>
      <c r="M569" s="16"/>
      <c r="N569" s="16"/>
      <c r="O569" s="16"/>
      <c r="P569" s="2"/>
      <c r="Q569" s="2"/>
      <c r="R569" s="2"/>
    </row>
    <row r="570" spans="1:18" x14ac:dyDescent="0.25">
      <c r="A570" s="14"/>
      <c r="B570" s="17"/>
      <c r="C570" s="16"/>
      <c r="D570" s="16"/>
      <c r="E570" s="16"/>
      <c r="F570" s="16"/>
      <c r="G570" s="16"/>
      <c r="H570" s="16"/>
      <c r="I570" s="16"/>
      <c r="J570" s="16"/>
      <c r="K570" s="16"/>
      <c r="L570" s="16"/>
      <c r="M570" s="16"/>
      <c r="N570" s="16"/>
      <c r="O570" s="16"/>
      <c r="P570" s="2"/>
      <c r="Q570" s="2"/>
      <c r="R570" s="2"/>
    </row>
    <row r="571" spans="1:18" x14ac:dyDescent="0.25">
      <c r="A571" s="2"/>
      <c r="B571" s="2"/>
      <c r="C571" s="16"/>
      <c r="D571" s="16"/>
      <c r="E571" s="16"/>
      <c r="F571" s="16"/>
      <c r="G571" s="16"/>
      <c r="H571" s="16"/>
      <c r="I571" s="16"/>
      <c r="J571" s="16"/>
      <c r="K571" s="16"/>
      <c r="L571" s="16"/>
      <c r="M571" s="16"/>
      <c r="N571" s="16"/>
      <c r="O571" s="16"/>
      <c r="P571" s="2"/>
      <c r="Q571" s="2"/>
      <c r="R571" s="2"/>
    </row>
    <row r="572" spans="1:18" x14ac:dyDescent="0.25">
      <c r="A572" s="2"/>
      <c r="B572" s="22"/>
      <c r="C572" s="14"/>
      <c r="D572" s="14"/>
      <c r="E572" s="14"/>
      <c r="F572" s="14"/>
      <c r="G572" s="14"/>
      <c r="H572" s="14"/>
      <c r="I572" s="14"/>
      <c r="J572" s="14"/>
      <c r="K572" s="14"/>
      <c r="L572" s="14"/>
      <c r="M572" s="14"/>
      <c r="N572" s="14"/>
      <c r="O572" s="14"/>
      <c r="P572" s="2"/>
      <c r="Q572" s="2"/>
      <c r="R572" s="2"/>
    </row>
    <row r="573" spans="1:18" x14ac:dyDescent="0.25">
      <c r="A573" s="14"/>
      <c r="B573" s="17"/>
      <c r="C573" s="16"/>
      <c r="D573" s="16"/>
      <c r="E573" s="16"/>
      <c r="F573" s="16"/>
      <c r="G573" s="16"/>
      <c r="H573" s="16"/>
      <c r="I573" s="16"/>
      <c r="J573" s="16"/>
      <c r="K573" s="16"/>
      <c r="L573" s="16"/>
      <c r="M573" s="16"/>
      <c r="N573" s="16"/>
      <c r="O573" s="16"/>
      <c r="P573" s="2"/>
      <c r="Q573" s="2"/>
      <c r="R573" s="2"/>
    </row>
    <row r="574" spans="1:18" x14ac:dyDescent="0.25">
      <c r="A574" s="14"/>
      <c r="B574" s="17"/>
      <c r="C574" s="16"/>
      <c r="D574" s="16"/>
      <c r="E574" s="16"/>
      <c r="F574" s="16"/>
      <c r="G574" s="16"/>
      <c r="H574" s="16"/>
      <c r="I574" s="16"/>
      <c r="J574" s="16"/>
      <c r="K574" s="16"/>
      <c r="L574" s="16"/>
      <c r="M574" s="16"/>
      <c r="N574" s="16"/>
      <c r="O574" s="16"/>
      <c r="P574" s="2"/>
      <c r="Q574" s="2"/>
      <c r="R574" s="2"/>
    </row>
    <row r="575" spans="1:18" x14ac:dyDescent="0.25">
      <c r="A575" s="14"/>
      <c r="B575" s="17"/>
      <c r="C575" s="16"/>
      <c r="D575" s="16"/>
      <c r="E575" s="16"/>
      <c r="F575" s="16"/>
      <c r="G575" s="16"/>
      <c r="H575" s="16"/>
      <c r="I575" s="16"/>
      <c r="J575" s="16"/>
      <c r="K575" s="16"/>
      <c r="L575" s="16"/>
      <c r="M575" s="16"/>
      <c r="N575" s="16"/>
      <c r="O575" s="16"/>
      <c r="P575" s="2"/>
      <c r="Q575" s="2"/>
      <c r="R575" s="2"/>
    </row>
    <row r="576" spans="1:18" x14ac:dyDescent="0.25">
      <c r="A576" s="14"/>
      <c r="B576" s="17"/>
      <c r="C576" s="16"/>
      <c r="D576" s="16"/>
      <c r="E576" s="16"/>
      <c r="F576" s="16"/>
      <c r="G576" s="16"/>
      <c r="H576" s="16"/>
      <c r="I576" s="16"/>
      <c r="J576" s="16"/>
      <c r="K576" s="16"/>
      <c r="L576" s="16"/>
      <c r="M576" s="16"/>
      <c r="N576" s="16"/>
      <c r="O576" s="16"/>
      <c r="P576" s="2"/>
      <c r="Q576" s="2"/>
      <c r="R576" s="2"/>
    </row>
    <row r="577" spans="1:18" x14ac:dyDescent="0.25">
      <c r="A577" s="14"/>
      <c r="B577" s="17"/>
      <c r="C577" s="16"/>
      <c r="D577" s="16"/>
      <c r="E577" s="16"/>
      <c r="F577" s="16"/>
      <c r="G577" s="16"/>
      <c r="H577" s="16"/>
      <c r="I577" s="16"/>
      <c r="J577" s="16"/>
      <c r="K577" s="16"/>
      <c r="L577" s="16"/>
      <c r="M577" s="16"/>
      <c r="N577" s="16"/>
      <c r="O577" s="16"/>
      <c r="P577" s="2"/>
      <c r="Q577" s="2"/>
      <c r="R577" s="2"/>
    </row>
    <row r="578" spans="1:18" x14ac:dyDescent="0.25">
      <c r="A578" s="14"/>
      <c r="B578" s="17"/>
      <c r="C578" s="16"/>
      <c r="D578" s="16"/>
      <c r="E578" s="16"/>
      <c r="F578" s="16"/>
      <c r="G578" s="16"/>
      <c r="H578" s="16"/>
      <c r="I578" s="16"/>
      <c r="J578" s="16"/>
      <c r="K578" s="16"/>
      <c r="L578" s="16"/>
      <c r="M578" s="16"/>
      <c r="N578" s="16"/>
      <c r="O578" s="16"/>
      <c r="P578" s="2"/>
      <c r="Q578" s="2"/>
      <c r="R578" s="2"/>
    </row>
    <row r="579" spans="1:18" x14ac:dyDescent="0.25">
      <c r="A579" s="2"/>
      <c r="B579" s="17"/>
      <c r="C579" s="16"/>
      <c r="D579" s="16"/>
      <c r="E579" s="16"/>
      <c r="F579" s="16"/>
      <c r="G579" s="16"/>
      <c r="H579" s="16"/>
      <c r="I579" s="16"/>
      <c r="J579" s="16"/>
      <c r="K579" s="16"/>
      <c r="L579" s="16"/>
      <c r="M579" s="16"/>
      <c r="N579" s="16"/>
      <c r="O579" s="16"/>
      <c r="P579" s="2"/>
      <c r="Q579" s="2"/>
      <c r="R579" s="2"/>
    </row>
    <row r="580" spans="1:18" ht="17.25" x14ac:dyDescent="0.3">
      <c r="A580" s="20"/>
      <c r="B580" s="2"/>
      <c r="C580" s="16"/>
      <c r="D580" s="16"/>
      <c r="E580" s="16"/>
      <c r="F580" s="16"/>
      <c r="G580" s="16"/>
      <c r="H580" s="16"/>
      <c r="I580" s="16"/>
      <c r="J580" s="16"/>
      <c r="K580" s="16"/>
      <c r="L580" s="16"/>
      <c r="M580" s="16"/>
      <c r="N580" s="16"/>
      <c r="O580" s="16"/>
      <c r="P580" s="2"/>
      <c r="Q580" s="2"/>
      <c r="R580" s="2"/>
    </row>
    <row r="581" spans="1:18" ht="17.25" x14ac:dyDescent="0.3">
      <c r="A581" s="20"/>
      <c r="B581" s="2"/>
      <c r="C581" s="16"/>
      <c r="D581" s="16"/>
      <c r="E581" s="16"/>
      <c r="F581" s="16"/>
      <c r="G581" s="16"/>
      <c r="H581" s="16"/>
      <c r="I581" s="16"/>
      <c r="J581" s="16"/>
      <c r="K581" s="16"/>
      <c r="L581" s="16"/>
      <c r="M581" s="16"/>
      <c r="N581" s="16"/>
      <c r="O581" s="16"/>
      <c r="P581" s="2"/>
      <c r="Q581" s="2"/>
      <c r="R581" s="2"/>
    </row>
    <row r="582" spans="1:18" x14ac:dyDescent="0.25">
      <c r="A582" s="29"/>
      <c r="B582" s="8"/>
      <c r="C582" s="14"/>
      <c r="D582" s="14"/>
      <c r="E582" s="14"/>
      <c r="F582" s="14"/>
      <c r="G582" s="14"/>
      <c r="H582" s="14"/>
      <c r="I582" s="14"/>
      <c r="J582" s="14"/>
      <c r="K582" s="14"/>
      <c r="L582" s="14"/>
      <c r="M582" s="14"/>
      <c r="N582" s="14"/>
      <c r="O582" s="14"/>
      <c r="P582" s="2"/>
      <c r="Q582" s="2"/>
      <c r="R582" s="2"/>
    </row>
    <row r="583" spans="1:18" x14ac:dyDescent="0.25">
      <c r="A583" s="14"/>
      <c r="B583" s="17"/>
      <c r="C583" s="16"/>
      <c r="D583" s="16"/>
      <c r="E583" s="16"/>
      <c r="F583" s="16"/>
      <c r="G583" s="16"/>
      <c r="H583" s="16"/>
      <c r="I583" s="16"/>
      <c r="J583" s="16"/>
      <c r="K583" s="16"/>
      <c r="L583" s="16"/>
      <c r="M583" s="16"/>
      <c r="N583" s="16"/>
      <c r="O583" s="16"/>
      <c r="P583" s="2"/>
      <c r="Q583" s="2"/>
      <c r="R583" s="2"/>
    </row>
    <row r="584" spans="1:18" x14ac:dyDescent="0.25">
      <c r="A584" s="14"/>
      <c r="B584" s="17"/>
      <c r="C584" s="16"/>
      <c r="D584" s="16"/>
      <c r="E584" s="16"/>
      <c r="F584" s="16"/>
      <c r="G584" s="16"/>
      <c r="H584" s="16"/>
      <c r="I584" s="16"/>
      <c r="J584" s="16"/>
      <c r="K584" s="16"/>
      <c r="L584" s="16"/>
      <c r="M584" s="16"/>
      <c r="N584" s="16"/>
      <c r="O584" s="16"/>
      <c r="P584" s="2"/>
      <c r="Q584" s="2"/>
      <c r="R584" s="2"/>
    </row>
    <row r="585" spans="1:18" x14ac:dyDescent="0.25">
      <c r="A585" s="14"/>
      <c r="B585" s="17"/>
      <c r="C585" s="16"/>
      <c r="D585" s="16"/>
      <c r="E585" s="16"/>
      <c r="F585" s="16"/>
      <c r="G585" s="16"/>
      <c r="H585" s="16"/>
      <c r="I585" s="16"/>
      <c r="J585" s="16"/>
      <c r="K585" s="16"/>
      <c r="L585" s="16"/>
      <c r="M585" s="16"/>
      <c r="N585" s="16"/>
      <c r="O585" s="16"/>
      <c r="P585" s="2"/>
      <c r="Q585" s="2"/>
      <c r="R585" s="2"/>
    </row>
    <row r="586" spans="1:18" x14ac:dyDescent="0.25">
      <c r="A586" s="14"/>
      <c r="B586" s="17"/>
      <c r="C586" s="16"/>
      <c r="D586" s="16"/>
      <c r="E586" s="16"/>
      <c r="F586" s="16"/>
      <c r="G586" s="16"/>
      <c r="H586" s="16"/>
      <c r="I586" s="16"/>
      <c r="J586" s="16"/>
      <c r="K586" s="16"/>
      <c r="L586" s="16"/>
      <c r="M586" s="16"/>
      <c r="N586" s="16"/>
      <c r="O586" s="16"/>
      <c r="P586" s="2"/>
      <c r="Q586" s="2"/>
      <c r="R586" s="2"/>
    </row>
    <row r="587" spans="1:18" x14ac:dyDescent="0.25">
      <c r="A587" s="14"/>
      <c r="B587" s="17"/>
      <c r="C587" s="16"/>
      <c r="D587" s="16"/>
      <c r="E587" s="16"/>
      <c r="F587" s="16"/>
      <c r="G587" s="16"/>
      <c r="H587" s="16"/>
      <c r="I587" s="16"/>
      <c r="J587" s="16"/>
      <c r="K587" s="16"/>
      <c r="L587" s="16"/>
      <c r="M587" s="16"/>
      <c r="N587" s="16"/>
      <c r="O587" s="16"/>
      <c r="P587" s="2"/>
      <c r="Q587" s="2"/>
      <c r="R587" s="2"/>
    </row>
    <row r="588" spans="1:18" x14ac:dyDescent="0.25">
      <c r="A588" s="14"/>
      <c r="B588" s="17"/>
      <c r="C588" s="16"/>
      <c r="D588" s="16"/>
      <c r="E588" s="16"/>
      <c r="F588" s="16"/>
      <c r="G588" s="16"/>
      <c r="H588" s="16"/>
      <c r="I588" s="16"/>
      <c r="J588" s="16"/>
      <c r="K588" s="16"/>
      <c r="L588" s="16"/>
      <c r="M588" s="16"/>
      <c r="N588" s="16"/>
      <c r="O588" s="16"/>
      <c r="P588" s="2"/>
      <c r="Q588" s="2"/>
      <c r="R588" s="2"/>
    </row>
    <row r="589" spans="1:18" x14ac:dyDescent="0.25">
      <c r="A589" s="30"/>
      <c r="B589" s="2"/>
      <c r="C589" s="16"/>
      <c r="D589" s="16"/>
      <c r="E589" s="16"/>
      <c r="F589" s="16"/>
      <c r="G589" s="16"/>
      <c r="H589" s="16"/>
      <c r="I589" s="16"/>
      <c r="J589" s="16"/>
      <c r="K589" s="16"/>
      <c r="L589" s="16"/>
      <c r="M589" s="16"/>
      <c r="N589" s="16"/>
      <c r="O589" s="16"/>
      <c r="P589" s="2"/>
      <c r="Q589" s="2"/>
      <c r="R589" s="2"/>
    </row>
    <row r="590" spans="1:18" x14ac:dyDescent="0.25">
      <c r="A590" s="29"/>
      <c r="B590" s="8"/>
      <c r="C590" s="14"/>
      <c r="D590" s="14"/>
      <c r="E590" s="14"/>
      <c r="F590" s="14"/>
      <c r="G590" s="14"/>
      <c r="H590" s="14"/>
      <c r="I590" s="14"/>
      <c r="J590" s="14"/>
      <c r="K590" s="14"/>
      <c r="L590" s="14"/>
      <c r="M590" s="14"/>
      <c r="N590" s="14"/>
      <c r="O590" s="14"/>
      <c r="P590" s="2"/>
      <c r="Q590" s="2"/>
      <c r="R590" s="2"/>
    </row>
    <row r="591" spans="1:18" x14ac:dyDescent="0.25">
      <c r="A591" s="14"/>
      <c r="B591" s="17"/>
      <c r="C591" s="16"/>
      <c r="D591" s="16"/>
      <c r="E591" s="16"/>
      <c r="F591" s="16"/>
      <c r="G591" s="16"/>
      <c r="H591" s="16"/>
      <c r="I591" s="16"/>
      <c r="J591" s="16"/>
      <c r="K591" s="16"/>
      <c r="L591" s="16"/>
      <c r="M591" s="16"/>
      <c r="N591" s="16"/>
      <c r="O591" s="16"/>
      <c r="P591" s="2"/>
      <c r="Q591" s="2"/>
      <c r="R591" s="2"/>
    </row>
    <row r="592" spans="1:18" x14ac:dyDescent="0.25">
      <c r="A592" s="14"/>
      <c r="B592" s="17"/>
      <c r="C592" s="16"/>
      <c r="D592" s="16"/>
      <c r="E592" s="16"/>
      <c r="F592" s="16"/>
      <c r="G592" s="16"/>
      <c r="H592" s="16"/>
      <c r="I592" s="16"/>
      <c r="J592" s="16"/>
      <c r="K592" s="16"/>
      <c r="L592" s="16"/>
      <c r="M592" s="16"/>
      <c r="N592" s="16"/>
      <c r="O592" s="16"/>
      <c r="P592" s="2"/>
      <c r="Q592" s="2"/>
      <c r="R592" s="2"/>
    </row>
    <row r="593" spans="1:18" x14ac:dyDescent="0.25">
      <c r="A593" s="14"/>
      <c r="B593" s="17"/>
      <c r="C593" s="16"/>
      <c r="D593" s="16"/>
      <c r="E593" s="16"/>
      <c r="F593" s="16"/>
      <c r="G593" s="16"/>
      <c r="H593" s="16"/>
      <c r="I593" s="16"/>
      <c r="J593" s="16"/>
      <c r="K593" s="16"/>
      <c r="L593" s="16"/>
      <c r="M593" s="16"/>
      <c r="N593" s="16"/>
      <c r="O593" s="16"/>
      <c r="P593" s="2"/>
      <c r="Q593" s="2"/>
      <c r="R593" s="2"/>
    </row>
    <row r="594" spans="1:18" x14ac:dyDescent="0.25">
      <c r="A594" s="14"/>
      <c r="B594" s="17"/>
      <c r="C594" s="16"/>
      <c r="D594" s="16"/>
      <c r="E594" s="16"/>
      <c r="F594" s="16"/>
      <c r="G594" s="16"/>
      <c r="H594" s="16"/>
      <c r="I594" s="16"/>
      <c r="J594" s="16"/>
      <c r="K594" s="16"/>
      <c r="L594" s="16"/>
      <c r="M594" s="16"/>
      <c r="N594" s="16"/>
      <c r="O594" s="16"/>
      <c r="P594" s="2"/>
      <c r="Q594" s="2"/>
      <c r="R594" s="2"/>
    </row>
    <row r="595" spans="1:18" x14ac:dyDescent="0.25">
      <c r="A595" s="14"/>
      <c r="B595" s="17"/>
      <c r="C595" s="16"/>
      <c r="D595" s="16"/>
      <c r="E595" s="16"/>
      <c r="F595" s="16"/>
      <c r="G595" s="16"/>
      <c r="H595" s="16"/>
      <c r="I595" s="16"/>
      <c r="J595" s="16"/>
      <c r="K595" s="16"/>
      <c r="L595" s="16"/>
      <c r="M595" s="16"/>
      <c r="N595" s="16"/>
      <c r="O595" s="16"/>
      <c r="P595" s="2"/>
      <c r="Q595" s="2"/>
      <c r="R595" s="2"/>
    </row>
    <row r="596" spans="1:18" x14ac:dyDescent="0.25">
      <c r="A596" s="14"/>
      <c r="B596" s="17"/>
      <c r="C596" s="16"/>
      <c r="D596" s="16"/>
      <c r="E596" s="16"/>
      <c r="F596" s="16"/>
      <c r="G596" s="16"/>
      <c r="H596" s="16"/>
      <c r="I596" s="16"/>
      <c r="J596" s="16"/>
      <c r="K596" s="16"/>
      <c r="L596" s="16"/>
      <c r="M596" s="16"/>
      <c r="N596" s="16"/>
      <c r="O596" s="16"/>
      <c r="P596" s="2"/>
      <c r="Q596" s="2"/>
      <c r="R596" s="2"/>
    </row>
    <row r="597" spans="1:18" ht="15.75" x14ac:dyDescent="0.25">
      <c r="A597" s="31"/>
      <c r="B597" s="2"/>
      <c r="C597" s="16"/>
      <c r="D597" s="16"/>
      <c r="E597" s="16"/>
      <c r="F597" s="16"/>
      <c r="G597" s="16"/>
      <c r="H597" s="16"/>
      <c r="I597" s="16"/>
      <c r="J597" s="16"/>
      <c r="K597" s="16"/>
      <c r="L597" s="16"/>
      <c r="M597" s="16"/>
      <c r="N597" s="16"/>
      <c r="O597" s="16"/>
      <c r="P597" s="2"/>
      <c r="Q597" s="2"/>
      <c r="R597" s="2"/>
    </row>
    <row r="598" spans="1:18" x14ac:dyDescent="0.25">
      <c r="A598" s="29"/>
      <c r="B598" s="8"/>
      <c r="C598" s="14"/>
      <c r="D598" s="14"/>
      <c r="E598" s="14"/>
      <c r="F598" s="14"/>
      <c r="G598" s="14"/>
      <c r="H598" s="14"/>
      <c r="I598" s="14"/>
      <c r="J598" s="14"/>
      <c r="K598" s="14"/>
      <c r="L598" s="14"/>
      <c r="M598" s="14"/>
      <c r="N598" s="14"/>
      <c r="O598" s="14"/>
      <c r="P598" s="2"/>
      <c r="Q598" s="2"/>
      <c r="R598" s="2"/>
    </row>
    <row r="599" spans="1:18" x14ac:dyDescent="0.25">
      <c r="A599" s="14"/>
      <c r="B599" s="17"/>
      <c r="C599" s="16"/>
      <c r="D599" s="16"/>
      <c r="E599" s="16"/>
      <c r="F599" s="16"/>
      <c r="G599" s="16"/>
      <c r="H599" s="16"/>
      <c r="I599" s="16"/>
      <c r="J599" s="16"/>
      <c r="K599" s="16"/>
      <c r="L599" s="16"/>
      <c r="M599" s="16"/>
      <c r="N599" s="16"/>
      <c r="O599" s="16"/>
      <c r="P599" s="2"/>
      <c r="Q599" s="2"/>
      <c r="R599" s="2"/>
    </row>
    <row r="600" spans="1:18" x14ac:dyDescent="0.25">
      <c r="A600" s="14"/>
      <c r="B600" s="17"/>
      <c r="C600" s="16"/>
      <c r="D600" s="16"/>
      <c r="E600" s="16"/>
      <c r="F600" s="16"/>
      <c r="G600" s="16"/>
      <c r="H600" s="16"/>
      <c r="I600" s="16"/>
      <c r="J600" s="16"/>
      <c r="K600" s="16"/>
      <c r="L600" s="16"/>
      <c r="M600" s="16"/>
      <c r="N600" s="16"/>
      <c r="O600" s="16"/>
      <c r="P600" s="2"/>
      <c r="Q600" s="2"/>
      <c r="R600" s="2"/>
    </row>
    <row r="601" spans="1:18" x14ac:dyDescent="0.25">
      <c r="A601" s="14"/>
      <c r="B601" s="17"/>
      <c r="C601" s="16"/>
      <c r="D601" s="16"/>
      <c r="E601" s="16"/>
      <c r="F601" s="16"/>
      <c r="G601" s="16"/>
      <c r="H601" s="16"/>
      <c r="I601" s="16"/>
      <c r="J601" s="16"/>
      <c r="K601" s="16"/>
      <c r="L601" s="16"/>
      <c r="M601" s="16"/>
      <c r="N601" s="16"/>
      <c r="O601" s="16"/>
      <c r="P601" s="2"/>
      <c r="Q601" s="2"/>
      <c r="R601" s="2"/>
    </row>
    <row r="602" spans="1:18" x14ac:dyDescent="0.25">
      <c r="A602" s="14"/>
      <c r="B602" s="17"/>
      <c r="C602" s="16"/>
      <c r="D602" s="16"/>
      <c r="E602" s="16"/>
      <c r="F602" s="16"/>
      <c r="G602" s="16"/>
      <c r="H602" s="16"/>
      <c r="I602" s="16"/>
      <c r="J602" s="16"/>
      <c r="K602" s="16"/>
      <c r="L602" s="16"/>
      <c r="M602" s="16"/>
      <c r="N602" s="16"/>
      <c r="O602" s="16"/>
      <c r="P602" s="2"/>
      <c r="Q602" s="2"/>
      <c r="R602" s="2"/>
    </row>
    <row r="603" spans="1:18" x14ac:dyDescent="0.25">
      <c r="A603" s="14"/>
      <c r="B603" s="17"/>
      <c r="C603" s="16"/>
      <c r="D603" s="16"/>
      <c r="E603" s="16"/>
      <c r="F603" s="16"/>
      <c r="G603" s="16"/>
      <c r="H603" s="16"/>
      <c r="I603" s="16"/>
      <c r="J603" s="16"/>
      <c r="K603" s="16"/>
      <c r="L603" s="16"/>
      <c r="M603" s="16"/>
      <c r="N603" s="16"/>
      <c r="O603" s="16"/>
      <c r="P603" s="2"/>
      <c r="Q603" s="2"/>
      <c r="R603" s="2"/>
    </row>
    <row r="604" spans="1:18" x14ac:dyDescent="0.25">
      <c r="A604" s="14"/>
      <c r="B604" s="17"/>
      <c r="C604" s="16"/>
      <c r="D604" s="16"/>
      <c r="E604" s="16"/>
      <c r="F604" s="16"/>
      <c r="G604" s="16"/>
      <c r="H604" s="16"/>
      <c r="I604" s="16"/>
      <c r="J604" s="16"/>
      <c r="K604" s="16"/>
      <c r="L604" s="16"/>
      <c r="M604" s="16"/>
      <c r="N604" s="16"/>
      <c r="O604" s="16"/>
      <c r="P604" s="2"/>
      <c r="Q604" s="2"/>
      <c r="R604" s="2"/>
    </row>
    <row r="605" spans="1:18" ht="15.75" x14ac:dyDescent="0.25">
      <c r="A605" s="31"/>
      <c r="B605" s="2"/>
      <c r="C605" s="16"/>
      <c r="D605" s="16"/>
      <c r="E605" s="16"/>
      <c r="F605" s="16"/>
      <c r="G605" s="16"/>
      <c r="H605" s="16"/>
      <c r="I605" s="16"/>
      <c r="J605" s="16"/>
      <c r="K605" s="16"/>
      <c r="L605" s="16"/>
      <c r="M605" s="16"/>
      <c r="N605" s="16"/>
      <c r="O605" s="16"/>
      <c r="P605" s="2"/>
      <c r="Q605" s="2"/>
      <c r="R605" s="2"/>
    </row>
    <row r="606" spans="1:18" x14ac:dyDescent="0.25">
      <c r="A606" s="14"/>
      <c r="B606" s="19"/>
      <c r="C606" s="14"/>
      <c r="D606" s="14"/>
      <c r="E606" s="14"/>
      <c r="F606" s="14"/>
      <c r="G606" s="14"/>
      <c r="H606" s="14"/>
      <c r="I606" s="14"/>
      <c r="J606" s="14"/>
      <c r="K606" s="14"/>
      <c r="L606" s="14"/>
      <c r="M606" s="14"/>
      <c r="N606" s="14"/>
      <c r="O606" s="14"/>
      <c r="P606" s="2"/>
      <c r="Q606" s="2"/>
      <c r="R606" s="2"/>
    </row>
    <row r="607" spans="1:18" x14ac:dyDescent="0.25">
      <c r="A607" s="14"/>
      <c r="B607" s="17"/>
      <c r="C607" s="16"/>
      <c r="D607" s="16"/>
      <c r="E607" s="16"/>
      <c r="F607" s="16"/>
      <c r="G607" s="16"/>
      <c r="H607" s="16"/>
      <c r="I607" s="16"/>
      <c r="J607" s="16"/>
      <c r="K607" s="16"/>
      <c r="L607" s="16"/>
      <c r="M607" s="16"/>
      <c r="N607" s="16"/>
      <c r="O607" s="16"/>
      <c r="P607" s="2"/>
      <c r="Q607" s="2"/>
      <c r="R607" s="2"/>
    </row>
    <row r="608" spans="1:18" x14ac:dyDescent="0.25">
      <c r="A608" s="14"/>
      <c r="B608" s="17"/>
      <c r="C608" s="16"/>
      <c r="D608" s="16"/>
      <c r="E608" s="16"/>
      <c r="F608" s="16"/>
      <c r="G608" s="16"/>
      <c r="H608" s="16"/>
      <c r="I608" s="16"/>
      <c r="J608" s="16"/>
      <c r="K608" s="16"/>
      <c r="L608" s="16"/>
      <c r="M608" s="16"/>
      <c r="N608" s="16"/>
      <c r="O608" s="16"/>
      <c r="P608" s="2"/>
      <c r="Q608" s="2"/>
      <c r="R608" s="2"/>
    </row>
    <row r="609" spans="1:18" x14ac:dyDescent="0.25">
      <c r="A609" s="14"/>
      <c r="B609" s="17"/>
      <c r="C609" s="16"/>
      <c r="D609" s="16"/>
      <c r="E609" s="16"/>
      <c r="F609" s="16"/>
      <c r="G609" s="16"/>
      <c r="H609" s="16"/>
      <c r="I609" s="16"/>
      <c r="J609" s="16"/>
      <c r="K609" s="16"/>
      <c r="L609" s="16"/>
      <c r="M609" s="16"/>
      <c r="N609" s="16"/>
      <c r="O609" s="16"/>
      <c r="P609" s="2"/>
      <c r="Q609" s="2"/>
      <c r="R609" s="2"/>
    </row>
    <row r="610" spans="1:18" x14ac:dyDescent="0.25">
      <c r="A610" s="14"/>
      <c r="B610" s="17"/>
      <c r="C610" s="16"/>
      <c r="D610" s="16"/>
      <c r="E610" s="16"/>
      <c r="F610" s="16"/>
      <c r="G610" s="16"/>
      <c r="H610" s="16"/>
      <c r="I610" s="16"/>
      <c r="J610" s="16"/>
      <c r="K610" s="16"/>
      <c r="L610" s="16"/>
      <c r="M610" s="16"/>
      <c r="N610" s="16"/>
      <c r="O610" s="16"/>
      <c r="P610" s="2"/>
      <c r="Q610" s="2"/>
      <c r="R610" s="2"/>
    </row>
    <row r="611" spans="1:18" x14ac:dyDescent="0.25">
      <c r="A611" s="14"/>
      <c r="B611" s="17"/>
      <c r="C611" s="16"/>
      <c r="D611" s="16"/>
      <c r="E611" s="16"/>
      <c r="F611" s="16"/>
      <c r="G611" s="16"/>
      <c r="H611" s="16"/>
      <c r="I611" s="16"/>
      <c r="J611" s="16"/>
      <c r="K611" s="16"/>
      <c r="L611" s="16"/>
      <c r="M611" s="16"/>
      <c r="N611" s="16"/>
      <c r="O611" s="16"/>
      <c r="P611" s="2"/>
      <c r="Q611" s="2"/>
      <c r="R611" s="2"/>
    </row>
    <row r="612" spans="1:18" x14ac:dyDescent="0.25">
      <c r="A612" s="14"/>
      <c r="B612" s="17"/>
      <c r="C612" s="16"/>
      <c r="D612" s="16"/>
      <c r="E612" s="16"/>
      <c r="F612" s="16"/>
      <c r="G612" s="16"/>
      <c r="H612" s="16"/>
      <c r="I612" s="16"/>
      <c r="J612" s="16"/>
      <c r="K612" s="16"/>
      <c r="L612" s="16"/>
      <c r="M612" s="16"/>
      <c r="N612" s="16"/>
      <c r="O612" s="16"/>
      <c r="P612" s="2"/>
      <c r="Q612" s="2"/>
      <c r="R612" s="2"/>
    </row>
    <row r="613" spans="1:18" ht="15.75" x14ac:dyDescent="0.25">
      <c r="A613" s="31"/>
      <c r="B613" s="17"/>
      <c r="C613" s="16"/>
      <c r="D613" s="16"/>
      <c r="E613" s="16"/>
      <c r="F613" s="16"/>
      <c r="G613" s="16"/>
      <c r="H613" s="16"/>
      <c r="I613" s="16"/>
      <c r="J613" s="16"/>
      <c r="K613" s="16"/>
      <c r="L613" s="16"/>
      <c r="M613" s="16"/>
      <c r="N613" s="16"/>
      <c r="O613" s="16"/>
      <c r="P613" s="2"/>
      <c r="Q613" s="2"/>
      <c r="R613" s="2"/>
    </row>
    <row r="614" spans="1:18" x14ac:dyDescent="0.25">
      <c r="A614" s="30"/>
      <c r="B614" s="2"/>
      <c r="C614" s="16"/>
      <c r="D614" s="16"/>
      <c r="E614" s="16"/>
      <c r="F614" s="16"/>
      <c r="G614" s="16"/>
      <c r="H614" s="16"/>
      <c r="I614" s="16"/>
      <c r="J614" s="16"/>
      <c r="K614" s="16"/>
      <c r="L614" s="16"/>
      <c r="M614" s="16"/>
      <c r="N614" s="16"/>
      <c r="O614" s="16"/>
      <c r="P614" s="2"/>
      <c r="Q614" s="2"/>
      <c r="R614" s="2"/>
    </row>
    <row r="615" spans="1:18" x14ac:dyDescent="0.25">
      <c r="A615" s="29"/>
      <c r="B615" s="8"/>
      <c r="C615" s="14"/>
      <c r="D615" s="14"/>
      <c r="E615" s="14"/>
      <c r="F615" s="14"/>
      <c r="G615" s="14"/>
      <c r="H615" s="14"/>
      <c r="I615" s="14"/>
      <c r="J615" s="14"/>
      <c r="K615" s="14"/>
      <c r="L615" s="14"/>
      <c r="M615" s="14"/>
      <c r="N615" s="14"/>
      <c r="O615" s="14"/>
      <c r="P615" s="2"/>
      <c r="Q615" s="2"/>
      <c r="R615" s="2"/>
    </row>
    <row r="616" spans="1:18" x14ac:dyDescent="0.25">
      <c r="A616" s="14"/>
      <c r="B616" s="17"/>
      <c r="C616" s="16"/>
      <c r="D616" s="16"/>
      <c r="E616" s="16"/>
      <c r="F616" s="16"/>
      <c r="G616" s="16"/>
      <c r="H616" s="16"/>
      <c r="I616" s="16"/>
      <c r="J616" s="16"/>
      <c r="P616" s="2"/>
      <c r="Q616" s="2"/>
      <c r="R616" s="2"/>
    </row>
    <row r="617" spans="1:18" x14ac:dyDescent="0.25">
      <c r="A617" s="14"/>
      <c r="B617" s="17"/>
      <c r="C617" s="16"/>
      <c r="D617" s="16"/>
      <c r="E617" s="16"/>
      <c r="F617" s="16"/>
      <c r="G617" s="16"/>
      <c r="H617" s="16"/>
      <c r="I617" s="16"/>
      <c r="J617" s="16"/>
      <c r="P617" s="2"/>
      <c r="Q617" s="2"/>
      <c r="R617" s="2"/>
    </row>
    <row r="618" spans="1:18" x14ac:dyDescent="0.25">
      <c r="A618" s="14"/>
      <c r="B618" s="17"/>
      <c r="C618" s="16"/>
      <c r="D618" s="16"/>
      <c r="E618" s="16"/>
      <c r="F618" s="16"/>
      <c r="G618" s="16"/>
      <c r="H618" s="16"/>
      <c r="I618" s="16"/>
      <c r="J618" s="16"/>
      <c r="P618" s="2"/>
      <c r="Q618" s="2"/>
      <c r="R618" s="2"/>
    </row>
    <row r="619" spans="1:18" x14ac:dyDescent="0.25">
      <c r="A619" s="14"/>
      <c r="B619" s="17"/>
      <c r="C619" s="16"/>
      <c r="D619" s="16"/>
      <c r="E619" s="16"/>
      <c r="F619" s="16"/>
      <c r="G619" s="16"/>
      <c r="H619" s="16"/>
      <c r="I619" s="16"/>
      <c r="J619" s="16"/>
      <c r="P619" s="2"/>
      <c r="Q619" s="2"/>
      <c r="R619" s="2"/>
    </row>
    <row r="620" spans="1:18" x14ac:dyDescent="0.25">
      <c r="A620" s="14"/>
      <c r="B620" s="17"/>
      <c r="C620" s="16"/>
      <c r="D620" s="16"/>
      <c r="E620" s="16"/>
      <c r="F620" s="16"/>
      <c r="G620" s="16"/>
      <c r="H620" s="16"/>
      <c r="I620" s="16"/>
      <c r="J620" s="16"/>
      <c r="P620" s="2"/>
      <c r="Q620" s="2"/>
      <c r="R620" s="2"/>
    </row>
    <row r="621" spans="1:18" x14ac:dyDescent="0.25">
      <c r="A621" s="14"/>
      <c r="B621" s="17"/>
      <c r="C621" s="16"/>
      <c r="D621" s="16"/>
      <c r="E621" s="16"/>
      <c r="F621" s="16"/>
      <c r="G621" s="16"/>
      <c r="H621" s="16"/>
      <c r="I621" s="16"/>
      <c r="J621" s="16"/>
      <c r="P621" s="2"/>
      <c r="Q621" s="2"/>
      <c r="R621" s="2"/>
    </row>
    <row r="622" spans="1:18" x14ac:dyDescent="0.25">
      <c r="A622" s="29"/>
      <c r="B622" s="2"/>
      <c r="C622" s="16"/>
      <c r="D622" s="16"/>
      <c r="E622" s="16"/>
      <c r="F622" s="16"/>
      <c r="G622" s="16"/>
      <c r="H622" s="16"/>
      <c r="I622" s="16"/>
      <c r="J622" s="16"/>
      <c r="K622" s="16"/>
      <c r="L622" s="16"/>
      <c r="M622" s="16"/>
      <c r="N622" s="16"/>
      <c r="O622" s="16"/>
      <c r="P622" s="2"/>
      <c r="Q622" s="2"/>
      <c r="R622" s="2"/>
    </row>
    <row r="623" spans="1:18" x14ac:dyDescent="0.25">
      <c r="A623" s="29"/>
      <c r="B623" s="8"/>
      <c r="C623" s="14"/>
      <c r="D623" s="14"/>
      <c r="E623" s="14"/>
      <c r="F623" s="14"/>
      <c r="G623" s="14"/>
      <c r="H623" s="14"/>
      <c r="I623" s="14"/>
      <c r="J623" s="14"/>
      <c r="K623" s="14"/>
      <c r="L623" s="14"/>
      <c r="M623" s="14"/>
      <c r="N623" s="14"/>
      <c r="O623" s="14"/>
      <c r="P623" s="2"/>
      <c r="Q623" s="2"/>
      <c r="R623" s="2"/>
    </row>
    <row r="624" spans="1:18" x14ac:dyDescent="0.25">
      <c r="A624" s="14"/>
      <c r="B624" s="17"/>
      <c r="C624" s="16"/>
      <c r="D624" s="16"/>
      <c r="E624" s="16"/>
      <c r="F624" s="16"/>
      <c r="G624" s="16"/>
      <c r="H624" s="16"/>
      <c r="I624" s="16"/>
      <c r="J624" s="16"/>
      <c r="K624" s="16"/>
      <c r="L624" s="16"/>
      <c r="M624" s="16"/>
      <c r="N624" s="16"/>
      <c r="O624" s="16"/>
      <c r="P624" s="2"/>
      <c r="Q624" s="2"/>
      <c r="R624" s="2"/>
    </row>
    <row r="625" spans="1:18" x14ac:dyDescent="0.25">
      <c r="A625" s="14"/>
      <c r="B625" s="17"/>
      <c r="C625" s="16"/>
      <c r="D625" s="16"/>
      <c r="E625" s="16"/>
      <c r="F625" s="16"/>
      <c r="G625" s="16"/>
      <c r="H625" s="16"/>
      <c r="I625" s="16"/>
      <c r="J625" s="16"/>
      <c r="K625" s="16"/>
      <c r="L625" s="16"/>
      <c r="M625" s="16"/>
      <c r="N625" s="16"/>
      <c r="O625" s="16"/>
      <c r="P625" s="2"/>
      <c r="Q625" s="2"/>
      <c r="R625" s="2"/>
    </row>
    <row r="626" spans="1:18" x14ac:dyDescent="0.25">
      <c r="A626" s="14"/>
      <c r="B626" s="17"/>
      <c r="C626" s="16"/>
      <c r="D626" s="16"/>
      <c r="E626" s="16"/>
      <c r="F626" s="16"/>
      <c r="G626" s="16"/>
      <c r="H626" s="16"/>
      <c r="I626" s="16"/>
      <c r="J626" s="16"/>
      <c r="K626" s="16"/>
      <c r="L626" s="16"/>
      <c r="M626" s="16"/>
      <c r="N626" s="16"/>
      <c r="O626" s="16"/>
      <c r="P626" s="2"/>
      <c r="Q626" s="2"/>
      <c r="R626" s="2"/>
    </row>
    <row r="627" spans="1:18" x14ac:dyDescent="0.25">
      <c r="A627" s="14"/>
      <c r="B627" s="17"/>
      <c r="C627" s="16"/>
      <c r="D627" s="16"/>
      <c r="E627" s="16"/>
      <c r="F627" s="16"/>
      <c r="G627" s="16"/>
      <c r="H627" s="16"/>
      <c r="I627" s="16"/>
      <c r="J627" s="16"/>
      <c r="K627" s="16"/>
      <c r="L627" s="16"/>
      <c r="M627" s="16"/>
      <c r="N627" s="16"/>
      <c r="O627" s="16"/>
      <c r="P627" s="2"/>
      <c r="Q627" s="2"/>
      <c r="R627" s="2"/>
    </row>
    <row r="628" spans="1:18" x14ac:dyDescent="0.25">
      <c r="A628" s="14"/>
      <c r="B628" s="17"/>
      <c r="C628" s="16"/>
      <c r="D628" s="16"/>
      <c r="E628" s="16"/>
      <c r="F628" s="16"/>
      <c r="G628" s="16"/>
      <c r="H628" s="16"/>
      <c r="I628" s="16"/>
      <c r="J628" s="16"/>
      <c r="K628" s="16"/>
      <c r="L628" s="16"/>
      <c r="M628" s="16"/>
      <c r="N628" s="16"/>
      <c r="O628" s="16"/>
      <c r="P628" s="2"/>
      <c r="Q628" s="2"/>
      <c r="R628" s="2"/>
    </row>
    <row r="629" spans="1:18" x14ac:dyDescent="0.25">
      <c r="A629" s="14"/>
      <c r="B629" s="17"/>
      <c r="C629" s="16"/>
      <c r="D629" s="16"/>
      <c r="E629" s="16"/>
      <c r="F629" s="16"/>
      <c r="G629" s="16"/>
      <c r="H629" s="16"/>
      <c r="I629" s="16"/>
      <c r="J629" s="16"/>
      <c r="K629" s="16"/>
      <c r="L629" s="16"/>
      <c r="M629" s="16"/>
      <c r="N629" s="16"/>
      <c r="O629" s="16"/>
      <c r="P629" s="2"/>
      <c r="Q629" s="2"/>
      <c r="R629" s="2"/>
    </row>
    <row r="630" spans="1:18" x14ac:dyDescent="0.25">
      <c r="A630" s="2"/>
      <c r="B630" s="2"/>
      <c r="C630" s="16"/>
      <c r="D630" s="16"/>
      <c r="E630" s="16"/>
      <c r="F630" s="16"/>
      <c r="G630" s="16"/>
      <c r="H630" s="16"/>
      <c r="I630" s="16"/>
      <c r="J630" s="16"/>
      <c r="K630" s="16"/>
      <c r="L630" s="16"/>
      <c r="M630" s="16"/>
      <c r="N630" s="16"/>
      <c r="O630" s="16"/>
      <c r="P630" s="2"/>
      <c r="Q630" s="2"/>
      <c r="R630" s="2"/>
    </row>
    <row r="631" spans="1:18" x14ac:dyDescent="0.25">
      <c r="A631" s="29"/>
      <c r="B631" s="8"/>
      <c r="C631" s="14"/>
      <c r="D631" s="14"/>
      <c r="E631" s="14"/>
      <c r="F631" s="14"/>
      <c r="G631" s="14"/>
      <c r="H631" s="14"/>
      <c r="I631" s="14"/>
      <c r="J631" s="14"/>
      <c r="K631" s="14"/>
      <c r="L631" s="14"/>
      <c r="M631" s="14"/>
      <c r="N631" s="14"/>
      <c r="O631" s="14"/>
      <c r="P631" s="2"/>
      <c r="Q631" s="2"/>
      <c r="R631" s="2"/>
    </row>
    <row r="632" spans="1:18" x14ac:dyDescent="0.25">
      <c r="A632" s="14"/>
      <c r="B632" s="17"/>
      <c r="C632" s="16"/>
      <c r="D632" s="16"/>
      <c r="E632" s="16"/>
      <c r="F632" s="16"/>
      <c r="G632" s="16"/>
      <c r="H632" s="16"/>
      <c r="I632" s="16"/>
      <c r="J632" s="16"/>
      <c r="K632" s="16"/>
      <c r="L632" s="16"/>
      <c r="M632" s="16"/>
      <c r="N632" s="16"/>
      <c r="O632" s="16"/>
      <c r="P632" s="2"/>
      <c r="Q632" s="2"/>
      <c r="R632" s="2"/>
    </row>
    <row r="633" spans="1:18" ht="15" customHeight="1" x14ac:dyDescent="0.25">
      <c r="A633" s="14"/>
      <c r="B633" s="17"/>
      <c r="C633" s="16"/>
      <c r="D633" s="16"/>
      <c r="E633" s="16"/>
      <c r="F633" s="16"/>
      <c r="G633" s="16"/>
      <c r="H633" s="16"/>
      <c r="I633" s="16"/>
      <c r="J633" s="16"/>
      <c r="K633" s="16"/>
      <c r="L633" s="16"/>
      <c r="M633" s="16"/>
      <c r="N633" s="16"/>
      <c r="O633" s="16"/>
      <c r="P633" s="2"/>
      <c r="Q633" s="2"/>
      <c r="R633" s="2"/>
    </row>
    <row r="634" spans="1:18" ht="15" customHeight="1" x14ac:dyDescent="0.25">
      <c r="A634" s="14"/>
      <c r="B634" s="17"/>
      <c r="C634" s="16"/>
      <c r="D634" s="16"/>
      <c r="E634" s="16"/>
      <c r="F634" s="16"/>
      <c r="G634" s="16"/>
      <c r="H634" s="16"/>
      <c r="I634" s="16"/>
      <c r="J634" s="16"/>
      <c r="K634" s="16"/>
      <c r="L634" s="16"/>
      <c r="M634" s="16"/>
      <c r="N634" s="16"/>
      <c r="O634" s="16"/>
      <c r="P634" s="2"/>
      <c r="Q634" s="2"/>
      <c r="R634" s="2"/>
    </row>
    <row r="635" spans="1:18" ht="15" customHeight="1" x14ac:dyDescent="0.25">
      <c r="A635" s="14"/>
      <c r="B635" s="17"/>
      <c r="C635" s="16"/>
      <c r="D635" s="16"/>
      <c r="E635" s="16"/>
      <c r="F635" s="16"/>
      <c r="G635" s="16"/>
      <c r="H635" s="16"/>
      <c r="I635" s="16"/>
      <c r="J635" s="16"/>
      <c r="K635" s="16"/>
      <c r="L635" s="16"/>
      <c r="M635" s="16"/>
      <c r="N635" s="16"/>
      <c r="O635" s="16"/>
      <c r="P635" s="2"/>
      <c r="Q635" s="2"/>
      <c r="R635" s="2"/>
    </row>
  </sheetData>
  <mergeCells count="11">
    <mergeCell ref="A1:AD1"/>
    <mergeCell ref="A2:AC2"/>
    <mergeCell ref="A3:B3"/>
    <mergeCell ref="C3:AC3"/>
    <mergeCell ref="A432:B432"/>
    <mergeCell ref="A67:AC67"/>
    <mergeCell ref="A192:AC192"/>
    <mergeCell ref="A253:AC253"/>
    <mergeCell ref="A303:AC303"/>
    <mergeCell ref="A350:AC350"/>
    <mergeCell ref="A402:AC402"/>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691"/>
  <sheetViews>
    <sheetView topLeftCell="P1" zoomScale="80" zoomScaleNormal="80" workbookViewId="0">
      <selection activeCell="A4" sqref="A4:AC4"/>
    </sheetView>
  </sheetViews>
  <sheetFormatPr defaultColWidth="14.42578125" defaultRowHeight="15" customHeight="1" x14ac:dyDescent="0.25"/>
  <cols>
    <col min="1" max="1" width="11.28515625" customWidth="1"/>
    <col min="2" max="2" width="142.5703125" customWidth="1"/>
    <col min="3" max="11" width="6" bestFit="1" customWidth="1"/>
    <col min="12" max="14" width="9" bestFit="1" customWidth="1"/>
    <col min="15" max="15" width="10.5703125" customWidth="1"/>
    <col min="17" max="17" width="10.28515625" customWidth="1"/>
    <col min="18" max="20" width="14.85546875" bestFit="1" customWidth="1"/>
  </cols>
  <sheetData>
    <row r="1" spans="1:30" ht="25.5" x14ac:dyDescent="0.35">
      <c r="A1" s="209" t="s">
        <v>2552</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159"/>
    </row>
    <row r="2" spans="1:30" ht="15.75" customHeight="1" x14ac:dyDescent="0.25">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57"/>
    </row>
    <row r="3" spans="1:30" ht="15.75" x14ac:dyDescent="0.25">
      <c r="A3" s="195" t="s">
        <v>2574</v>
      </c>
      <c r="B3" s="180"/>
      <c r="C3" s="177" t="s">
        <v>2554</v>
      </c>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8"/>
    </row>
    <row r="4" spans="1:30" ht="15.75" x14ac:dyDescent="0.25">
      <c r="A4" s="81" t="s">
        <v>436</v>
      </c>
      <c r="B4" s="81" t="s">
        <v>437</v>
      </c>
      <c r="C4" s="142" t="s">
        <v>2</v>
      </c>
      <c r="D4" s="81" t="s">
        <v>3</v>
      </c>
      <c r="E4" s="81" t="s">
        <v>4</v>
      </c>
      <c r="F4" s="81" t="s">
        <v>5</v>
      </c>
      <c r="G4" s="81" t="s">
        <v>6</v>
      </c>
      <c r="H4" s="81" t="s">
        <v>7</v>
      </c>
      <c r="I4" s="81" t="s">
        <v>8</v>
      </c>
      <c r="J4" s="81" t="s">
        <v>9</v>
      </c>
      <c r="K4" s="81" t="s">
        <v>10</v>
      </c>
      <c r="L4" s="81" t="s">
        <v>11</v>
      </c>
      <c r="M4" s="81" t="s">
        <v>12</v>
      </c>
      <c r="N4" s="81" t="s">
        <v>13</v>
      </c>
      <c r="O4" s="81"/>
      <c r="P4" s="81" t="s">
        <v>14</v>
      </c>
      <c r="Q4" s="81"/>
      <c r="R4" s="81" t="s">
        <v>15</v>
      </c>
      <c r="S4" s="81" t="s">
        <v>16</v>
      </c>
      <c r="T4" s="81" t="s">
        <v>17</v>
      </c>
      <c r="U4" s="81" t="s">
        <v>18</v>
      </c>
      <c r="V4" s="81" t="s">
        <v>19</v>
      </c>
      <c r="W4" s="81" t="s">
        <v>20</v>
      </c>
      <c r="X4" s="81" t="s">
        <v>21</v>
      </c>
      <c r="Y4" s="81" t="s">
        <v>22</v>
      </c>
      <c r="Z4" s="81" t="s">
        <v>23</v>
      </c>
      <c r="AA4" s="81" t="s">
        <v>24</v>
      </c>
      <c r="AB4" s="81" t="s">
        <v>25</v>
      </c>
      <c r="AC4" s="81" t="s">
        <v>26</v>
      </c>
      <c r="AD4" s="34"/>
    </row>
    <row r="5" spans="1:30" s="57" customFormat="1" ht="15.75" x14ac:dyDescent="0.25">
      <c r="A5" s="43" t="s">
        <v>27</v>
      </c>
      <c r="B5" s="6" t="s">
        <v>438</v>
      </c>
      <c r="C5" s="143"/>
      <c r="D5" s="143"/>
      <c r="E5" s="143"/>
      <c r="F5" s="143"/>
      <c r="G5" s="143"/>
      <c r="H5" s="143"/>
      <c r="I5" s="143"/>
      <c r="J5" s="143"/>
      <c r="K5" s="143"/>
      <c r="L5" s="143">
        <v>3</v>
      </c>
      <c r="M5" s="143"/>
      <c r="N5" s="143">
        <v>3</v>
      </c>
      <c r="O5" s="143"/>
      <c r="P5" s="143">
        <v>3.8</v>
      </c>
      <c r="Q5" s="143"/>
      <c r="R5" s="143"/>
      <c r="S5" s="143"/>
      <c r="T5" s="143"/>
      <c r="U5" s="143"/>
      <c r="V5" s="143"/>
      <c r="W5" s="143"/>
      <c r="X5" s="143"/>
      <c r="Y5" s="143"/>
      <c r="Z5" s="143"/>
      <c r="AA5" s="143">
        <v>11.4</v>
      </c>
      <c r="AB5" s="143"/>
      <c r="AC5" s="143">
        <v>11.4</v>
      </c>
      <c r="AD5" s="34"/>
    </row>
    <row r="6" spans="1:30" s="57" customFormat="1" ht="15.75" x14ac:dyDescent="0.25">
      <c r="A6" s="144" t="s">
        <v>31</v>
      </c>
      <c r="B6" s="131" t="s">
        <v>439</v>
      </c>
      <c r="C6" s="143"/>
      <c r="D6" s="143"/>
      <c r="E6" s="143"/>
      <c r="F6" s="143"/>
      <c r="G6" s="143"/>
      <c r="H6" s="143"/>
      <c r="I6" s="143"/>
      <c r="J6" s="143"/>
      <c r="K6" s="143"/>
      <c r="L6" s="143">
        <v>3</v>
      </c>
      <c r="M6" s="143"/>
      <c r="N6" s="143">
        <v>3</v>
      </c>
      <c r="O6" s="143"/>
      <c r="P6" s="143">
        <v>3.8</v>
      </c>
      <c r="Q6" s="143"/>
      <c r="R6" s="143"/>
      <c r="S6" s="143"/>
      <c r="T6" s="143"/>
      <c r="U6" s="143"/>
      <c r="V6" s="143"/>
      <c r="W6" s="143"/>
      <c r="X6" s="143"/>
      <c r="Y6" s="143"/>
      <c r="Z6" s="143"/>
      <c r="AA6" s="143">
        <f>L6*3.8</f>
        <v>11.399999999999999</v>
      </c>
      <c r="AB6" s="143"/>
      <c r="AC6" s="143">
        <f>N6*3.8</f>
        <v>11.399999999999999</v>
      </c>
      <c r="AD6" s="34"/>
    </row>
    <row r="7" spans="1:30" ht="15.75" x14ac:dyDescent="0.25">
      <c r="A7" s="144" t="s">
        <v>33</v>
      </c>
      <c r="B7" s="131" t="s">
        <v>440</v>
      </c>
      <c r="C7" s="143"/>
      <c r="D7" s="143"/>
      <c r="E7" s="143"/>
      <c r="F7" s="143"/>
      <c r="G7" s="143"/>
      <c r="H7" s="143"/>
      <c r="I7" s="143"/>
      <c r="J7" s="143"/>
      <c r="K7" s="143"/>
      <c r="L7" s="143">
        <v>3</v>
      </c>
      <c r="M7" s="143"/>
      <c r="N7" s="143">
        <v>3</v>
      </c>
      <c r="O7" s="143"/>
      <c r="P7" s="143">
        <v>3.8</v>
      </c>
      <c r="Q7" s="143"/>
      <c r="R7" s="143"/>
      <c r="S7" s="143"/>
      <c r="T7" s="143"/>
      <c r="U7" s="143"/>
      <c r="V7" s="143"/>
      <c r="W7" s="143"/>
      <c r="X7" s="143"/>
      <c r="Y7" s="143"/>
      <c r="Z7" s="143"/>
      <c r="AA7" s="143">
        <f t="shared" ref="AA7:AA10" si="0">L7*3.8</f>
        <v>11.399999999999999</v>
      </c>
      <c r="AB7" s="143"/>
      <c r="AC7" s="143">
        <f t="shared" ref="AC7:AC10" si="1">N7*3.8</f>
        <v>11.399999999999999</v>
      </c>
      <c r="AD7" s="34"/>
    </row>
    <row r="8" spans="1:30" ht="15.75" x14ac:dyDescent="0.25">
      <c r="A8" s="144" t="s">
        <v>35</v>
      </c>
      <c r="B8" s="131" t="s">
        <v>441</v>
      </c>
      <c r="C8" s="143"/>
      <c r="D8" s="143"/>
      <c r="E8" s="143"/>
      <c r="F8" s="143"/>
      <c r="G8" s="143"/>
      <c r="H8" s="143"/>
      <c r="I8" s="143"/>
      <c r="J8" s="143"/>
      <c r="K8" s="143"/>
      <c r="L8" s="143">
        <v>3</v>
      </c>
      <c r="M8" s="143"/>
      <c r="N8" s="143">
        <v>3</v>
      </c>
      <c r="O8" s="143"/>
      <c r="P8" s="143">
        <v>3.8</v>
      </c>
      <c r="Q8" s="143"/>
      <c r="R8" s="143"/>
      <c r="S8" s="143"/>
      <c r="T8" s="143"/>
      <c r="U8" s="143"/>
      <c r="V8" s="143"/>
      <c r="W8" s="143"/>
      <c r="X8" s="143"/>
      <c r="Y8" s="143"/>
      <c r="Z8" s="143"/>
      <c r="AA8" s="143">
        <f t="shared" si="0"/>
        <v>11.399999999999999</v>
      </c>
      <c r="AB8" s="143"/>
      <c r="AC8" s="143">
        <f t="shared" si="1"/>
        <v>11.399999999999999</v>
      </c>
      <c r="AD8" s="34"/>
    </row>
    <row r="9" spans="1:30" ht="15.75" x14ac:dyDescent="0.25">
      <c r="A9" s="144" t="s">
        <v>37</v>
      </c>
      <c r="B9" s="131" t="s">
        <v>442</v>
      </c>
      <c r="C9" s="143"/>
      <c r="D9" s="143"/>
      <c r="E9" s="143"/>
      <c r="F9" s="143"/>
      <c r="G9" s="143"/>
      <c r="H9" s="143"/>
      <c r="I9" s="143"/>
      <c r="J9" s="143"/>
      <c r="K9" s="143"/>
      <c r="L9" s="143">
        <v>3</v>
      </c>
      <c r="M9" s="143"/>
      <c r="N9" s="143">
        <v>3</v>
      </c>
      <c r="O9" s="143"/>
      <c r="P9" s="143">
        <v>3.8</v>
      </c>
      <c r="Q9" s="143"/>
      <c r="R9" s="143"/>
      <c r="S9" s="143"/>
      <c r="T9" s="143"/>
      <c r="U9" s="143"/>
      <c r="V9" s="143"/>
      <c r="W9" s="143"/>
      <c r="X9" s="143"/>
      <c r="Y9" s="143"/>
      <c r="Z9" s="143"/>
      <c r="AA9" s="143">
        <f t="shared" si="0"/>
        <v>11.399999999999999</v>
      </c>
      <c r="AB9" s="143"/>
      <c r="AC9" s="143">
        <f t="shared" si="1"/>
        <v>11.399999999999999</v>
      </c>
      <c r="AD9" s="34"/>
    </row>
    <row r="10" spans="1:30" ht="15.75" x14ac:dyDescent="0.25">
      <c r="A10" s="144" t="s">
        <v>39</v>
      </c>
      <c r="B10" s="131" t="s">
        <v>443</v>
      </c>
      <c r="C10" s="143"/>
      <c r="D10" s="143"/>
      <c r="E10" s="143"/>
      <c r="F10" s="143"/>
      <c r="G10" s="143"/>
      <c r="H10" s="143"/>
      <c r="I10" s="143"/>
      <c r="J10" s="143"/>
      <c r="K10" s="143"/>
      <c r="L10" s="143">
        <v>3</v>
      </c>
      <c r="M10" s="143"/>
      <c r="N10" s="143">
        <v>3</v>
      </c>
      <c r="O10" s="143"/>
      <c r="P10" s="143">
        <v>3.8</v>
      </c>
      <c r="Q10" s="143"/>
      <c r="R10" s="143"/>
      <c r="S10" s="143"/>
      <c r="T10" s="143"/>
      <c r="U10" s="143"/>
      <c r="V10" s="143"/>
      <c r="W10" s="143"/>
      <c r="X10" s="143"/>
      <c r="Y10" s="143"/>
      <c r="Z10" s="143"/>
      <c r="AA10" s="143">
        <f t="shared" si="0"/>
        <v>11.399999999999999</v>
      </c>
      <c r="AB10" s="143"/>
      <c r="AC10" s="143">
        <f t="shared" si="1"/>
        <v>11.399999999999999</v>
      </c>
      <c r="AD10" s="34"/>
    </row>
    <row r="11" spans="1:30" ht="15.75" x14ac:dyDescent="0.25">
      <c r="A11" s="81" t="s">
        <v>436</v>
      </c>
      <c r="B11" s="81" t="s">
        <v>2488</v>
      </c>
      <c r="C11" s="81" t="s">
        <v>2</v>
      </c>
      <c r="D11" s="81" t="s">
        <v>3</v>
      </c>
      <c r="E11" s="81" t="s">
        <v>4</v>
      </c>
      <c r="F11" s="81" t="s">
        <v>5</v>
      </c>
      <c r="G11" s="81" t="s">
        <v>6</v>
      </c>
      <c r="H11" s="81" t="s">
        <v>7</v>
      </c>
      <c r="I11" s="81" t="s">
        <v>8</v>
      </c>
      <c r="J11" s="81" t="s">
        <v>9</v>
      </c>
      <c r="K11" s="81" t="s">
        <v>10</v>
      </c>
      <c r="L11" s="81" t="s">
        <v>11</v>
      </c>
      <c r="M11" s="81" t="s">
        <v>12</v>
      </c>
      <c r="N11" s="81" t="s">
        <v>13</v>
      </c>
      <c r="O11" s="81"/>
      <c r="P11" s="81" t="s">
        <v>14</v>
      </c>
      <c r="Q11" s="81"/>
      <c r="R11" s="81" t="s">
        <v>15</v>
      </c>
      <c r="S11" s="81" t="s">
        <v>16</v>
      </c>
      <c r="T11" s="81" t="s">
        <v>17</v>
      </c>
      <c r="U11" s="81" t="s">
        <v>18</v>
      </c>
      <c r="V11" s="81" t="s">
        <v>19</v>
      </c>
      <c r="W11" s="81" t="s">
        <v>20</v>
      </c>
      <c r="X11" s="81" t="s">
        <v>21</v>
      </c>
      <c r="Y11" s="81" t="s">
        <v>22</v>
      </c>
      <c r="Z11" s="81" t="s">
        <v>23</v>
      </c>
      <c r="AA11" s="81" t="s">
        <v>24</v>
      </c>
      <c r="AB11" s="81" t="s">
        <v>25</v>
      </c>
      <c r="AC11" s="81" t="s">
        <v>26</v>
      </c>
      <c r="AD11" s="34"/>
    </row>
    <row r="12" spans="1:30" ht="15.75" x14ac:dyDescent="0.25">
      <c r="A12" s="124" t="s">
        <v>27</v>
      </c>
      <c r="B12" s="123" t="s">
        <v>1431</v>
      </c>
      <c r="C12" s="143">
        <v>3</v>
      </c>
      <c r="D12" s="143">
        <v>2</v>
      </c>
      <c r="E12" s="143">
        <v>2</v>
      </c>
      <c r="F12" s="143"/>
      <c r="G12" s="143"/>
      <c r="H12" s="143"/>
      <c r="I12" s="143"/>
      <c r="J12" s="143"/>
      <c r="K12" s="143"/>
      <c r="L12" s="143"/>
      <c r="M12" s="143"/>
      <c r="N12" s="143"/>
      <c r="O12" s="143"/>
      <c r="P12" s="143">
        <v>1</v>
      </c>
      <c r="Q12" s="143"/>
      <c r="R12" s="143">
        <v>3</v>
      </c>
      <c r="S12" s="143">
        <v>2</v>
      </c>
      <c r="T12" s="143">
        <v>2</v>
      </c>
      <c r="U12" s="143"/>
      <c r="V12" s="143"/>
      <c r="W12" s="143"/>
      <c r="X12" s="143"/>
      <c r="Y12" s="143"/>
      <c r="Z12" s="143"/>
      <c r="AA12" s="143"/>
      <c r="AB12" s="143"/>
      <c r="AC12" s="143"/>
      <c r="AD12" s="34"/>
    </row>
    <row r="13" spans="1:30" ht="15.75" x14ac:dyDescent="0.25">
      <c r="A13" s="124" t="s">
        <v>31</v>
      </c>
      <c r="B13" s="123" t="s">
        <v>43</v>
      </c>
      <c r="C13" s="143">
        <v>2</v>
      </c>
      <c r="D13" s="143">
        <v>3</v>
      </c>
      <c r="E13" s="143">
        <v>3</v>
      </c>
      <c r="F13" s="143"/>
      <c r="G13" s="143"/>
      <c r="H13" s="143"/>
      <c r="I13" s="143"/>
      <c r="J13" s="143"/>
      <c r="K13" s="143"/>
      <c r="L13" s="143"/>
      <c r="M13" s="143"/>
      <c r="N13" s="143"/>
      <c r="O13" s="143"/>
      <c r="P13" s="143">
        <v>1</v>
      </c>
      <c r="Q13" s="143"/>
      <c r="R13" s="143">
        <v>2</v>
      </c>
      <c r="S13" s="143">
        <v>3</v>
      </c>
      <c r="T13" s="143">
        <v>3</v>
      </c>
      <c r="U13" s="143"/>
      <c r="V13" s="143"/>
      <c r="W13" s="143"/>
      <c r="X13" s="143"/>
      <c r="Y13" s="143"/>
      <c r="Z13" s="143"/>
      <c r="AA13" s="143"/>
      <c r="AB13" s="143"/>
      <c r="AC13" s="143"/>
      <c r="AD13" s="34"/>
    </row>
    <row r="14" spans="1:30" ht="15.75" x14ac:dyDescent="0.25">
      <c r="A14" s="124" t="s">
        <v>33</v>
      </c>
      <c r="B14" s="123" t="s">
        <v>44</v>
      </c>
      <c r="C14" s="143">
        <v>3</v>
      </c>
      <c r="D14" s="143">
        <v>3</v>
      </c>
      <c r="E14" s="143">
        <v>3</v>
      </c>
      <c r="F14" s="143"/>
      <c r="G14" s="143"/>
      <c r="H14" s="143"/>
      <c r="I14" s="143"/>
      <c r="J14" s="143"/>
      <c r="K14" s="143"/>
      <c r="L14" s="143"/>
      <c r="M14" s="143"/>
      <c r="N14" s="143"/>
      <c r="O14" s="143"/>
      <c r="P14" s="143">
        <v>1</v>
      </c>
      <c r="Q14" s="143"/>
      <c r="R14" s="143">
        <v>3</v>
      </c>
      <c r="S14" s="143">
        <v>3</v>
      </c>
      <c r="T14" s="143">
        <v>3</v>
      </c>
      <c r="U14" s="143"/>
      <c r="V14" s="143"/>
      <c r="W14" s="143"/>
      <c r="X14" s="143"/>
      <c r="Y14" s="143"/>
      <c r="Z14" s="143"/>
      <c r="AA14" s="143"/>
      <c r="AB14" s="143"/>
      <c r="AC14" s="143"/>
      <c r="AD14" s="34"/>
    </row>
    <row r="15" spans="1:30" ht="15.75" x14ac:dyDescent="0.25">
      <c r="A15" s="124" t="s">
        <v>35</v>
      </c>
      <c r="B15" s="123" t="s">
        <v>45</v>
      </c>
      <c r="C15" s="143">
        <v>2</v>
      </c>
      <c r="D15" s="143">
        <v>2</v>
      </c>
      <c r="E15" s="143">
        <v>3</v>
      </c>
      <c r="F15" s="143"/>
      <c r="G15" s="143"/>
      <c r="H15" s="143"/>
      <c r="I15" s="143"/>
      <c r="J15" s="143"/>
      <c r="K15" s="143"/>
      <c r="L15" s="143"/>
      <c r="M15" s="143"/>
      <c r="N15" s="143"/>
      <c r="O15" s="143"/>
      <c r="P15" s="143">
        <v>1</v>
      </c>
      <c r="Q15" s="143"/>
      <c r="R15" s="143">
        <v>2</v>
      </c>
      <c r="S15" s="143">
        <v>2</v>
      </c>
      <c r="T15" s="143">
        <v>3</v>
      </c>
      <c r="U15" s="143"/>
      <c r="V15" s="143"/>
      <c r="W15" s="143"/>
      <c r="X15" s="143"/>
      <c r="Y15" s="143"/>
      <c r="Z15" s="143"/>
      <c r="AA15" s="143"/>
      <c r="AB15" s="143"/>
      <c r="AC15" s="143"/>
      <c r="AD15" s="34"/>
    </row>
    <row r="16" spans="1:30" ht="15.75" x14ac:dyDescent="0.25">
      <c r="A16" s="124" t="s">
        <v>37</v>
      </c>
      <c r="B16" s="123" t="s">
        <v>46</v>
      </c>
      <c r="C16" s="143">
        <v>2</v>
      </c>
      <c r="D16" s="143">
        <v>2</v>
      </c>
      <c r="E16" s="143">
        <v>3</v>
      </c>
      <c r="F16" s="143"/>
      <c r="G16" s="143"/>
      <c r="H16" s="143"/>
      <c r="I16" s="143"/>
      <c r="J16" s="143"/>
      <c r="K16" s="143"/>
      <c r="L16" s="143"/>
      <c r="M16" s="143"/>
      <c r="N16" s="143"/>
      <c r="O16" s="143"/>
      <c r="P16" s="143">
        <v>1</v>
      </c>
      <c r="Q16" s="143"/>
      <c r="R16" s="143">
        <v>2</v>
      </c>
      <c r="S16" s="143">
        <v>2</v>
      </c>
      <c r="T16" s="143">
        <v>3</v>
      </c>
      <c r="U16" s="143"/>
      <c r="V16" s="143"/>
      <c r="W16" s="143"/>
      <c r="X16" s="143"/>
      <c r="Y16" s="143"/>
      <c r="Z16" s="143"/>
      <c r="AA16" s="143"/>
      <c r="AB16" s="143"/>
      <c r="AC16" s="143"/>
      <c r="AD16" s="34"/>
    </row>
    <row r="17" spans="1:30" ht="15.75" x14ac:dyDescent="0.25">
      <c r="A17" s="124" t="s">
        <v>39</v>
      </c>
      <c r="B17" s="123" t="s">
        <v>47</v>
      </c>
      <c r="C17" s="143">
        <v>3</v>
      </c>
      <c r="D17" s="143">
        <v>2</v>
      </c>
      <c r="E17" s="143">
        <v>3</v>
      </c>
      <c r="F17" s="143"/>
      <c r="G17" s="143"/>
      <c r="H17" s="143"/>
      <c r="I17" s="143"/>
      <c r="J17" s="143"/>
      <c r="K17" s="143"/>
      <c r="L17" s="143"/>
      <c r="M17" s="143"/>
      <c r="N17" s="143"/>
      <c r="O17" s="143"/>
      <c r="P17" s="143">
        <v>1</v>
      </c>
      <c r="Q17" s="143"/>
      <c r="R17" s="143">
        <v>3</v>
      </c>
      <c r="S17" s="143">
        <v>2</v>
      </c>
      <c r="T17" s="143">
        <v>3</v>
      </c>
      <c r="U17" s="143"/>
      <c r="V17" s="143"/>
      <c r="W17" s="143"/>
      <c r="X17" s="143"/>
      <c r="Y17" s="143"/>
      <c r="Z17" s="143"/>
      <c r="AA17" s="143"/>
      <c r="AB17" s="143"/>
      <c r="AC17" s="143"/>
      <c r="AD17" s="34"/>
    </row>
    <row r="18" spans="1:30" ht="15.75" x14ac:dyDescent="0.25">
      <c r="A18" s="81" t="s">
        <v>436</v>
      </c>
      <c r="B18" s="81" t="s">
        <v>2487</v>
      </c>
      <c r="C18" s="81" t="s">
        <v>2</v>
      </c>
      <c r="D18" s="81" t="s">
        <v>3</v>
      </c>
      <c r="E18" s="81" t="s">
        <v>4</v>
      </c>
      <c r="F18" s="81" t="s">
        <v>5</v>
      </c>
      <c r="G18" s="81" t="s">
        <v>6</v>
      </c>
      <c r="H18" s="81" t="s">
        <v>7</v>
      </c>
      <c r="I18" s="81" t="s">
        <v>8</v>
      </c>
      <c r="J18" s="81" t="s">
        <v>9</v>
      </c>
      <c r="K18" s="81" t="s">
        <v>10</v>
      </c>
      <c r="L18" s="81" t="s">
        <v>11</v>
      </c>
      <c r="M18" s="81" t="s">
        <v>12</v>
      </c>
      <c r="N18" s="81" t="s">
        <v>13</v>
      </c>
      <c r="O18" s="81"/>
      <c r="P18" s="81" t="s">
        <v>14</v>
      </c>
      <c r="Q18" s="81"/>
      <c r="R18" s="81" t="s">
        <v>15</v>
      </c>
      <c r="S18" s="81" t="s">
        <v>16</v>
      </c>
      <c r="T18" s="81" t="s">
        <v>17</v>
      </c>
      <c r="U18" s="81" t="s">
        <v>18</v>
      </c>
      <c r="V18" s="81" t="s">
        <v>19</v>
      </c>
      <c r="W18" s="81" t="s">
        <v>20</v>
      </c>
      <c r="X18" s="81" t="s">
        <v>21</v>
      </c>
      <c r="Y18" s="81" t="s">
        <v>22</v>
      </c>
      <c r="Z18" s="81" t="s">
        <v>23</v>
      </c>
      <c r="AA18" s="81" t="s">
        <v>24</v>
      </c>
      <c r="AB18" s="81" t="s">
        <v>25</v>
      </c>
      <c r="AC18" s="81" t="s">
        <v>26</v>
      </c>
      <c r="AD18" s="34"/>
    </row>
    <row r="19" spans="1:30" ht="15.75" x14ac:dyDescent="0.25">
      <c r="A19" s="124" t="s">
        <v>27</v>
      </c>
      <c r="B19" s="123" t="s">
        <v>1432</v>
      </c>
      <c r="C19" s="143">
        <v>3</v>
      </c>
      <c r="D19" s="143">
        <v>3</v>
      </c>
      <c r="E19" s="143">
        <v>3</v>
      </c>
      <c r="F19" s="143"/>
      <c r="G19" s="143"/>
      <c r="H19" s="143"/>
      <c r="I19" s="143"/>
      <c r="J19" s="143">
        <v>2</v>
      </c>
      <c r="K19" s="143"/>
      <c r="L19" s="143"/>
      <c r="M19" s="143">
        <v>3</v>
      </c>
      <c r="N19" s="143"/>
      <c r="O19" s="143"/>
      <c r="P19" s="143">
        <v>2.6000000000000005</v>
      </c>
      <c r="Q19" s="143"/>
      <c r="R19" s="143">
        <f t="shared" ref="R19:R24" si="2">(C19*2.6)</f>
        <v>7.8000000000000007</v>
      </c>
      <c r="S19" s="143">
        <v>7.8000000000000016</v>
      </c>
      <c r="T19" s="143">
        <v>7.8000000000000016</v>
      </c>
      <c r="U19" s="143"/>
      <c r="V19" s="143"/>
      <c r="W19" s="143"/>
      <c r="X19" s="143"/>
      <c r="Y19" s="143">
        <f>(J19*2.6)</f>
        <v>5.2</v>
      </c>
      <c r="Z19" s="143"/>
      <c r="AA19" s="143"/>
      <c r="AB19" s="143">
        <f>(M19*2.6)</f>
        <v>7.8000000000000007</v>
      </c>
      <c r="AC19" s="143"/>
      <c r="AD19" s="34"/>
    </row>
    <row r="20" spans="1:30" ht="15.75" x14ac:dyDescent="0.25">
      <c r="A20" s="124" t="s">
        <v>31</v>
      </c>
      <c r="B20" s="123" t="s">
        <v>1433</v>
      </c>
      <c r="C20" s="143">
        <v>3</v>
      </c>
      <c r="D20" s="143">
        <v>3</v>
      </c>
      <c r="E20" s="143">
        <v>2</v>
      </c>
      <c r="F20" s="143">
        <v>2</v>
      </c>
      <c r="G20" s="143"/>
      <c r="H20" s="143"/>
      <c r="I20" s="143"/>
      <c r="J20" s="143">
        <v>3</v>
      </c>
      <c r="K20" s="143"/>
      <c r="L20" s="143"/>
      <c r="M20" s="143">
        <v>2</v>
      </c>
      <c r="N20" s="143"/>
      <c r="O20" s="143"/>
      <c r="P20" s="143">
        <v>2.6000000000000005</v>
      </c>
      <c r="Q20" s="143"/>
      <c r="R20" s="143">
        <f t="shared" si="2"/>
        <v>7.8000000000000007</v>
      </c>
      <c r="S20" s="143">
        <f t="shared" ref="S20:U24" si="3">(D20*2.6)</f>
        <v>7.8000000000000007</v>
      </c>
      <c r="T20" s="143">
        <f t="shared" si="3"/>
        <v>5.2</v>
      </c>
      <c r="U20" s="143">
        <f t="shared" si="3"/>
        <v>5.2</v>
      </c>
      <c r="V20" s="143"/>
      <c r="W20" s="143"/>
      <c r="X20" s="143"/>
      <c r="Y20" s="143">
        <f>(J20*2.6)</f>
        <v>7.8000000000000007</v>
      </c>
      <c r="Z20" s="143"/>
      <c r="AA20" s="143"/>
      <c r="AB20" s="143">
        <f>(M20*2.6)</f>
        <v>5.2</v>
      </c>
      <c r="AC20" s="143"/>
      <c r="AD20" s="34"/>
    </row>
    <row r="21" spans="1:30" ht="15.75" x14ac:dyDescent="0.25">
      <c r="A21" s="124" t="s">
        <v>33</v>
      </c>
      <c r="B21" s="123" t="s">
        <v>1434</v>
      </c>
      <c r="C21" s="143">
        <v>3</v>
      </c>
      <c r="D21" s="143">
        <v>3</v>
      </c>
      <c r="E21" s="143">
        <v>2</v>
      </c>
      <c r="F21" s="143">
        <v>2</v>
      </c>
      <c r="G21" s="143"/>
      <c r="H21" s="143"/>
      <c r="I21" s="143"/>
      <c r="J21" s="143">
        <v>3</v>
      </c>
      <c r="K21" s="143"/>
      <c r="L21" s="143"/>
      <c r="M21" s="143">
        <v>3</v>
      </c>
      <c r="N21" s="143"/>
      <c r="O21" s="143"/>
      <c r="P21" s="143">
        <v>2.6000000000000005</v>
      </c>
      <c r="Q21" s="143"/>
      <c r="R21" s="143">
        <f t="shared" si="2"/>
        <v>7.8000000000000007</v>
      </c>
      <c r="S21" s="143">
        <f t="shared" si="3"/>
        <v>7.8000000000000007</v>
      </c>
      <c r="T21" s="143">
        <f t="shared" si="3"/>
        <v>5.2</v>
      </c>
      <c r="U21" s="143">
        <f t="shared" si="3"/>
        <v>5.2</v>
      </c>
      <c r="V21" s="143"/>
      <c r="W21" s="143"/>
      <c r="X21" s="143"/>
      <c r="Y21" s="143">
        <f>(J21*2.6)</f>
        <v>7.8000000000000007</v>
      </c>
      <c r="Z21" s="143"/>
      <c r="AA21" s="143"/>
      <c r="AB21" s="143">
        <f>(M21*2.6)</f>
        <v>7.8000000000000007</v>
      </c>
      <c r="AC21" s="143"/>
      <c r="AD21" s="34"/>
    </row>
    <row r="22" spans="1:30" ht="15.75" x14ac:dyDescent="0.25">
      <c r="A22" s="124" t="s">
        <v>35</v>
      </c>
      <c r="B22" s="123" t="s">
        <v>1435</v>
      </c>
      <c r="C22" s="143">
        <v>3</v>
      </c>
      <c r="D22" s="143">
        <v>3</v>
      </c>
      <c r="E22" s="143">
        <v>3</v>
      </c>
      <c r="F22" s="143">
        <v>3</v>
      </c>
      <c r="G22" s="143"/>
      <c r="H22" s="143"/>
      <c r="I22" s="143"/>
      <c r="J22" s="143">
        <v>3</v>
      </c>
      <c r="K22" s="143"/>
      <c r="L22" s="143"/>
      <c r="M22" s="143"/>
      <c r="N22" s="143"/>
      <c r="O22" s="143"/>
      <c r="P22" s="143">
        <v>2.6000000000000005</v>
      </c>
      <c r="Q22" s="143"/>
      <c r="R22" s="143">
        <f t="shared" si="2"/>
        <v>7.8000000000000007</v>
      </c>
      <c r="S22" s="143">
        <f t="shared" si="3"/>
        <v>7.8000000000000007</v>
      </c>
      <c r="T22" s="143">
        <f t="shared" si="3"/>
        <v>7.8000000000000007</v>
      </c>
      <c r="U22" s="143">
        <f t="shared" si="3"/>
        <v>7.8000000000000007</v>
      </c>
      <c r="V22" s="143"/>
      <c r="W22" s="143"/>
      <c r="X22" s="143"/>
      <c r="Y22" s="143">
        <f>(J22*2.6)</f>
        <v>7.8000000000000007</v>
      </c>
      <c r="Z22" s="143"/>
      <c r="AA22" s="143"/>
      <c r="AB22" s="143"/>
      <c r="AC22" s="143"/>
      <c r="AD22" s="34"/>
    </row>
    <row r="23" spans="1:30" ht="15.75" x14ac:dyDescent="0.25">
      <c r="A23" s="124" t="s">
        <v>37</v>
      </c>
      <c r="B23" s="123" t="s">
        <v>1436</v>
      </c>
      <c r="C23" s="143">
        <v>3</v>
      </c>
      <c r="D23" s="143">
        <v>3</v>
      </c>
      <c r="E23" s="143">
        <v>3</v>
      </c>
      <c r="F23" s="143">
        <v>3</v>
      </c>
      <c r="G23" s="143"/>
      <c r="H23" s="143"/>
      <c r="I23" s="143"/>
      <c r="J23" s="143"/>
      <c r="K23" s="143"/>
      <c r="L23" s="143"/>
      <c r="M23" s="143">
        <v>2</v>
      </c>
      <c r="N23" s="143"/>
      <c r="O23" s="143"/>
      <c r="P23" s="143">
        <v>2.6000000000000005</v>
      </c>
      <c r="Q23" s="143"/>
      <c r="R23" s="143">
        <f t="shared" si="2"/>
        <v>7.8000000000000007</v>
      </c>
      <c r="S23" s="143">
        <f t="shared" si="3"/>
        <v>7.8000000000000007</v>
      </c>
      <c r="T23" s="143">
        <f t="shared" si="3"/>
        <v>7.8000000000000007</v>
      </c>
      <c r="U23" s="143">
        <f t="shared" si="3"/>
        <v>7.8000000000000007</v>
      </c>
      <c r="V23" s="143"/>
      <c r="W23" s="143"/>
      <c r="X23" s="143"/>
      <c r="Y23" s="143"/>
      <c r="Z23" s="143"/>
      <c r="AA23" s="143"/>
      <c r="AB23" s="143">
        <f>(M23*2.6)</f>
        <v>5.2</v>
      </c>
      <c r="AC23" s="143"/>
      <c r="AD23" s="34"/>
    </row>
    <row r="24" spans="1:30" ht="31.5" x14ac:dyDescent="0.25">
      <c r="A24" s="124" t="s">
        <v>39</v>
      </c>
      <c r="B24" s="123" t="s">
        <v>1437</v>
      </c>
      <c r="C24" s="143">
        <v>3</v>
      </c>
      <c r="D24" s="143">
        <v>2</v>
      </c>
      <c r="E24" s="143">
        <v>2</v>
      </c>
      <c r="F24" s="143">
        <v>3</v>
      </c>
      <c r="G24" s="143"/>
      <c r="H24" s="143"/>
      <c r="I24" s="143"/>
      <c r="J24" s="143"/>
      <c r="K24" s="143"/>
      <c r="L24" s="143"/>
      <c r="M24" s="143">
        <v>3</v>
      </c>
      <c r="N24" s="143"/>
      <c r="O24" s="143"/>
      <c r="P24" s="143">
        <v>2.6000000000000005</v>
      </c>
      <c r="Q24" s="143"/>
      <c r="R24" s="143">
        <f t="shared" si="2"/>
        <v>7.8000000000000007</v>
      </c>
      <c r="S24" s="143">
        <f t="shared" si="3"/>
        <v>5.2</v>
      </c>
      <c r="T24" s="143">
        <f t="shared" si="3"/>
        <v>5.2</v>
      </c>
      <c r="U24" s="143">
        <f t="shared" si="3"/>
        <v>7.8000000000000007</v>
      </c>
      <c r="V24" s="143"/>
      <c r="W24" s="143"/>
      <c r="X24" s="143"/>
      <c r="Y24" s="143"/>
      <c r="Z24" s="143"/>
      <c r="AA24" s="143"/>
      <c r="AB24" s="143">
        <f>(M24*2.6)</f>
        <v>7.8000000000000007</v>
      </c>
      <c r="AC24" s="143"/>
      <c r="AD24" s="34"/>
    </row>
    <row r="25" spans="1:30" ht="15.75" x14ac:dyDescent="0.25">
      <c r="A25" s="81" t="s">
        <v>436</v>
      </c>
      <c r="B25" s="81" t="s">
        <v>2486</v>
      </c>
      <c r="C25" s="81" t="s">
        <v>2</v>
      </c>
      <c r="D25" s="81" t="s">
        <v>3</v>
      </c>
      <c r="E25" s="81" t="s">
        <v>4</v>
      </c>
      <c r="F25" s="81" t="s">
        <v>5</v>
      </c>
      <c r="G25" s="81" t="s">
        <v>6</v>
      </c>
      <c r="H25" s="81" t="s">
        <v>7</v>
      </c>
      <c r="I25" s="81" t="s">
        <v>8</v>
      </c>
      <c r="J25" s="81" t="s">
        <v>9</v>
      </c>
      <c r="K25" s="81" t="s">
        <v>10</v>
      </c>
      <c r="L25" s="81" t="s">
        <v>11</v>
      </c>
      <c r="M25" s="81" t="s">
        <v>12</v>
      </c>
      <c r="N25" s="81" t="s">
        <v>13</v>
      </c>
      <c r="O25" s="81"/>
      <c r="P25" s="81" t="s">
        <v>14</v>
      </c>
      <c r="Q25" s="81"/>
      <c r="R25" s="81" t="s">
        <v>15</v>
      </c>
      <c r="S25" s="81" t="s">
        <v>16</v>
      </c>
      <c r="T25" s="81" t="s">
        <v>17</v>
      </c>
      <c r="U25" s="81" t="s">
        <v>18</v>
      </c>
      <c r="V25" s="81" t="s">
        <v>19</v>
      </c>
      <c r="W25" s="81" t="s">
        <v>20</v>
      </c>
      <c r="X25" s="81" t="s">
        <v>21</v>
      </c>
      <c r="Y25" s="81" t="s">
        <v>22</v>
      </c>
      <c r="Z25" s="81" t="s">
        <v>23</v>
      </c>
      <c r="AA25" s="81" t="s">
        <v>24</v>
      </c>
      <c r="AB25" s="81" t="s">
        <v>25</v>
      </c>
      <c r="AC25" s="81" t="s">
        <v>26</v>
      </c>
      <c r="AD25" s="34"/>
    </row>
    <row r="26" spans="1:30" ht="15.75" x14ac:dyDescent="0.25">
      <c r="A26" s="124" t="s">
        <v>27</v>
      </c>
      <c r="B26" s="123" t="s">
        <v>1438</v>
      </c>
      <c r="C26" s="143"/>
      <c r="D26" s="143">
        <v>3</v>
      </c>
      <c r="E26" s="143">
        <v>2</v>
      </c>
      <c r="F26" s="143"/>
      <c r="G26" s="143"/>
      <c r="H26" s="143">
        <v>2</v>
      </c>
      <c r="I26" s="143"/>
      <c r="J26" s="143"/>
      <c r="K26" s="143"/>
      <c r="L26" s="143">
        <v>3</v>
      </c>
      <c r="M26" s="143"/>
      <c r="N26" s="143"/>
      <c r="O26" s="143"/>
      <c r="P26" s="143">
        <v>1</v>
      </c>
      <c r="Q26" s="143"/>
      <c r="R26" s="143"/>
      <c r="S26" s="143">
        <v>3</v>
      </c>
      <c r="T26" s="143">
        <v>2</v>
      </c>
      <c r="U26" s="143"/>
      <c r="V26" s="143"/>
      <c r="W26" s="143">
        <v>2</v>
      </c>
      <c r="X26" s="143"/>
      <c r="Y26" s="143"/>
      <c r="Z26" s="143"/>
      <c r="AA26" s="143">
        <v>3</v>
      </c>
      <c r="AB26" s="143"/>
      <c r="AC26" s="143"/>
      <c r="AD26" s="34"/>
    </row>
    <row r="27" spans="1:30" ht="15.75" x14ac:dyDescent="0.25">
      <c r="A27" s="124" t="s">
        <v>31</v>
      </c>
      <c r="B27" s="123" t="s">
        <v>1439</v>
      </c>
      <c r="C27" s="143"/>
      <c r="D27" s="143">
        <v>3</v>
      </c>
      <c r="E27" s="143">
        <v>2</v>
      </c>
      <c r="F27" s="143"/>
      <c r="G27" s="143"/>
      <c r="H27" s="143">
        <v>2</v>
      </c>
      <c r="I27" s="143"/>
      <c r="J27" s="143"/>
      <c r="K27" s="143"/>
      <c r="L27" s="143">
        <v>3</v>
      </c>
      <c r="M27" s="143"/>
      <c r="N27" s="143"/>
      <c r="O27" s="143"/>
      <c r="P27" s="143">
        <v>1</v>
      </c>
      <c r="Q27" s="143"/>
      <c r="R27" s="143"/>
      <c r="S27" s="143">
        <v>3</v>
      </c>
      <c r="T27" s="143">
        <v>2</v>
      </c>
      <c r="U27" s="143"/>
      <c r="V27" s="143"/>
      <c r="W27" s="143">
        <v>2</v>
      </c>
      <c r="X27" s="143"/>
      <c r="Y27" s="143"/>
      <c r="Z27" s="143"/>
      <c r="AA27" s="143">
        <v>3</v>
      </c>
      <c r="AB27" s="143"/>
      <c r="AC27" s="143"/>
      <c r="AD27" s="34"/>
    </row>
    <row r="28" spans="1:30" ht="15.75" x14ac:dyDescent="0.25">
      <c r="A28" s="124" t="s">
        <v>33</v>
      </c>
      <c r="B28" s="123" t="s">
        <v>1440</v>
      </c>
      <c r="C28" s="143"/>
      <c r="D28" s="143">
        <v>3</v>
      </c>
      <c r="E28" s="143">
        <v>2</v>
      </c>
      <c r="F28" s="143"/>
      <c r="G28" s="143"/>
      <c r="H28" s="143">
        <v>2</v>
      </c>
      <c r="I28" s="143"/>
      <c r="J28" s="143"/>
      <c r="K28" s="143"/>
      <c r="L28" s="143">
        <v>3</v>
      </c>
      <c r="M28" s="143"/>
      <c r="N28" s="143"/>
      <c r="O28" s="143"/>
      <c r="P28" s="143">
        <v>1</v>
      </c>
      <c r="Q28" s="143"/>
      <c r="R28" s="143"/>
      <c r="S28" s="143">
        <v>3</v>
      </c>
      <c r="T28" s="143">
        <v>2</v>
      </c>
      <c r="U28" s="143"/>
      <c r="V28" s="143"/>
      <c r="W28" s="143">
        <v>2</v>
      </c>
      <c r="X28" s="143"/>
      <c r="Y28" s="143"/>
      <c r="Z28" s="143"/>
      <c r="AA28" s="143">
        <v>3</v>
      </c>
      <c r="AB28" s="143"/>
      <c r="AC28" s="143"/>
      <c r="AD28" s="34"/>
    </row>
    <row r="29" spans="1:30" ht="15.75" x14ac:dyDescent="0.25">
      <c r="A29" s="124" t="s">
        <v>35</v>
      </c>
      <c r="B29" s="123" t="s">
        <v>1441</v>
      </c>
      <c r="C29" s="143"/>
      <c r="D29" s="143">
        <v>3</v>
      </c>
      <c r="E29" s="143">
        <v>2</v>
      </c>
      <c r="F29" s="143"/>
      <c r="G29" s="143"/>
      <c r="H29" s="143">
        <v>2</v>
      </c>
      <c r="I29" s="143"/>
      <c r="J29" s="143"/>
      <c r="K29" s="143"/>
      <c r="L29" s="143">
        <v>3</v>
      </c>
      <c r="M29" s="143"/>
      <c r="N29" s="143"/>
      <c r="O29" s="143"/>
      <c r="P29" s="143">
        <v>1</v>
      </c>
      <c r="Q29" s="143"/>
      <c r="R29" s="143"/>
      <c r="S29" s="143">
        <v>3</v>
      </c>
      <c r="T29" s="143">
        <v>2</v>
      </c>
      <c r="U29" s="143"/>
      <c r="V29" s="143"/>
      <c r="W29" s="143">
        <v>2</v>
      </c>
      <c r="X29" s="143"/>
      <c r="Y29" s="143"/>
      <c r="Z29" s="143"/>
      <c r="AA29" s="143">
        <v>3</v>
      </c>
      <c r="AB29" s="143"/>
      <c r="AC29" s="143"/>
      <c r="AD29" s="34"/>
    </row>
    <row r="30" spans="1:30" ht="15.75" x14ac:dyDescent="0.25">
      <c r="A30" s="124" t="s">
        <v>37</v>
      </c>
      <c r="B30" s="123" t="s">
        <v>1442</v>
      </c>
      <c r="C30" s="143"/>
      <c r="D30" s="143">
        <v>3</v>
      </c>
      <c r="E30" s="143">
        <v>2</v>
      </c>
      <c r="F30" s="143"/>
      <c r="G30" s="143"/>
      <c r="H30" s="143">
        <v>2</v>
      </c>
      <c r="I30" s="143"/>
      <c r="J30" s="143"/>
      <c r="K30" s="143"/>
      <c r="L30" s="143">
        <v>3</v>
      </c>
      <c r="M30" s="143"/>
      <c r="N30" s="143"/>
      <c r="O30" s="143"/>
      <c r="P30" s="143">
        <v>1</v>
      </c>
      <c r="Q30" s="143"/>
      <c r="R30" s="143"/>
      <c r="S30" s="143">
        <v>3</v>
      </c>
      <c r="T30" s="143">
        <v>2</v>
      </c>
      <c r="U30" s="143"/>
      <c r="V30" s="143"/>
      <c r="W30" s="143">
        <v>2</v>
      </c>
      <c r="X30" s="143"/>
      <c r="Y30" s="143"/>
      <c r="Z30" s="143"/>
      <c r="AA30" s="143">
        <v>3</v>
      </c>
      <c r="AB30" s="143"/>
      <c r="AC30" s="143"/>
      <c r="AD30" s="34"/>
    </row>
    <row r="31" spans="1:30" ht="15.75" x14ac:dyDescent="0.25">
      <c r="A31" s="124" t="s">
        <v>39</v>
      </c>
      <c r="B31" s="123" t="s">
        <v>1443</v>
      </c>
      <c r="C31" s="143"/>
      <c r="D31" s="143">
        <v>3</v>
      </c>
      <c r="E31" s="143">
        <v>2</v>
      </c>
      <c r="F31" s="143"/>
      <c r="G31" s="143"/>
      <c r="H31" s="143">
        <v>2</v>
      </c>
      <c r="I31" s="143"/>
      <c r="J31" s="143"/>
      <c r="K31" s="143"/>
      <c r="L31" s="143">
        <v>3</v>
      </c>
      <c r="M31" s="143"/>
      <c r="N31" s="143"/>
      <c r="O31" s="143"/>
      <c r="P31" s="143">
        <v>1</v>
      </c>
      <c r="Q31" s="143"/>
      <c r="R31" s="143"/>
      <c r="S31" s="143">
        <v>3</v>
      </c>
      <c r="T31" s="143">
        <v>2</v>
      </c>
      <c r="U31" s="143"/>
      <c r="V31" s="143"/>
      <c r="W31" s="143">
        <v>2</v>
      </c>
      <c r="X31" s="143"/>
      <c r="Y31" s="143"/>
      <c r="Z31" s="143"/>
      <c r="AA31" s="143">
        <v>3</v>
      </c>
      <c r="AB31" s="143"/>
      <c r="AC31" s="143"/>
      <c r="AD31" s="34"/>
    </row>
    <row r="32" spans="1:30" ht="15.75" x14ac:dyDescent="0.25">
      <c r="A32" s="81" t="s">
        <v>436</v>
      </c>
      <c r="B32" s="81" t="s">
        <v>2505</v>
      </c>
      <c r="C32" s="81" t="s">
        <v>2</v>
      </c>
      <c r="D32" s="81" t="s">
        <v>3</v>
      </c>
      <c r="E32" s="81" t="s">
        <v>4</v>
      </c>
      <c r="F32" s="81" t="s">
        <v>5</v>
      </c>
      <c r="G32" s="81" t="s">
        <v>6</v>
      </c>
      <c r="H32" s="81" t="s">
        <v>7</v>
      </c>
      <c r="I32" s="81" t="s">
        <v>8</v>
      </c>
      <c r="J32" s="81" t="s">
        <v>9</v>
      </c>
      <c r="K32" s="81" t="s">
        <v>10</v>
      </c>
      <c r="L32" s="81" t="s">
        <v>11</v>
      </c>
      <c r="M32" s="81" t="s">
        <v>12</v>
      </c>
      <c r="N32" s="81" t="s">
        <v>13</v>
      </c>
      <c r="O32" s="81"/>
      <c r="P32" s="81" t="s">
        <v>14</v>
      </c>
      <c r="Q32" s="81"/>
      <c r="R32" s="81" t="s">
        <v>15</v>
      </c>
      <c r="S32" s="81" t="s">
        <v>16</v>
      </c>
      <c r="T32" s="81" t="s">
        <v>17</v>
      </c>
      <c r="U32" s="81" t="s">
        <v>18</v>
      </c>
      <c r="V32" s="81" t="s">
        <v>19</v>
      </c>
      <c r="W32" s="81" t="s">
        <v>20</v>
      </c>
      <c r="X32" s="81" t="s">
        <v>21</v>
      </c>
      <c r="Y32" s="81" t="s">
        <v>22</v>
      </c>
      <c r="Z32" s="81" t="s">
        <v>23</v>
      </c>
      <c r="AA32" s="81" t="s">
        <v>24</v>
      </c>
      <c r="AB32" s="81" t="s">
        <v>25</v>
      </c>
      <c r="AC32" s="81" t="s">
        <v>26</v>
      </c>
      <c r="AD32" s="34"/>
    </row>
    <row r="33" spans="1:30" ht="15.75" x14ac:dyDescent="0.25">
      <c r="A33" s="124" t="s">
        <v>27</v>
      </c>
      <c r="B33" s="123" t="s">
        <v>1444</v>
      </c>
      <c r="C33" s="143"/>
      <c r="D33" s="143">
        <v>3</v>
      </c>
      <c r="E33" s="143">
        <v>3</v>
      </c>
      <c r="F33" s="143"/>
      <c r="G33" s="143"/>
      <c r="H33" s="143"/>
      <c r="I33" s="143"/>
      <c r="J33" s="143"/>
      <c r="K33" s="143"/>
      <c r="L33" s="143"/>
      <c r="M33" s="143"/>
      <c r="N33" s="143"/>
      <c r="O33" s="143"/>
      <c r="P33" s="143">
        <v>2.2000000000000002</v>
      </c>
      <c r="Q33" s="143"/>
      <c r="R33" s="143"/>
      <c r="S33" s="143">
        <v>6.6000000000000005</v>
      </c>
      <c r="T33" s="143">
        <v>6.6000000000000005</v>
      </c>
      <c r="U33" s="143"/>
      <c r="V33" s="143"/>
      <c r="W33" s="143"/>
      <c r="X33" s="143"/>
      <c r="Y33" s="143"/>
      <c r="Z33" s="143"/>
      <c r="AA33" s="143"/>
      <c r="AB33" s="143"/>
      <c r="AC33" s="143"/>
      <c r="AD33" s="34"/>
    </row>
    <row r="34" spans="1:30" ht="15.75" x14ac:dyDescent="0.25">
      <c r="A34" s="124" t="s">
        <v>31</v>
      </c>
      <c r="B34" s="123" t="s">
        <v>1445</v>
      </c>
      <c r="C34" s="143"/>
      <c r="D34" s="143">
        <v>3</v>
      </c>
      <c r="E34" s="143">
        <v>2</v>
      </c>
      <c r="F34" s="143"/>
      <c r="G34" s="143"/>
      <c r="H34" s="143"/>
      <c r="I34" s="143"/>
      <c r="J34" s="143"/>
      <c r="K34" s="143"/>
      <c r="L34" s="143"/>
      <c r="M34" s="143"/>
      <c r="N34" s="143"/>
      <c r="O34" s="143"/>
      <c r="P34" s="143">
        <v>2.2000000000000002</v>
      </c>
      <c r="Q34" s="143"/>
      <c r="R34" s="143"/>
      <c r="S34" s="143">
        <v>6.6000000000000005</v>
      </c>
      <c r="T34" s="143">
        <v>4.4000000000000004</v>
      </c>
      <c r="U34" s="143"/>
      <c r="V34" s="143"/>
      <c r="W34" s="143"/>
      <c r="X34" s="143"/>
      <c r="Y34" s="143"/>
      <c r="Z34" s="143"/>
      <c r="AA34" s="143"/>
      <c r="AB34" s="143"/>
      <c r="AC34" s="143"/>
      <c r="AD34" s="34"/>
    </row>
    <row r="35" spans="1:30" ht="15.75" x14ac:dyDescent="0.25">
      <c r="A35" s="124" t="s">
        <v>33</v>
      </c>
      <c r="B35" s="123" t="s">
        <v>1446</v>
      </c>
      <c r="C35" s="143"/>
      <c r="D35" s="143">
        <v>3</v>
      </c>
      <c r="E35" s="143">
        <v>2</v>
      </c>
      <c r="F35" s="143"/>
      <c r="G35" s="143"/>
      <c r="H35" s="143"/>
      <c r="I35" s="143"/>
      <c r="J35" s="143"/>
      <c r="K35" s="143"/>
      <c r="L35" s="143"/>
      <c r="M35" s="143"/>
      <c r="N35" s="143"/>
      <c r="O35" s="143"/>
      <c r="P35" s="143">
        <v>2.2000000000000002</v>
      </c>
      <c r="Q35" s="143"/>
      <c r="R35" s="143"/>
      <c r="S35" s="143">
        <v>6.6000000000000005</v>
      </c>
      <c r="T35" s="143">
        <v>4.4000000000000004</v>
      </c>
      <c r="U35" s="143"/>
      <c r="V35" s="143"/>
      <c r="W35" s="143"/>
      <c r="X35" s="143"/>
      <c r="Y35" s="143"/>
      <c r="Z35" s="143"/>
      <c r="AA35" s="143"/>
      <c r="AB35" s="143"/>
      <c r="AC35" s="143"/>
      <c r="AD35" s="34"/>
    </row>
    <row r="36" spans="1:30" ht="15.75" x14ac:dyDescent="0.25">
      <c r="A36" s="124" t="s">
        <v>35</v>
      </c>
      <c r="B36" s="123" t="s">
        <v>1447</v>
      </c>
      <c r="C36" s="143"/>
      <c r="D36" s="143">
        <v>3</v>
      </c>
      <c r="E36" s="143">
        <v>3</v>
      </c>
      <c r="F36" s="143"/>
      <c r="G36" s="143"/>
      <c r="H36" s="143"/>
      <c r="I36" s="143"/>
      <c r="J36" s="143"/>
      <c r="K36" s="143"/>
      <c r="L36" s="143"/>
      <c r="M36" s="143"/>
      <c r="N36" s="143"/>
      <c r="O36" s="143"/>
      <c r="P36" s="143">
        <v>2.2000000000000002</v>
      </c>
      <c r="Q36" s="143"/>
      <c r="R36" s="143"/>
      <c r="S36" s="143">
        <v>6.6000000000000005</v>
      </c>
      <c r="T36" s="143">
        <v>6.6000000000000005</v>
      </c>
      <c r="U36" s="143"/>
      <c r="V36" s="143"/>
      <c r="W36" s="143"/>
      <c r="X36" s="143"/>
      <c r="Y36" s="143"/>
      <c r="Z36" s="143"/>
      <c r="AA36" s="143"/>
      <c r="AB36" s="143"/>
      <c r="AC36" s="143"/>
      <c r="AD36" s="34"/>
    </row>
    <row r="37" spans="1:30" ht="15.75" x14ac:dyDescent="0.25">
      <c r="A37" s="124" t="s">
        <v>37</v>
      </c>
      <c r="B37" s="123" t="s">
        <v>1448</v>
      </c>
      <c r="C37" s="143"/>
      <c r="D37" s="143">
        <v>3</v>
      </c>
      <c r="E37" s="143">
        <v>3</v>
      </c>
      <c r="F37" s="143"/>
      <c r="G37" s="143"/>
      <c r="H37" s="143"/>
      <c r="I37" s="143"/>
      <c r="J37" s="143"/>
      <c r="K37" s="143"/>
      <c r="L37" s="143"/>
      <c r="M37" s="143"/>
      <c r="N37" s="143"/>
      <c r="O37" s="143"/>
      <c r="P37" s="143">
        <v>2.2000000000000002</v>
      </c>
      <c r="Q37" s="143"/>
      <c r="R37" s="143"/>
      <c r="S37" s="143">
        <v>6.6000000000000005</v>
      </c>
      <c r="T37" s="143">
        <v>6.6000000000000005</v>
      </c>
      <c r="U37" s="143"/>
      <c r="V37" s="143"/>
      <c r="W37" s="143"/>
      <c r="X37" s="143"/>
      <c r="Y37" s="143"/>
      <c r="Z37" s="143"/>
      <c r="AA37" s="143"/>
      <c r="AB37" s="143"/>
      <c r="AC37" s="143"/>
      <c r="AD37" s="34"/>
    </row>
    <row r="38" spans="1:30" ht="15.75" x14ac:dyDescent="0.25">
      <c r="A38" s="124" t="s">
        <v>39</v>
      </c>
      <c r="B38" s="123" t="s">
        <v>1449</v>
      </c>
      <c r="C38" s="143"/>
      <c r="D38" s="143">
        <v>2</v>
      </c>
      <c r="E38" s="143">
        <v>2</v>
      </c>
      <c r="F38" s="143"/>
      <c r="G38" s="143"/>
      <c r="H38" s="143"/>
      <c r="I38" s="143"/>
      <c r="J38" s="143"/>
      <c r="K38" s="143"/>
      <c r="L38" s="143"/>
      <c r="M38" s="143"/>
      <c r="N38" s="143"/>
      <c r="O38" s="143"/>
      <c r="P38" s="143">
        <v>2.2000000000000002</v>
      </c>
      <c r="Q38" s="143"/>
      <c r="R38" s="143"/>
      <c r="S38" s="143">
        <v>4.4000000000000004</v>
      </c>
      <c r="T38" s="143">
        <v>4.4000000000000004</v>
      </c>
      <c r="U38" s="143"/>
      <c r="V38" s="143"/>
      <c r="W38" s="143"/>
      <c r="X38" s="143"/>
      <c r="Y38" s="143"/>
      <c r="Z38" s="143"/>
      <c r="AA38" s="143"/>
      <c r="AB38" s="143"/>
      <c r="AC38" s="143"/>
      <c r="AD38" s="34"/>
    </row>
    <row r="39" spans="1:30" ht="15.75" x14ac:dyDescent="0.25">
      <c r="A39" s="81" t="s">
        <v>436</v>
      </c>
      <c r="B39" s="81" t="s">
        <v>2489</v>
      </c>
      <c r="C39" s="81" t="s">
        <v>2</v>
      </c>
      <c r="D39" s="81" t="s">
        <v>3</v>
      </c>
      <c r="E39" s="81" t="s">
        <v>4</v>
      </c>
      <c r="F39" s="81" t="s">
        <v>5</v>
      </c>
      <c r="G39" s="81" t="s">
        <v>6</v>
      </c>
      <c r="H39" s="81" t="s">
        <v>7</v>
      </c>
      <c r="I39" s="81" t="s">
        <v>8</v>
      </c>
      <c r="J39" s="81" t="s">
        <v>9</v>
      </c>
      <c r="K39" s="81" t="s">
        <v>10</v>
      </c>
      <c r="L39" s="81" t="s">
        <v>11</v>
      </c>
      <c r="M39" s="81" t="s">
        <v>12</v>
      </c>
      <c r="N39" s="81" t="s">
        <v>13</v>
      </c>
      <c r="O39" s="81"/>
      <c r="P39" s="81" t="s">
        <v>14</v>
      </c>
      <c r="Q39" s="81"/>
      <c r="R39" s="81" t="s">
        <v>15</v>
      </c>
      <c r="S39" s="81" t="s">
        <v>16</v>
      </c>
      <c r="T39" s="81" t="s">
        <v>17</v>
      </c>
      <c r="U39" s="81" t="s">
        <v>18</v>
      </c>
      <c r="V39" s="81" t="s">
        <v>19</v>
      </c>
      <c r="W39" s="81" t="s">
        <v>20</v>
      </c>
      <c r="X39" s="81" t="s">
        <v>21</v>
      </c>
      <c r="Y39" s="81" t="s">
        <v>22</v>
      </c>
      <c r="Z39" s="81" t="s">
        <v>23</v>
      </c>
      <c r="AA39" s="81" t="s">
        <v>24</v>
      </c>
      <c r="AB39" s="81" t="s">
        <v>25</v>
      </c>
      <c r="AC39" s="81" t="s">
        <v>26</v>
      </c>
      <c r="AD39" s="34"/>
    </row>
    <row r="40" spans="1:30" ht="15.75" x14ac:dyDescent="0.25">
      <c r="A40" s="124" t="s">
        <v>27</v>
      </c>
      <c r="B40" s="123" t="s">
        <v>55</v>
      </c>
      <c r="C40" s="143">
        <v>3</v>
      </c>
      <c r="D40" s="143">
        <v>3</v>
      </c>
      <c r="E40" s="143">
        <v>2</v>
      </c>
      <c r="F40" s="143">
        <v>1</v>
      </c>
      <c r="G40" s="143"/>
      <c r="H40" s="143"/>
      <c r="I40" s="143"/>
      <c r="J40" s="143"/>
      <c r="K40" s="143"/>
      <c r="L40" s="143"/>
      <c r="M40" s="143"/>
      <c r="N40" s="143"/>
      <c r="O40" s="143"/>
      <c r="P40" s="143">
        <v>1</v>
      </c>
      <c r="Q40" s="143"/>
      <c r="R40" s="143">
        <v>3</v>
      </c>
      <c r="S40" s="143">
        <v>3</v>
      </c>
      <c r="T40" s="143">
        <v>2</v>
      </c>
      <c r="U40" s="143">
        <v>1</v>
      </c>
      <c r="V40" s="143"/>
      <c r="W40" s="143"/>
      <c r="X40" s="143"/>
      <c r="Y40" s="143"/>
      <c r="Z40" s="143"/>
      <c r="AA40" s="143"/>
      <c r="AB40" s="143"/>
      <c r="AC40" s="143"/>
      <c r="AD40" s="34"/>
    </row>
    <row r="41" spans="1:30" ht="31.5" x14ac:dyDescent="0.25">
      <c r="A41" s="124" t="s">
        <v>31</v>
      </c>
      <c r="B41" s="123" t="s">
        <v>56</v>
      </c>
      <c r="C41" s="143">
        <v>3</v>
      </c>
      <c r="D41" s="143">
        <v>3</v>
      </c>
      <c r="E41" s="143">
        <v>2</v>
      </c>
      <c r="F41" s="143">
        <v>1</v>
      </c>
      <c r="G41" s="143"/>
      <c r="H41" s="143"/>
      <c r="I41" s="143"/>
      <c r="J41" s="143"/>
      <c r="K41" s="143"/>
      <c r="L41" s="143"/>
      <c r="M41" s="143"/>
      <c r="N41" s="143"/>
      <c r="O41" s="143"/>
      <c r="P41" s="143">
        <v>1</v>
      </c>
      <c r="Q41" s="143"/>
      <c r="R41" s="143">
        <v>3</v>
      </c>
      <c r="S41" s="143">
        <v>3</v>
      </c>
      <c r="T41" s="143">
        <v>2</v>
      </c>
      <c r="U41" s="143">
        <v>1</v>
      </c>
      <c r="V41" s="143"/>
      <c r="W41" s="143"/>
      <c r="X41" s="143"/>
      <c r="Y41" s="143"/>
      <c r="Z41" s="143"/>
      <c r="AA41" s="143"/>
      <c r="AB41" s="143"/>
      <c r="AC41" s="143"/>
      <c r="AD41" s="34"/>
    </row>
    <row r="42" spans="1:30" ht="15.75" x14ac:dyDescent="0.25">
      <c r="A42" s="124" t="s">
        <v>33</v>
      </c>
      <c r="B42" s="123" t="s">
        <v>57</v>
      </c>
      <c r="C42" s="143">
        <v>3</v>
      </c>
      <c r="D42" s="143">
        <v>3</v>
      </c>
      <c r="E42" s="143">
        <v>2</v>
      </c>
      <c r="F42" s="143">
        <v>1</v>
      </c>
      <c r="G42" s="143"/>
      <c r="H42" s="143"/>
      <c r="I42" s="143"/>
      <c r="J42" s="143"/>
      <c r="K42" s="143"/>
      <c r="L42" s="143"/>
      <c r="M42" s="143"/>
      <c r="N42" s="143"/>
      <c r="O42" s="143"/>
      <c r="P42" s="143">
        <v>1</v>
      </c>
      <c r="Q42" s="143"/>
      <c r="R42" s="143">
        <v>3</v>
      </c>
      <c r="S42" s="143">
        <v>3</v>
      </c>
      <c r="T42" s="143">
        <v>2</v>
      </c>
      <c r="U42" s="143">
        <v>1</v>
      </c>
      <c r="V42" s="143"/>
      <c r="W42" s="143"/>
      <c r="X42" s="143"/>
      <c r="Y42" s="143"/>
      <c r="Z42" s="143"/>
      <c r="AA42" s="143"/>
      <c r="AB42" s="143"/>
      <c r="AC42" s="143"/>
      <c r="AD42" s="34"/>
    </row>
    <row r="43" spans="1:30" ht="15.75" x14ac:dyDescent="0.25">
      <c r="A43" s="124" t="s">
        <v>35</v>
      </c>
      <c r="B43" s="123" t="s">
        <v>58</v>
      </c>
      <c r="C43" s="143">
        <v>3</v>
      </c>
      <c r="D43" s="143">
        <v>3</v>
      </c>
      <c r="E43" s="143">
        <v>2</v>
      </c>
      <c r="F43" s="143">
        <v>1</v>
      </c>
      <c r="G43" s="143"/>
      <c r="H43" s="143"/>
      <c r="I43" s="143"/>
      <c r="J43" s="143"/>
      <c r="K43" s="143"/>
      <c r="L43" s="143"/>
      <c r="M43" s="143"/>
      <c r="N43" s="143"/>
      <c r="O43" s="143"/>
      <c r="P43" s="143">
        <v>1</v>
      </c>
      <c r="Q43" s="143"/>
      <c r="R43" s="143">
        <v>3</v>
      </c>
      <c r="S43" s="143">
        <v>3</v>
      </c>
      <c r="T43" s="143">
        <v>2</v>
      </c>
      <c r="U43" s="143">
        <v>1</v>
      </c>
      <c r="V43" s="143"/>
      <c r="W43" s="143"/>
      <c r="X43" s="143"/>
      <c r="Y43" s="143"/>
      <c r="Z43" s="143"/>
      <c r="AA43" s="143"/>
      <c r="AB43" s="143"/>
      <c r="AC43" s="143"/>
      <c r="AD43" s="34"/>
    </row>
    <row r="44" spans="1:30" ht="31.5" x14ac:dyDescent="0.25">
      <c r="A44" s="124" t="s">
        <v>37</v>
      </c>
      <c r="B44" s="123" t="s">
        <v>59</v>
      </c>
      <c r="C44" s="143">
        <v>3</v>
      </c>
      <c r="D44" s="143">
        <v>3</v>
      </c>
      <c r="E44" s="143">
        <v>2</v>
      </c>
      <c r="F44" s="143">
        <v>1</v>
      </c>
      <c r="G44" s="143"/>
      <c r="H44" s="143"/>
      <c r="I44" s="143"/>
      <c r="J44" s="143"/>
      <c r="K44" s="143"/>
      <c r="L44" s="143"/>
      <c r="M44" s="143"/>
      <c r="N44" s="143"/>
      <c r="O44" s="143"/>
      <c r="P44" s="143">
        <v>1</v>
      </c>
      <c r="Q44" s="143"/>
      <c r="R44" s="143">
        <v>3</v>
      </c>
      <c r="S44" s="143">
        <v>3</v>
      </c>
      <c r="T44" s="143">
        <v>2</v>
      </c>
      <c r="U44" s="143">
        <v>1</v>
      </c>
      <c r="V44" s="143"/>
      <c r="W44" s="143"/>
      <c r="X44" s="143"/>
      <c r="Y44" s="143"/>
      <c r="Z44" s="143"/>
      <c r="AA44" s="143"/>
      <c r="AB44" s="143"/>
      <c r="AC44" s="143"/>
      <c r="AD44" s="34"/>
    </row>
    <row r="45" spans="1:30" ht="15.75" x14ac:dyDescent="0.25">
      <c r="A45" s="124" t="s">
        <v>39</v>
      </c>
      <c r="B45" s="123" t="s">
        <v>1450</v>
      </c>
      <c r="C45" s="143">
        <v>3</v>
      </c>
      <c r="D45" s="143">
        <v>3</v>
      </c>
      <c r="E45" s="143">
        <v>2</v>
      </c>
      <c r="F45" s="143">
        <v>1</v>
      </c>
      <c r="G45" s="143"/>
      <c r="H45" s="143"/>
      <c r="I45" s="143"/>
      <c r="J45" s="143"/>
      <c r="K45" s="143"/>
      <c r="L45" s="143"/>
      <c r="M45" s="143"/>
      <c r="N45" s="143"/>
      <c r="O45" s="143"/>
      <c r="P45" s="143">
        <v>1</v>
      </c>
      <c r="Q45" s="143"/>
      <c r="R45" s="143">
        <v>3</v>
      </c>
      <c r="S45" s="143">
        <v>3</v>
      </c>
      <c r="T45" s="143">
        <v>2</v>
      </c>
      <c r="U45" s="143">
        <v>1</v>
      </c>
      <c r="V45" s="143"/>
      <c r="W45" s="143"/>
      <c r="X45" s="143"/>
      <c r="Y45" s="143"/>
      <c r="Z45" s="143"/>
      <c r="AA45" s="143"/>
      <c r="AB45" s="143"/>
      <c r="AC45" s="143"/>
      <c r="AD45" s="34"/>
    </row>
    <row r="46" spans="1:30" ht="15.75" x14ac:dyDescent="0.25">
      <c r="A46" s="81" t="s">
        <v>436</v>
      </c>
      <c r="B46" s="81" t="s">
        <v>2490</v>
      </c>
      <c r="C46" s="81" t="s">
        <v>2</v>
      </c>
      <c r="D46" s="81" t="s">
        <v>3</v>
      </c>
      <c r="E46" s="81" t="s">
        <v>4</v>
      </c>
      <c r="F46" s="81" t="s">
        <v>5</v>
      </c>
      <c r="G46" s="81" t="s">
        <v>6</v>
      </c>
      <c r="H46" s="81" t="s">
        <v>7</v>
      </c>
      <c r="I46" s="81" t="s">
        <v>8</v>
      </c>
      <c r="J46" s="81" t="s">
        <v>9</v>
      </c>
      <c r="K46" s="81" t="s">
        <v>10</v>
      </c>
      <c r="L46" s="81" t="s">
        <v>11</v>
      </c>
      <c r="M46" s="81" t="s">
        <v>12</v>
      </c>
      <c r="N46" s="81" t="s">
        <v>13</v>
      </c>
      <c r="O46" s="81"/>
      <c r="P46" s="81" t="s">
        <v>14</v>
      </c>
      <c r="Q46" s="81"/>
      <c r="R46" s="81" t="s">
        <v>15</v>
      </c>
      <c r="S46" s="81" t="s">
        <v>16</v>
      </c>
      <c r="T46" s="81" t="s">
        <v>17</v>
      </c>
      <c r="U46" s="81" t="s">
        <v>18</v>
      </c>
      <c r="V46" s="81" t="s">
        <v>19</v>
      </c>
      <c r="W46" s="81" t="s">
        <v>20</v>
      </c>
      <c r="X46" s="81" t="s">
        <v>21</v>
      </c>
      <c r="Y46" s="81" t="s">
        <v>22</v>
      </c>
      <c r="Z46" s="81" t="s">
        <v>23</v>
      </c>
      <c r="AA46" s="81" t="s">
        <v>24</v>
      </c>
      <c r="AB46" s="81" t="s">
        <v>25</v>
      </c>
      <c r="AC46" s="81" t="s">
        <v>26</v>
      </c>
      <c r="AD46" s="34"/>
    </row>
    <row r="47" spans="1:30" ht="15.75" x14ac:dyDescent="0.25">
      <c r="A47" s="124" t="s">
        <v>27</v>
      </c>
      <c r="B47" s="123" t="s">
        <v>1451</v>
      </c>
      <c r="C47" s="143"/>
      <c r="D47" s="143"/>
      <c r="E47" s="143"/>
      <c r="F47" s="143"/>
      <c r="G47" s="143"/>
      <c r="H47" s="143"/>
      <c r="I47" s="143"/>
      <c r="J47" s="143">
        <v>3</v>
      </c>
      <c r="K47" s="143"/>
      <c r="L47" s="143">
        <v>3</v>
      </c>
      <c r="M47" s="143">
        <v>3</v>
      </c>
      <c r="N47" s="143">
        <v>3</v>
      </c>
      <c r="O47" s="143"/>
      <c r="P47" s="143">
        <v>5</v>
      </c>
      <c r="Q47" s="143"/>
      <c r="R47" s="143"/>
      <c r="S47" s="143"/>
      <c r="T47" s="143"/>
      <c r="U47" s="143"/>
      <c r="V47" s="143"/>
      <c r="W47" s="143"/>
      <c r="X47" s="143"/>
      <c r="Y47" s="143">
        <v>15</v>
      </c>
      <c r="Z47" s="143"/>
      <c r="AA47" s="143">
        <v>15</v>
      </c>
      <c r="AB47" s="143">
        <v>15</v>
      </c>
      <c r="AC47" s="143">
        <v>15</v>
      </c>
      <c r="AD47" s="34"/>
    </row>
    <row r="48" spans="1:30" ht="15.75" x14ac:dyDescent="0.25">
      <c r="A48" s="124" t="s">
        <v>31</v>
      </c>
      <c r="B48" s="123" t="s">
        <v>1452</v>
      </c>
      <c r="C48" s="143"/>
      <c r="D48" s="143"/>
      <c r="E48" s="143"/>
      <c r="F48" s="143"/>
      <c r="G48" s="143"/>
      <c r="H48" s="143"/>
      <c r="I48" s="143"/>
      <c r="J48" s="143">
        <v>3</v>
      </c>
      <c r="K48" s="143"/>
      <c r="L48" s="143">
        <v>3</v>
      </c>
      <c r="M48" s="143">
        <v>3</v>
      </c>
      <c r="N48" s="143">
        <v>2</v>
      </c>
      <c r="O48" s="143"/>
      <c r="P48" s="143">
        <v>5</v>
      </c>
      <c r="Q48" s="143"/>
      <c r="R48" s="143"/>
      <c r="S48" s="143"/>
      <c r="T48" s="143"/>
      <c r="U48" s="143"/>
      <c r="V48" s="143"/>
      <c r="W48" s="143"/>
      <c r="X48" s="143"/>
      <c r="Y48" s="143">
        <v>15</v>
      </c>
      <c r="Z48" s="143"/>
      <c r="AA48" s="143">
        <v>15</v>
      </c>
      <c r="AB48" s="143">
        <v>15</v>
      </c>
      <c r="AC48" s="143">
        <v>10</v>
      </c>
      <c r="AD48" s="34"/>
    </row>
    <row r="49" spans="1:30" ht="15.75" x14ac:dyDescent="0.25">
      <c r="A49" s="124" t="s">
        <v>33</v>
      </c>
      <c r="B49" s="123" t="s">
        <v>1453</v>
      </c>
      <c r="C49" s="143"/>
      <c r="D49" s="143"/>
      <c r="E49" s="143"/>
      <c r="F49" s="143"/>
      <c r="G49" s="143"/>
      <c r="H49" s="143"/>
      <c r="I49" s="143"/>
      <c r="J49" s="143">
        <v>3</v>
      </c>
      <c r="K49" s="143"/>
      <c r="L49" s="143">
        <v>3</v>
      </c>
      <c r="M49" s="143">
        <v>3</v>
      </c>
      <c r="N49" s="143">
        <v>3</v>
      </c>
      <c r="O49" s="143"/>
      <c r="P49" s="143">
        <v>5</v>
      </c>
      <c r="Q49" s="143"/>
      <c r="R49" s="143"/>
      <c r="S49" s="143"/>
      <c r="T49" s="143"/>
      <c r="U49" s="143"/>
      <c r="V49" s="143"/>
      <c r="W49" s="143"/>
      <c r="X49" s="143"/>
      <c r="Y49" s="143">
        <v>15</v>
      </c>
      <c r="Z49" s="143"/>
      <c r="AA49" s="143">
        <v>15</v>
      </c>
      <c r="AB49" s="143">
        <v>15</v>
      </c>
      <c r="AC49" s="143">
        <v>15</v>
      </c>
      <c r="AD49" s="34"/>
    </row>
    <row r="50" spans="1:30" ht="15.75" x14ac:dyDescent="0.25">
      <c r="A50" s="124" t="s">
        <v>35</v>
      </c>
      <c r="B50" s="123" t="s">
        <v>1454</v>
      </c>
      <c r="C50" s="143"/>
      <c r="D50" s="143"/>
      <c r="E50" s="143"/>
      <c r="F50" s="143"/>
      <c r="G50" s="143"/>
      <c r="H50" s="143"/>
      <c r="I50" s="143"/>
      <c r="J50" s="143">
        <v>3</v>
      </c>
      <c r="K50" s="143">
        <v>3</v>
      </c>
      <c r="L50" s="143">
        <v>3</v>
      </c>
      <c r="M50" s="143">
        <v>3</v>
      </c>
      <c r="N50" s="143">
        <v>2</v>
      </c>
      <c r="O50" s="143"/>
      <c r="P50" s="143">
        <v>5</v>
      </c>
      <c r="Q50" s="143"/>
      <c r="R50" s="143"/>
      <c r="S50" s="143"/>
      <c r="T50" s="143"/>
      <c r="U50" s="143"/>
      <c r="V50" s="143"/>
      <c r="W50" s="143"/>
      <c r="X50" s="143"/>
      <c r="Y50" s="143">
        <v>15</v>
      </c>
      <c r="Z50" s="143">
        <v>15</v>
      </c>
      <c r="AA50" s="143">
        <v>15</v>
      </c>
      <c r="AB50" s="143">
        <v>15</v>
      </c>
      <c r="AC50" s="143">
        <v>10</v>
      </c>
      <c r="AD50" s="34"/>
    </row>
    <row r="51" spans="1:30" ht="15.75" x14ac:dyDescent="0.25">
      <c r="A51" s="124" t="s">
        <v>37</v>
      </c>
      <c r="B51" s="123" t="s">
        <v>1455</v>
      </c>
      <c r="C51" s="143"/>
      <c r="D51" s="143"/>
      <c r="E51" s="143"/>
      <c r="F51" s="143"/>
      <c r="G51" s="143"/>
      <c r="H51" s="143"/>
      <c r="I51" s="143"/>
      <c r="J51" s="143">
        <v>3</v>
      </c>
      <c r="K51" s="143"/>
      <c r="L51" s="143">
        <v>3</v>
      </c>
      <c r="M51" s="143">
        <v>3</v>
      </c>
      <c r="N51" s="143">
        <v>3</v>
      </c>
      <c r="O51" s="143"/>
      <c r="P51" s="143">
        <v>5</v>
      </c>
      <c r="Q51" s="143"/>
      <c r="R51" s="143"/>
      <c r="S51" s="143"/>
      <c r="T51" s="143"/>
      <c r="U51" s="143"/>
      <c r="V51" s="143"/>
      <c r="W51" s="143"/>
      <c r="X51" s="143"/>
      <c r="Y51" s="143">
        <v>15</v>
      </c>
      <c r="Z51" s="143"/>
      <c r="AA51" s="143">
        <v>15</v>
      </c>
      <c r="AB51" s="143">
        <v>15</v>
      </c>
      <c r="AC51" s="143">
        <v>15</v>
      </c>
      <c r="AD51" s="34"/>
    </row>
    <row r="52" spans="1:30" ht="15.75" x14ac:dyDescent="0.25">
      <c r="A52" s="81" t="s">
        <v>436</v>
      </c>
      <c r="B52" s="81" t="s">
        <v>2492</v>
      </c>
      <c r="C52" s="81" t="s">
        <v>2</v>
      </c>
      <c r="D52" s="81" t="s">
        <v>3</v>
      </c>
      <c r="E52" s="81" t="s">
        <v>4</v>
      </c>
      <c r="F52" s="81" t="s">
        <v>5</v>
      </c>
      <c r="G52" s="81" t="s">
        <v>6</v>
      </c>
      <c r="H52" s="81" t="s">
        <v>7</v>
      </c>
      <c r="I52" s="81" t="s">
        <v>8</v>
      </c>
      <c r="J52" s="81" t="s">
        <v>9</v>
      </c>
      <c r="K52" s="81" t="s">
        <v>10</v>
      </c>
      <c r="L52" s="81" t="s">
        <v>11</v>
      </c>
      <c r="M52" s="81" t="s">
        <v>12</v>
      </c>
      <c r="N52" s="81" t="s">
        <v>13</v>
      </c>
      <c r="O52" s="81"/>
      <c r="P52" s="81" t="s">
        <v>14</v>
      </c>
      <c r="Q52" s="81"/>
      <c r="R52" s="81" t="s">
        <v>15</v>
      </c>
      <c r="S52" s="81" t="s">
        <v>16</v>
      </c>
      <c r="T52" s="81" t="s">
        <v>17</v>
      </c>
      <c r="U52" s="81" t="s">
        <v>18</v>
      </c>
      <c r="V52" s="81" t="s">
        <v>19</v>
      </c>
      <c r="W52" s="81" t="s">
        <v>20</v>
      </c>
      <c r="X52" s="81" t="s">
        <v>21</v>
      </c>
      <c r="Y52" s="81" t="s">
        <v>22</v>
      </c>
      <c r="Z52" s="81" t="s">
        <v>23</v>
      </c>
      <c r="AA52" s="81" t="s">
        <v>24</v>
      </c>
      <c r="AB52" s="81" t="s">
        <v>25</v>
      </c>
      <c r="AC52" s="81" t="s">
        <v>26</v>
      </c>
      <c r="AD52" s="34"/>
    </row>
    <row r="53" spans="1:30" ht="15.75" x14ac:dyDescent="0.25">
      <c r="A53" s="124" t="s">
        <v>27</v>
      </c>
      <c r="B53" s="123" t="s">
        <v>1456</v>
      </c>
      <c r="C53" s="143">
        <v>3</v>
      </c>
      <c r="D53" s="143">
        <v>3</v>
      </c>
      <c r="E53" s="143">
        <v>3</v>
      </c>
      <c r="F53" s="143">
        <v>3</v>
      </c>
      <c r="G53" s="143">
        <v>3</v>
      </c>
      <c r="H53" s="143">
        <v>3</v>
      </c>
      <c r="I53" s="143"/>
      <c r="J53" s="143">
        <v>3</v>
      </c>
      <c r="K53" s="143">
        <v>3</v>
      </c>
      <c r="L53" s="143"/>
      <c r="M53" s="143">
        <v>3</v>
      </c>
      <c r="N53" s="143"/>
      <c r="O53" s="143"/>
      <c r="P53" s="143">
        <v>5</v>
      </c>
      <c r="Q53" s="143"/>
      <c r="R53" s="143">
        <v>15</v>
      </c>
      <c r="S53" s="143">
        <v>15</v>
      </c>
      <c r="T53" s="143">
        <v>15</v>
      </c>
      <c r="U53" s="143">
        <v>15</v>
      </c>
      <c r="V53" s="143">
        <v>15</v>
      </c>
      <c r="W53" s="143">
        <v>15</v>
      </c>
      <c r="X53" s="143"/>
      <c r="Y53" s="143">
        <v>15</v>
      </c>
      <c r="Z53" s="143">
        <v>15</v>
      </c>
      <c r="AA53" s="143"/>
      <c r="AB53" s="143">
        <v>15</v>
      </c>
      <c r="AC53" s="143"/>
      <c r="AD53" s="34"/>
    </row>
    <row r="54" spans="1:30" ht="15.75" x14ac:dyDescent="0.25">
      <c r="A54" s="124" t="s">
        <v>31</v>
      </c>
      <c r="B54" s="123" t="s">
        <v>1457</v>
      </c>
      <c r="C54" s="143">
        <v>3</v>
      </c>
      <c r="D54" s="143">
        <v>3</v>
      </c>
      <c r="E54" s="143">
        <v>2</v>
      </c>
      <c r="F54" s="143">
        <v>2</v>
      </c>
      <c r="G54" s="143">
        <v>3</v>
      </c>
      <c r="H54" s="143"/>
      <c r="I54" s="143"/>
      <c r="J54" s="143">
        <v>2</v>
      </c>
      <c r="K54" s="143"/>
      <c r="L54" s="143"/>
      <c r="M54" s="143">
        <v>2</v>
      </c>
      <c r="N54" s="143"/>
      <c r="O54" s="143"/>
      <c r="P54" s="143">
        <v>5</v>
      </c>
      <c r="Q54" s="143"/>
      <c r="R54" s="143">
        <v>15</v>
      </c>
      <c r="S54" s="143">
        <v>15</v>
      </c>
      <c r="T54" s="143">
        <v>10</v>
      </c>
      <c r="U54" s="143">
        <v>10</v>
      </c>
      <c r="V54" s="143">
        <v>15</v>
      </c>
      <c r="W54" s="143"/>
      <c r="X54" s="143"/>
      <c r="Y54" s="143">
        <v>10</v>
      </c>
      <c r="Z54" s="143"/>
      <c r="AA54" s="143"/>
      <c r="AB54" s="143">
        <v>10</v>
      </c>
      <c r="AC54" s="143"/>
      <c r="AD54" s="34"/>
    </row>
    <row r="55" spans="1:30" ht="15.75" x14ac:dyDescent="0.25">
      <c r="A55" s="124" t="s">
        <v>33</v>
      </c>
      <c r="B55" s="123" t="s">
        <v>1458</v>
      </c>
      <c r="C55" s="143">
        <v>3</v>
      </c>
      <c r="D55" s="143">
        <v>3</v>
      </c>
      <c r="E55" s="143">
        <v>2</v>
      </c>
      <c r="F55" s="143"/>
      <c r="G55" s="143"/>
      <c r="H55" s="143"/>
      <c r="I55" s="143"/>
      <c r="J55" s="143"/>
      <c r="K55" s="143"/>
      <c r="L55" s="143"/>
      <c r="M55" s="143"/>
      <c r="N55" s="143"/>
      <c r="O55" s="143"/>
      <c r="P55" s="143">
        <v>5</v>
      </c>
      <c r="Q55" s="143"/>
      <c r="R55" s="143">
        <v>15</v>
      </c>
      <c r="S55" s="143">
        <v>15</v>
      </c>
      <c r="T55" s="143">
        <v>10</v>
      </c>
      <c r="U55" s="143"/>
      <c r="V55" s="143"/>
      <c r="W55" s="143"/>
      <c r="X55" s="143"/>
      <c r="Y55" s="143"/>
      <c r="Z55" s="143"/>
      <c r="AA55" s="143"/>
      <c r="AB55" s="143"/>
      <c r="AC55" s="143"/>
      <c r="AD55" s="34"/>
    </row>
    <row r="56" spans="1:30" ht="15.75" x14ac:dyDescent="0.25">
      <c r="A56" s="124" t="s">
        <v>35</v>
      </c>
      <c r="B56" s="123" t="s">
        <v>1459</v>
      </c>
      <c r="C56" s="143">
        <v>3</v>
      </c>
      <c r="D56" s="143">
        <v>3</v>
      </c>
      <c r="E56" s="143">
        <v>3</v>
      </c>
      <c r="F56" s="143"/>
      <c r="G56" s="143">
        <v>2</v>
      </c>
      <c r="H56" s="143">
        <v>2</v>
      </c>
      <c r="I56" s="143"/>
      <c r="J56" s="143"/>
      <c r="K56" s="143"/>
      <c r="L56" s="143"/>
      <c r="M56" s="143">
        <v>2</v>
      </c>
      <c r="N56" s="143"/>
      <c r="O56" s="143"/>
      <c r="P56" s="143">
        <v>5</v>
      </c>
      <c r="Q56" s="143"/>
      <c r="R56" s="143">
        <v>15</v>
      </c>
      <c r="S56" s="143">
        <v>15</v>
      </c>
      <c r="T56" s="143">
        <v>15</v>
      </c>
      <c r="U56" s="143"/>
      <c r="V56" s="143">
        <v>10</v>
      </c>
      <c r="W56" s="143">
        <v>10</v>
      </c>
      <c r="X56" s="143"/>
      <c r="Y56" s="143"/>
      <c r="Z56" s="143"/>
      <c r="AA56" s="143"/>
      <c r="AB56" s="143">
        <v>10</v>
      </c>
      <c r="AC56" s="143"/>
      <c r="AD56" s="34"/>
    </row>
    <row r="57" spans="1:30" ht="15.75" x14ac:dyDescent="0.25">
      <c r="A57" s="124" t="s">
        <v>37</v>
      </c>
      <c r="B57" s="123" t="s">
        <v>1460</v>
      </c>
      <c r="C57" s="143">
        <v>3</v>
      </c>
      <c r="D57" s="143">
        <v>3</v>
      </c>
      <c r="E57" s="143">
        <v>3</v>
      </c>
      <c r="F57" s="143">
        <v>2</v>
      </c>
      <c r="G57" s="143">
        <v>2</v>
      </c>
      <c r="H57" s="143"/>
      <c r="I57" s="143"/>
      <c r="J57" s="143"/>
      <c r="K57" s="143"/>
      <c r="L57" s="143"/>
      <c r="M57" s="143">
        <v>2</v>
      </c>
      <c r="N57" s="143"/>
      <c r="O57" s="143"/>
      <c r="P57" s="143">
        <v>5</v>
      </c>
      <c r="Q57" s="143"/>
      <c r="R57" s="143">
        <v>15</v>
      </c>
      <c r="S57" s="143">
        <v>15</v>
      </c>
      <c r="T57" s="143">
        <v>15</v>
      </c>
      <c r="U57" s="143">
        <v>10</v>
      </c>
      <c r="V57" s="143">
        <v>10</v>
      </c>
      <c r="W57" s="143"/>
      <c r="X57" s="143"/>
      <c r="Y57" s="143"/>
      <c r="Z57" s="143"/>
      <c r="AA57" s="143"/>
      <c r="AB57" s="143">
        <v>10</v>
      </c>
      <c r="AC57" s="143"/>
      <c r="AD57" s="34"/>
    </row>
    <row r="58" spans="1:30" ht="15.75" x14ac:dyDescent="0.25">
      <c r="A58" s="124" t="s">
        <v>39</v>
      </c>
      <c r="B58" s="123" t="s">
        <v>1461</v>
      </c>
      <c r="C58" s="143">
        <v>3</v>
      </c>
      <c r="D58" s="143">
        <v>2</v>
      </c>
      <c r="E58" s="143">
        <v>2</v>
      </c>
      <c r="F58" s="143">
        <v>2</v>
      </c>
      <c r="G58" s="143">
        <v>2</v>
      </c>
      <c r="H58" s="143"/>
      <c r="I58" s="143"/>
      <c r="J58" s="143"/>
      <c r="K58" s="143"/>
      <c r="L58" s="143"/>
      <c r="M58" s="143">
        <v>2</v>
      </c>
      <c r="N58" s="143"/>
      <c r="O58" s="143"/>
      <c r="P58" s="143">
        <v>5</v>
      </c>
      <c r="Q58" s="143"/>
      <c r="R58" s="143">
        <v>15</v>
      </c>
      <c r="S58" s="143">
        <v>10</v>
      </c>
      <c r="T58" s="143">
        <v>10</v>
      </c>
      <c r="U58" s="143">
        <v>10</v>
      </c>
      <c r="V58" s="143">
        <v>10</v>
      </c>
      <c r="W58" s="143"/>
      <c r="X58" s="143"/>
      <c r="Y58" s="143"/>
      <c r="Z58" s="143"/>
      <c r="AA58" s="143"/>
      <c r="AB58" s="143">
        <v>10</v>
      </c>
      <c r="AC58" s="143"/>
      <c r="AD58" s="34"/>
    </row>
    <row r="59" spans="1:30" ht="15.75" x14ac:dyDescent="0.25">
      <c r="A59" s="81" t="s">
        <v>436</v>
      </c>
      <c r="B59" s="81" t="s">
        <v>2491</v>
      </c>
      <c r="C59" s="81" t="s">
        <v>2</v>
      </c>
      <c r="D59" s="81" t="s">
        <v>3</v>
      </c>
      <c r="E59" s="81" t="s">
        <v>4</v>
      </c>
      <c r="F59" s="81" t="s">
        <v>5</v>
      </c>
      <c r="G59" s="81" t="s">
        <v>6</v>
      </c>
      <c r="H59" s="81" t="s">
        <v>7</v>
      </c>
      <c r="I59" s="81" t="s">
        <v>8</v>
      </c>
      <c r="J59" s="81" t="s">
        <v>9</v>
      </c>
      <c r="K59" s="81" t="s">
        <v>10</v>
      </c>
      <c r="L59" s="81" t="s">
        <v>11</v>
      </c>
      <c r="M59" s="81" t="s">
        <v>12</v>
      </c>
      <c r="N59" s="81" t="s">
        <v>13</v>
      </c>
      <c r="O59" s="81"/>
      <c r="P59" s="81" t="s">
        <v>14</v>
      </c>
      <c r="Q59" s="81"/>
      <c r="R59" s="81" t="s">
        <v>15</v>
      </c>
      <c r="S59" s="81" t="s">
        <v>16</v>
      </c>
      <c r="T59" s="81" t="s">
        <v>17</v>
      </c>
      <c r="U59" s="81" t="s">
        <v>18</v>
      </c>
      <c r="V59" s="81" t="s">
        <v>19</v>
      </c>
      <c r="W59" s="81" t="s">
        <v>20</v>
      </c>
      <c r="X59" s="81" t="s">
        <v>21</v>
      </c>
      <c r="Y59" s="81" t="s">
        <v>22</v>
      </c>
      <c r="Z59" s="81" t="s">
        <v>23</v>
      </c>
      <c r="AA59" s="81" t="s">
        <v>24</v>
      </c>
      <c r="AB59" s="81" t="s">
        <v>25</v>
      </c>
      <c r="AC59" s="81" t="s">
        <v>26</v>
      </c>
      <c r="AD59" s="34"/>
    </row>
    <row r="60" spans="1:30" ht="15.75" x14ac:dyDescent="0.25">
      <c r="A60" s="124" t="s">
        <v>27</v>
      </c>
      <c r="B60" s="123" t="s">
        <v>1462</v>
      </c>
      <c r="C60" s="143"/>
      <c r="D60" s="143">
        <v>3</v>
      </c>
      <c r="E60" s="143">
        <v>2</v>
      </c>
      <c r="F60" s="143"/>
      <c r="G60" s="143"/>
      <c r="H60" s="143">
        <v>2</v>
      </c>
      <c r="I60" s="143"/>
      <c r="J60" s="143"/>
      <c r="K60" s="143"/>
      <c r="L60" s="143">
        <v>3</v>
      </c>
      <c r="M60" s="143"/>
      <c r="N60" s="143">
        <v>3</v>
      </c>
      <c r="O60" s="143"/>
      <c r="P60" s="143">
        <v>4.5999999999999996</v>
      </c>
      <c r="Q60" s="143"/>
      <c r="R60" s="143"/>
      <c r="S60" s="143">
        <f t="shared" ref="S60:T65" si="4">(D60*4.6)</f>
        <v>13.799999999999999</v>
      </c>
      <c r="T60" s="143">
        <f t="shared" si="4"/>
        <v>9.1999999999999993</v>
      </c>
      <c r="U60" s="143"/>
      <c r="V60" s="143"/>
      <c r="W60" s="143">
        <f t="shared" ref="W60:W65" si="5">(H60*4.6)</f>
        <v>9.1999999999999993</v>
      </c>
      <c r="X60" s="143"/>
      <c r="Y60" s="143"/>
      <c r="Z60" s="143"/>
      <c r="AA60" s="143">
        <f t="shared" ref="AA60:AA65" si="6">(L60*4.6)</f>
        <v>13.799999999999999</v>
      </c>
      <c r="AB60" s="143"/>
      <c r="AC60" s="143">
        <f t="shared" ref="AC60:AC65" si="7">(N60*4.6)</f>
        <v>13.799999999999999</v>
      </c>
      <c r="AD60" s="34"/>
    </row>
    <row r="61" spans="1:30" ht="15.75" x14ac:dyDescent="0.25">
      <c r="A61" s="124" t="s">
        <v>31</v>
      </c>
      <c r="B61" s="123" t="s">
        <v>1463</v>
      </c>
      <c r="C61" s="143"/>
      <c r="D61" s="143">
        <v>3</v>
      </c>
      <c r="E61" s="143">
        <v>2</v>
      </c>
      <c r="F61" s="143"/>
      <c r="G61" s="143"/>
      <c r="H61" s="143">
        <v>2</v>
      </c>
      <c r="I61" s="143"/>
      <c r="J61" s="143"/>
      <c r="K61" s="143"/>
      <c r="L61" s="143">
        <v>3</v>
      </c>
      <c r="M61" s="143"/>
      <c r="N61" s="143">
        <v>3</v>
      </c>
      <c r="O61" s="143"/>
      <c r="P61" s="143">
        <v>4.5999999999999996</v>
      </c>
      <c r="Q61" s="143"/>
      <c r="R61" s="143"/>
      <c r="S61" s="143">
        <f t="shared" si="4"/>
        <v>13.799999999999999</v>
      </c>
      <c r="T61" s="143">
        <f t="shared" si="4"/>
        <v>9.1999999999999993</v>
      </c>
      <c r="U61" s="143"/>
      <c r="V61" s="143"/>
      <c r="W61" s="143">
        <f t="shared" si="5"/>
        <v>9.1999999999999993</v>
      </c>
      <c r="X61" s="143"/>
      <c r="Y61" s="143"/>
      <c r="Z61" s="143"/>
      <c r="AA61" s="143">
        <f t="shared" si="6"/>
        <v>13.799999999999999</v>
      </c>
      <c r="AB61" s="143"/>
      <c r="AC61" s="143">
        <f t="shared" si="7"/>
        <v>13.799999999999999</v>
      </c>
      <c r="AD61" s="34"/>
    </row>
    <row r="62" spans="1:30" ht="15.75" x14ac:dyDescent="0.25">
      <c r="A62" s="124" t="s">
        <v>33</v>
      </c>
      <c r="B62" s="123" t="s">
        <v>1464</v>
      </c>
      <c r="C62" s="143"/>
      <c r="D62" s="143">
        <v>3</v>
      </c>
      <c r="E62" s="143">
        <v>2</v>
      </c>
      <c r="F62" s="143"/>
      <c r="G62" s="143"/>
      <c r="H62" s="143">
        <v>2</v>
      </c>
      <c r="I62" s="143"/>
      <c r="J62" s="143"/>
      <c r="K62" s="143"/>
      <c r="L62" s="143">
        <v>3</v>
      </c>
      <c r="M62" s="143"/>
      <c r="N62" s="143">
        <v>3</v>
      </c>
      <c r="O62" s="143"/>
      <c r="P62" s="143">
        <v>4.5999999999999996</v>
      </c>
      <c r="Q62" s="143"/>
      <c r="R62" s="143"/>
      <c r="S62" s="143">
        <f t="shared" si="4"/>
        <v>13.799999999999999</v>
      </c>
      <c r="T62" s="143">
        <f t="shared" si="4"/>
        <v>9.1999999999999993</v>
      </c>
      <c r="U62" s="143"/>
      <c r="V62" s="143"/>
      <c r="W62" s="143">
        <f t="shared" si="5"/>
        <v>9.1999999999999993</v>
      </c>
      <c r="X62" s="143"/>
      <c r="Y62" s="143"/>
      <c r="Z62" s="143"/>
      <c r="AA62" s="143">
        <f t="shared" si="6"/>
        <v>13.799999999999999</v>
      </c>
      <c r="AB62" s="143"/>
      <c r="AC62" s="143">
        <f t="shared" si="7"/>
        <v>13.799999999999999</v>
      </c>
      <c r="AD62" s="34"/>
    </row>
    <row r="63" spans="1:30" ht="15.75" x14ac:dyDescent="0.25">
      <c r="A63" s="124" t="s">
        <v>35</v>
      </c>
      <c r="B63" s="123" t="s">
        <v>1465</v>
      </c>
      <c r="C63" s="143"/>
      <c r="D63" s="143">
        <v>3</v>
      </c>
      <c r="E63" s="143">
        <v>2</v>
      </c>
      <c r="F63" s="143"/>
      <c r="G63" s="143"/>
      <c r="H63" s="143">
        <v>2</v>
      </c>
      <c r="I63" s="143"/>
      <c r="J63" s="143"/>
      <c r="K63" s="143"/>
      <c r="L63" s="143">
        <v>3</v>
      </c>
      <c r="M63" s="143"/>
      <c r="N63" s="143">
        <v>3</v>
      </c>
      <c r="O63" s="143"/>
      <c r="P63" s="143">
        <v>4.5999999999999996</v>
      </c>
      <c r="Q63" s="143"/>
      <c r="R63" s="143"/>
      <c r="S63" s="143">
        <f t="shared" si="4"/>
        <v>13.799999999999999</v>
      </c>
      <c r="T63" s="143">
        <f t="shared" si="4"/>
        <v>9.1999999999999993</v>
      </c>
      <c r="U63" s="143"/>
      <c r="V63" s="143"/>
      <c r="W63" s="143">
        <f t="shared" si="5"/>
        <v>9.1999999999999993</v>
      </c>
      <c r="X63" s="143"/>
      <c r="Y63" s="143"/>
      <c r="Z63" s="143"/>
      <c r="AA63" s="143">
        <f t="shared" si="6"/>
        <v>13.799999999999999</v>
      </c>
      <c r="AB63" s="143"/>
      <c r="AC63" s="143">
        <f t="shared" si="7"/>
        <v>13.799999999999999</v>
      </c>
      <c r="AD63" s="34"/>
    </row>
    <row r="64" spans="1:30" ht="15.75" x14ac:dyDescent="0.25">
      <c r="A64" s="124" t="s">
        <v>37</v>
      </c>
      <c r="B64" s="123" t="s">
        <v>1466</v>
      </c>
      <c r="C64" s="143"/>
      <c r="D64" s="143">
        <v>3</v>
      </c>
      <c r="E64" s="143">
        <v>2</v>
      </c>
      <c r="F64" s="143"/>
      <c r="G64" s="143"/>
      <c r="H64" s="143">
        <v>2</v>
      </c>
      <c r="I64" s="143"/>
      <c r="J64" s="143"/>
      <c r="K64" s="143"/>
      <c r="L64" s="143">
        <v>3</v>
      </c>
      <c r="M64" s="143"/>
      <c r="N64" s="143">
        <v>3</v>
      </c>
      <c r="O64" s="143"/>
      <c r="P64" s="143">
        <v>4.5999999999999996</v>
      </c>
      <c r="Q64" s="143"/>
      <c r="R64" s="143"/>
      <c r="S64" s="143">
        <f t="shared" si="4"/>
        <v>13.799999999999999</v>
      </c>
      <c r="T64" s="143">
        <f t="shared" si="4"/>
        <v>9.1999999999999993</v>
      </c>
      <c r="U64" s="143"/>
      <c r="V64" s="143"/>
      <c r="W64" s="143">
        <f t="shared" si="5"/>
        <v>9.1999999999999993</v>
      </c>
      <c r="X64" s="143"/>
      <c r="Y64" s="143"/>
      <c r="Z64" s="143"/>
      <c r="AA64" s="143">
        <f t="shared" si="6"/>
        <v>13.799999999999999</v>
      </c>
      <c r="AB64" s="143"/>
      <c r="AC64" s="143">
        <f t="shared" si="7"/>
        <v>13.799999999999999</v>
      </c>
      <c r="AD64" s="34"/>
    </row>
    <row r="65" spans="1:30" ht="31.5" x14ac:dyDescent="0.25">
      <c r="A65" s="124" t="s">
        <v>39</v>
      </c>
      <c r="B65" s="123" t="s">
        <v>1467</v>
      </c>
      <c r="C65" s="143"/>
      <c r="D65" s="143">
        <v>3</v>
      </c>
      <c r="E65" s="143">
        <v>2</v>
      </c>
      <c r="F65" s="143"/>
      <c r="G65" s="143"/>
      <c r="H65" s="143">
        <v>2</v>
      </c>
      <c r="I65" s="143"/>
      <c r="J65" s="143"/>
      <c r="K65" s="143"/>
      <c r="L65" s="143">
        <v>3</v>
      </c>
      <c r="M65" s="143"/>
      <c r="N65" s="143">
        <v>3</v>
      </c>
      <c r="O65" s="143"/>
      <c r="P65" s="143">
        <v>4.5999999999999996</v>
      </c>
      <c r="Q65" s="143"/>
      <c r="R65" s="143"/>
      <c r="S65" s="143">
        <f t="shared" si="4"/>
        <v>13.799999999999999</v>
      </c>
      <c r="T65" s="143">
        <f t="shared" si="4"/>
        <v>9.1999999999999993</v>
      </c>
      <c r="U65" s="143"/>
      <c r="V65" s="143"/>
      <c r="W65" s="143">
        <f t="shared" si="5"/>
        <v>9.1999999999999993</v>
      </c>
      <c r="X65" s="143"/>
      <c r="Y65" s="143"/>
      <c r="Z65" s="143"/>
      <c r="AA65" s="143">
        <f t="shared" si="6"/>
        <v>13.799999999999999</v>
      </c>
      <c r="AB65" s="143"/>
      <c r="AC65" s="143">
        <f t="shared" si="7"/>
        <v>13.799999999999999</v>
      </c>
      <c r="AD65" s="34"/>
    </row>
    <row r="66" spans="1:30" s="57" customFormat="1" ht="8.25" customHeight="1" x14ac:dyDescent="0.25">
      <c r="A66" s="200"/>
      <c r="B66" s="201"/>
      <c r="C66" s="201"/>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2"/>
      <c r="AD66" s="34"/>
    </row>
    <row r="67" spans="1:30" ht="15.75" x14ac:dyDescent="0.25">
      <c r="A67" s="81" t="s">
        <v>88</v>
      </c>
      <c r="B67" s="81" t="s">
        <v>1468</v>
      </c>
      <c r="C67" s="81" t="s">
        <v>2</v>
      </c>
      <c r="D67" s="81" t="s">
        <v>3</v>
      </c>
      <c r="E67" s="81" t="s">
        <v>4</v>
      </c>
      <c r="F67" s="81" t="s">
        <v>5</v>
      </c>
      <c r="G67" s="81" t="s">
        <v>6</v>
      </c>
      <c r="H67" s="81" t="s">
        <v>7</v>
      </c>
      <c r="I67" s="81" t="s">
        <v>8</v>
      </c>
      <c r="J67" s="81" t="s">
        <v>9</v>
      </c>
      <c r="K67" s="81" t="s">
        <v>10</v>
      </c>
      <c r="L67" s="81" t="s">
        <v>11</v>
      </c>
      <c r="M67" s="81" t="s">
        <v>12</v>
      </c>
      <c r="N67" s="81" t="s">
        <v>13</v>
      </c>
      <c r="O67" s="81"/>
      <c r="P67" s="81" t="s">
        <v>14</v>
      </c>
      <c r="Q67" s="81"/>
      <c r="R67" s="81" t="s">
        <v>15</v>
      </c>
      <c r="S67" s="81" t="s">
        <v>16</v>
      </c>
      <c r="T67" s="81" t="s">
        <v>17</v>
      </c>
      <c r="U67" s="81" t="s">
        <v>18</v>
      </c>
      <c r="V67" s="81" t="s">
        <v>19</v>
      </c>
      <c r="W67" s="81" t="s">
        <v>20</v>
      </c>
      <c r="X67" s="81" t="s">
        <v>21</v>
      </c>
      <c r="Y67" s="81" t="s">
        <v>22</v>
      </c>
      <c r="Z67" s="81" t="s">
        <v>23</v>
      </c>
      <c r="AA67" s="81" t="s">
        <v>24</v>
      </c>
      <c r="AB67" s="81" t="s">
        <v>25</v>
      </c>
      <c r="AC67" s="81" t="s">
        <v>26</v>
      </c>
      <c r="AD67" s="34"/>
    </row>
    <row r="68" spans="1:30" ht="31.5" x14ac:dyDescent="0.25">
      <c r="A68" s="124" t="s">
        <v>27</v>
      </c>
      <c r="B68" s="152" t="s">
        <v>1469</v>
      </c>
      <c r="C68" s="143"/>
      <c r="D68" s="143"/>
      <c r="E68" s="143"/>
      <c r="F68" s="143"/>
      <c r="G68" s="143"/>
      <c r="H68" s="143"/>
      <c r="I68" s="143"/>
      <c r="J68" s="143"/>
      <c r="K68" s="143"/>
      <c r="L68" s="143">
        <v>3</v>
      </c>
      <c r="M68" s="143"/>
      <c r="N68" s="143">
        <v>3</v>
      </c>
      <c r="O68" s="143"/>
      <c r="P68" s="143">
        <v>3</v>
      </c>
      <c r="Q68" s="143"/>
      <c r="R68" s="143"/>
      <c r="S68" s="143"/>
      <c r="T68" s="143"/>
      <c r="U68" s="143"/>
      <c r="V68" s="143"/>
      <c r="W68" s="143"/>
      <c r="X68" s="143"/>
      <c r="Y68" s="143"/>
      <c r="Z68" s="143"/>
      <c r="AA68" s="143">
        <v>9</v>
      </c>
      <c r="AB68" s="143"/>
      <c r="AC68" s="143">
        <v>9</v>
      </c>
      <c r="AD68" s="34"/>
    </row>
    <row r="69" spans="1:30" ht="15.75" x14ac:dyDescent="0.25">
      <c r="A69" s="124" t="s">
        <v>31</v>
      </c>
      <c r="B69" s="152" t="s">
        <v>1470</v>
      </c>
      <c r="C69" s="143"/>
      <c r="D69" s="143"/>
      <c r="E69" s="143"/>
      <c r="F69" s="143"/>
      <c r="G69" s="143"/>
      <c r="H69" s="143"/>
      <c r="I69" s="143"/>
      <c r="J69" s="143"/>
      <c r="K69" s="143"/>
      <c r="L69" s="143">
        <v>3</v>
      </c>
      <c r="M69" s="143"/>
      <c r="N69" s="143">
        <v>3</v>
      </c>
      <c r="O69" s="143"/>
      <c r="P69" s="143">
        <v>3</v>
      </c>
      <c r="Q69" s="143"/>
      <c r="R69" s="143"/>
      <c r="S69" s="143"/>
      <c r="T69" s="143"/>
      <c r="U69" s="143"/>
      <c r="V69" s="143"/>
      <c r="W69" s="143"/>
      <c r="X69" s="143"/>
      <c r="Y69" s="143"/>
      <c r="Z69" s="143"/>
      <c r="AA69" s="143">
        <v>9</v>
      </c>
      <c r="AB69" s="143"/>
      <c r="AC69" s="143">
        <v>9</v>
      </c>
      <c r="AD69" s="34"/>
    </row>
    <row r="70" spans="1:30" ht="15.75" x14ac:dyDescent="0.25">
      <c r="A70" s="124" t="s">
        <v>33</v>
      </c>
      <c r="B70" s="152" t="s">
        <v>1471</v>
      </c>
      <c r="C70" s="143"/>
      <c r="D70" s="143"/>
      <c r="E70" s="143"/>
      <c r="F70" s="143"/>
      <c r="G70" s="143"/>
      <c r="H70" s="143"/>
      <c r="I70" s="143"/>
      <c r="J70" s="143"/>
      <c r="K70" s="143"/>
      <c r="L70" s="143">
        <v>3</v>
      </c>
      <c r="M70" s="143"/>
      <c r="N70" s="143">
        <v>3</v>
      </c>
      <c r="O70" s="143"/>
      <c r="P70" s="143">
        <v>3</v>
      </c>
      <c r="Q70" s="143"/>
      <c r="R70" s="143"/>
      <c r="S70" s="143"/>
      <c r="T70" s="143"/>
      <c r="U70" s="143"/>
      <c r="V70" s="143"/>
      <c r="W70" s="143"/>
      <c r="X70" s="143"/>
      <c r="Y70" s="143"/>
      <c r="Z70" s="143"/>
      <c r="AA70" s="143">
        <v>9</v>
      </c>
      <c r="AB70" s="143"/>
      <c r="AC70" s="143">
        <v>9</v>
      </c>
      <c r="AD70" s="34"/>
    </row>
    <row r="71" spans="1:30" ht="15.75" x14ac:dyDescent="0.25">
      <c r="A71" s="124" t="s">
        <v>35</v>
      </c>
      <c r="B71" s="152" t="s">
        <v>1472</v>
      </c>
      <c r="C71" s="143"/>
      <c r="D71" s="143"/>
      <c r="E71" s="143"/>
      <c r="F71" s="143"/>
      <c r="G71" s="143"/>
      <c r="H71" s="143"/>
      <c r="I71" s="143"/>
      <c r="J71" s="143"/>
      <c r="K71" s="143"/>
      <c r="L71" s="143">
        <v>3</v>
      </c>
      <c r="M71" s="143"/>
      <c r="N71" s="143">
        <v>3</v>
      </c>
      <c r="O71" s="143"/>
      <c r="P71" s="143">
        <v>3</v>
      </c>
      <c r="Q71" s="143"/>
      <c r="R71" s="143"/>
      <c r="S71" s="143"/>
      <c r="T71" s="143"/>
      <c r="U71" s="143"/>
      <c r="V71" s="143"/>
      <c r="W71" s="143"/>
      <c r="X71" s="143"/>
      <c r="Y71" s="143"/>
      <c r="Z71" s="143"/>
      <c r="AA71" s="143">
        <v>9</v>
      </c>
      <c r="AB71" s="143"/>
      <c r="AC71" s="143">
        <v>9</v>
      </c>
      <c r="AD71" s="34"/>
    </row>
    <row r="72" spans="1:30" ht="15.75" x14ac:dyDescent="0.25">
      <c r="A72" s="124" t="s">
        <v>37</v>
      </c>
      <c r="B72" s="152" t="s">
        <v>1473</v>
      </c>
      <c r="C72" s="143"/>
      <c r="D72" s="143"/>
      <c r="E72" s="143"/>
      <c r="F72" s="143"/>
      <c r="G72" s="143"/>
      <c r="H72" s="143"/>
      <c r="I72" s="143"/>
      <c r="J72" s="143"/>
      <c r="K72" s="143"/>
      <c r="L72" s="143">
        <v>3</v>
      </c>
      <c r="M72" s="143"/>
      <c r="N72" s="143">
        <v>3</v>
      </c>
      <c r="O72" s="143"/>
      <c r="P72" s="143">
        <v>3</v>
      </c>
      <c r="Q72" s="143"/>
      <c r="R72" s="143"/>
      <c r="S72" s="143"/>
      <c r="T72" s="143"/>
      <c r="U72" s="143"/>
      <c r="V72" s="143"/>
      <c r="W72" s="143"/>
      <c r="X72" s="143"/>
      <c r="Y72" s="143"/>
      <c r="Z72" s="143"/>
      <c r="AA72" s="143">
        <v>9</v>
      </c>
      <c r="AB72" s="143"/>
      <c r="AC72" s="143">
        <v>9</v>
      </c>
      <c r="AD72" s="34"/>
    </row>
    <row r="73" spans="1:30" ht="15.75" x14ac:dyDescent="0.25">
      <c r="A73" s="124" t="s">
        <v>39</v>
      </c>
      <c r="B73" s="152" t="s">
        <v>1474</v>
      </c>
      <c r="C73" s="143"/>
      <c r="D73" s="143"/>
      <c r="E73" s="143"/>
      <c r="F73" s="143"/>
      <c r="G73" s="143"/>
      <c r="H73" s="143"/>
      <c r="I73" s="143"/>
      <c r="J73" s="143"/>
      <c r="K73" s="143"/>
      <c r="L73" s="143">
        <v>3</v>
      </c>
      <c r="M73" s="143"/>
      <c r="N73" s="143">
        <v>3</v>
      </c>
      <c r="O73" s="143"/>
      <c r="P73" s="143">
        <v>3</v>
      </c>
      <c r="Q73" s="143"/>
      <c r="R73" s="143"/>
      <c r="S73" s="143"/>
      <c r="T73" s="143"/>
      <c r="U73" s="143"/>
      <c r="V73" s="143"/>
      <c r="W73" s="143"/>
      <c r="X73" s="143"/>
      <c r="Y73" s="143"/>
      <c r="Z73" s="143"/>
      <c r="AA73" s="143">
        <v>9</v>
      </c>
      <c r="AB73" s="143"/>
      <c r="AC73" s="143">
        <v>9</v>
      </c>
      <c r="AD73" s="34"/>
    </row>
    <row r="74" spans="1:30" ht="15.75" x14ac:dyDescent="0.25">
      <c r="A74" s="81" t="s">
        <v>88</v>
      </c>
      <c r="B74" s="81" t="s">
        <v>2493</v>
      </c>
      <c r="C74" s="81" t="s">
        <v>2</v>
      </c>
      <c r="D74" s="81" t="s">
        <v>3</v>
      </c>
      <c r="E74" s="81" t="s">
        <v>4</v>
      </c>
      <c r="F74" s="81" t="s">
        <v>5</v>
      </c>
      <c r="G74" s="81" t="s">
        <v>6</v>
      </c>
      <c r="H74" s="81" t="s">
        <v>7</v>
      </c>
      <c r="I74" s="81" t="s">
        <v>8</v>
      </c>
      <c r="J74" s="81" t="s">
        <v>9</v>
      </c>
      <c r="K74" s="81" t="s">
        <v>10</v>
      </c>
      <c r="L74" s="81" t="s">
        <v>11</v>
      </c>
      <c r="M74" s="81" t="s">
        <v>12</v>
      </c>
      <c r="N74" s="81" t="s">
        <v>13</v>
      </c>
      <c r="O74" s="81"/>
      <c r="P74" s="81" t="s">
        <v>14</v>
      </c>
      <c r="Q74" s="81"/>
      <c r="R74" s="81" t="s">
        <v>15</v>
      </c>
      <c r="S74" s="81" t="s">
        <v>16</v>
      </c>
      <c r="T74" s="81" t="s">
        <v>17</v>
      </c>
      <c r="U74" s="81" t="s">
        <v>18</v>
      </c>
      <c r="V74" s="81" t="s">
        <v>19</v>
      </c>
      <c r="W74" s="81" t="s">
        <v>20</v>
      </c>
      <c r="X74" s="81" t="s">
        <v>21</v>
      </c>
      <c r="Y74" s="81" t="s">
        <v>22</v>
      </c>
      <c r="Z74" s="81" t="s">
        <v>23</v>
      </c>
      <c r="AA74" s="81" t="s">
        <v>24</v>
      </c>
      <c r="AB74" s="81" t="s">
        <v>25</v>
      </c>
      <c r="AC74" s="81" t="s">
        <v>26</v>
      </c>
      <c r="AD74" s="34"/>
    </row>
    <row r="75" spans="1:30" ht="15.75" x14ac:dyDescent="0.25">
      <c r="A75" s="124" t="s">
        <v>27</v>
      </c>
      <c r="B75" s="152" t="s">
        <v>1475</v>
      </c>
      <c r="C75" s="143">
        <v>3</v>
      </c>
      <c r="D75" s="143">
        <v>2</v>
      </c>
      <c r="E75" s="143">
        <v>1</v>
      </c>
      <c r="F75" s="143"/>
      <c r="G75" s="143"/>
      <c r="H75" s="143"/>
      <c r="I75" s="143"/>
      <c r="J75" s="143"/>
      <c r="K75" s="143"/>
      <c r="L75" s="143"/>
      <c r="M75" s="143"/>
      <c r="N75" s="143"/>
      <c r="O75" s="143"/>
      <c r="P75" s="143">
        <v>1.2000000000000002</v>
      </c>
      <c r="Q75" s="143"/>
      <c r="R75" s="143">
        <f t="shared" ref="R75:T80" si="8">(C75*1.2)</f>
        <v>3.5999999999999996</v>
      </c>
      <c r="S75" s="143">
        <f t="shared" si="8"/>
        <v>2.4</v>
      </c>
      <c r="T75" s="143">
        <f t="shared" si="8"/>
        <v>1.2</v>
      </c>
      <c r="U75" s="143"/>
      <c r="V75" s="143"/>
      <c r="W75" s="143"/>
      <c r="X75" s="143"/>
      <c r="Y75" s="143"/>
      <c r="Z75" s="143"/>
      <c r="AA75" s="143"/>
      <c r="AB75" s="143"/>
      <c r="AC75" s="143"/>
      <c r="AD75" s="34"/>
    </row>
    <row r="76" spans="1:30" ht="15.75" x14ac:dyDescent="0.25">
      <c r="A76" s="124" t="s">
        <v>31</v>
      </c>
      <c r="B76" s="152" t="s">
        <v>1476</v>
      </c>
      <c r="C76" s="143">
        <v>2</v>
      </c>
      <c r="D76" s="143">
        <v>3</v>
      </c>
      <c r="E76" s="143">
        <v>3</v>
      </c>
      <c r="F76" s="143"/>
      <c r="G76" s="143"/>
      <c r="H76" s="143"/>
      <c r="I76" s="143"/>
      <c r="J76" s="143"/>
      <c r="K76" s="143"/>
      <c r="L76" s="143"/>
      <c r="M76" s="143"/>
      <c r="N76" s="143"/>
      <c r="O76" s="143"/>
      <c r="P76" s="143">
        <v>1.2000000000000002</v>
      </c>
      <c r="Q76" s="143"/>
      <c r="R76" s="143">
        <f t="shared" si="8"/>
        <v>2.4</v>
      </c>
      <c r="S76" s="143">
        <f t="shared" si="8"/>
        <v>3.5999999999999996</v>
      </c>
      <c r="T76" s="143">
        <f t="shared" si="8"/>
        <v>3.5999999999999996</v>
      </c>
      <c r="U76" s="143"/>
      <c r="V76" s="143"/>
      <c r="W76" s="143"/>
      <c r="X76" s="143"/>
      <c r="Y76" s="143"/>
      <c r="Z76" s="143"/>
      <c r="AA76" s="143"/>
      <c r="AB76" s="143"/>
      <c r="AC76" s="143"/>
      <c r="AD76" s="34"/>
    </row>
    <row r="77" spans="1:30" ht="15.75" x14ac:dyDescent="0.25">
      <c r="A77" s="124" t="s">
        <v>33</v>
      </c>
      <c r="B77" s="152" t="s">
        <v>1477</v>
      </c>
      <c r="C77" s="143">
        <v>3</v>
      </c>
      <c r="D77" s="143">
        <v>2</v>
      </c>
      <c r="E77" s="143">
        <v>3</v>
      </c>
      <c r="F77" s="143"/>
      <c r="G77" s="143"/>
      <c r="H77" s="143"/>
      <c r="I77" s="143"/>
      <c r="J77" s="143"/>
      <c r="K77" s="143"/>
      <c r="L77" s="143"/>
      <c r="M77" s="143"/>
      <c r="N77" s="143"/>
      <c r="O77" s="143"/>
      <c r="P77" s="143">
        <v>1.2000000000000002</v>
      </c>
      <c r="Q77" s="143"/>
      <c r="R77" s="143">
        <f t="shared" si="8"/>
        <v>3.5999999999999996</v>
      </c>
      <c r="S77" s="143">
        <f t="shared" si="8"/>
        <v>2.4</v>
      </c>
      <c r="T77" s="143">
        <f t="shared" si="8"/>
        <v>3.5999999999999996</v>
      </c>
      <c r="U77" s="143"/>
      <c r="V77" s="143"/>
      <c r="W77" s="143"/>
      <c r="X77" s="143"/>
      <c r="Y77" s="143"/>
      <c r="Z77" s="143"/>
      <c r="AA77" s="143"/>
      <c r="AB77" s="143"/>
      <c r="AC77" s="143"/>
      <c r="AD77" s="34"/>
    </row>
    <row r="78" spans="1:30" ht="15.75" x14ac:dyDescent="0.25">
      <c r="A78" s="124" t="s">
        <v>35</v>
      </c>
      <c r="B78" s="152" t="s">
        <v>1478</v>
      </c>
      <c r="C78" s="143">
        <v>3</v>
      </c>
      <c r="D78" s="143">
        <v>3</v>
      </c>
      <c r="E78" s="143">
        <v>1</v>
      </c>
      <c r="F78" s="143"/>
      <c r="G78" s="143"/>
      <c r="H78" s="143"/>
      <c r="I78" s="143"/>
      <c r="J78" s="143"/>
      <c r="K78" s="143"/>
      <c r="L78" s="143"/>
      <c r="M78" s="143"/>
      <c r="N78" s="143"/>
      <c r="O78" s="143"/>
      <c r="P78" s="143">
        <v>1.2000000000000002</v>
      </c>
      <c r="Q78" s="143"/>
      <c r="R78" s="143">
        <f t="shared" si="8"/>
        <v>3.5999999999999996</v>
      </c>
      <c r="S78" s="143">
        <f t="shared" si="8"/>
        <v>3.5999999999999996</v>
      </c>
      <c r="T78" s="143">
        <f t="shared" si="8"/>
        <v>1.2</v>
      </c>
      <c r="U78" s="143"/>
      <c r="V78" s="143"/>
      <c r="W78" s="143"/>
      <c r="X78" s="143"/>
      <c r="Y78" s="143"/>
      <c r="Z78" s="143"/>
      <c r="AA78" s="143"/>
      <c r="AB78" s="143"/>
      <c r="AC78" s="143"/>
      <c r="AD78" s="34"/>
    </row>
    <row r="79" spans="1:30" ht="15.75" x14ac:dyDescent="0.25">
      <c r="A79" s="124" t="s">
        <v>37</v>
      </c>
      <c r="B79" s="152" t="s">
        <v>1479</v>
      </c>
      <c r="C79" s="143">
        <v>2</v>
      </c>
      <c r="D79" s="143">
        <v>3</v>
      </c>
      <c r="E79" s="143">
        <v>2</v>
      </c>
      <c r="F79" s="143"/>
      <c r="G79" s="143"/>
      <c r="H79" s="143"/>
      <c r="I79" s="143"/>
      <c r="J79" s="143"/>
      <c r="K79" s="143"/>
      <c r="L79" s="143"/>
      <c r="M79" s="143"/>
      <c r="N79" s="143"/>
      <c r="O79" s="143"/>
      <c r="P79" s="143">
        <v>1.2000000000000002</v>
      </c>
      <c r="Q79" s="143"/>
      <c r="R79" s="143">
        <f t="shared" si="8"/>
        <v>2.4</v>
      </c>
      <c r="S79" s="143">
        <f t="shared" si="8"/>
        <v>3.5999999999999996</v>
      </c>
      <c r="T79" s="143">
        <f t="shared" si="8"/>
        <v>2.4</v>
      </c>
      <c r="U79" s="143"/>
      <c r="V79" s="143"/>
      <c r="W79" s="143"/>
      <c r="X79" s="143"/>
      <c r="Y79" s="143"/>
      <c r="Z79" s="143"/>
      <c r="AA79" s="143"/>
      <c r="AB79" s="143"/>
      <c r="AC79" s="143"/>
      <c r="AD79" s="34"/>
    </row>
    <row r="80" spans="1:30" ht="15.75" x14ac:dyDescent="0.25">
      <c r="A80" s="124" t="s">
        <v>39</v>
      </c>
      <c r="B80" s="152" t="s">
        <v>1480</v>
      </c>
      <c r="C80" s="143">
        <v>3</v>
      </c>
      <c r="D80" s="143">
        <v>3</v>
      </c>
      <c r="E80" s="143">
        <v>1</v>
      </c>
      <c r="F80" s="143"/>
      <c r="G80" s="143"/>
      <c r="H80" s="143"/>
      <c r="I80" s="143"/>
      <c r="J80" s="143"/>
      <c r="K80" s="143"/>
      <c r="L80" s="143"/>
      <c r="M80" s="143"/>
      <c r="N80" s="143"/>
      <c r="O80" s="143"/>
      <c r="P80" s="143">
        <v>1.2000000000000002</v>
      </c>
      <c r="Q80" s="143"/>
      <c r="R80" s="143">
        <f t="shared" si="8"/>
        <v>3.5999999999999996</v>
      </c>
      <c r="S80" s="143">
        <f t="shared" si="8"/>
        <v>3.5999999999999996</v>
      </c>
      <c r="T80" s="143">
        <f t="shared" si="8"/>
        <v>1.2</v>
      </c>
      <c r="U80" s="143"/>
      <c r="V80" s="143"/>
      <c r="W80" s="143"/>
      <c r="X80" s="143"/>
      <c r="Y80" s="143"/>
      <c r="Z80" s="143"/>
      <c r="AA80" s="143"/>
      <c r="AB80" s="143"/>
      <c r="AC80" s="143"/>
      <c r="AD80" s="34"/>
    </row>
    <row r="81" spans="1:30" ht="15.75" x14ac:dyDescent="0.25">
      <c r="A81" s="81" t="s">
        <v>88</v>
      </c>
      <c r="B81" s="81" t="s">
        <v>2494</v>
      </c>
      <c r="C81" s="81" t="s">
        <v>2</v>
      </c>
      <c r="D81" s="81" t="s">
        <v>3</v>
      </c>
      <c r="E81" s="81" t="s">
        <v>4</v>
      </c>
      <c r="F81" s="81" t="s">
        <v>5</v>
      </c>
      <c r="G81" s="81" t="s">
        <v>6</v>
      </c>
      <c r="H81" s="81" t="s">
        <v>7</v>
      </c>
      <c r="I81" s="81" t="s">
        <v>8</v>
      </c>
      <c r="J81" s="81" t="s">
        <v>9</v>
      </c>
      <c r="K81" s="81" t="s">
        <v>10</v>
      </c>
      <c r="L81" s="81" t="s">
        <v>11</v>
      </c>
      <c r="M81" s="81" t="s">
        <v>12</v>
      </c>
      <c r="N81" s="81" t="s">
        <v>13</v>
      </c>
      <c r="O81" s="81"/>
      <c r="P81" s="81" t="s">
        <v>14</v>
      </c>
      <c r="Q81" s="81"/>
      <c r="R81" s="81" t="s">
        <v>15</v>
      </c>
      <c r="S81" s="81" t="s">
        <v>16</v>
      </c>
      <c r="T81" s="81" t="s">
        <v>17</v>
      </c>
      <c r="U81" s="81" t="s">
        <v>18</v>
      </c>
      <c r="V81" s="81" t="s">
        <v>19</v>
      </c>
      <c r="W81" s="81" t="s">
        <v>20</v>
      </c>
      <c r="X81" s="81" t="s">
        <v>21</v>
      </c>
      <c r="Y81" s="81" t="s">
        <v>22</v>
      </c>
      <c r="Z81" s="81" t="s">
        <v>23</v>
      </c>
      <c r="AA81" s="81" t="s">
        <v>24</v>
      </c>
      <c r="AB81" s="81" t="s">
        <v>25</v>
      </c>
      <c r="AC81" s="81" t="s">
        <v>26</v>
      </c>
      <c r="AD81" s="34"/>
    </row>
    <row r="82" spans="1:30" ht="15.75" x14ac:dyDescent="0.25">
      <c r="A82" s="124" t="s">
        <v>27</v>
      </c>
      <c r="B82" s="152" t="s">
        <v>1481</v>
      </c>
      <c r="C82" s="143">
        <v>2</v>
      </c>
      <c r="D82" s="143">
        <v>1</v>
      </c>
      <c r="E82" s="143">
        <v>3</v>
      </c>
      <c r="F82" s="143"/>
      <c r="G82" s="143"/>
      <c r="H82" s="143"/>
      <c r="I82" s="143"/>
      <c r="J82" s="143"/>
      <c r="K82" s="143"/>
      <c r="L82" s="143"/>
      <c r="M82" s="143"/>
      <c r="N82" s="143"/>
      <c r="O82" s="143"/>
      <c r="P82" s="143">
        <v>1.4000000000000001</v>
      </c>
      <c r="Q82" s="143"/>
      <c r="R82" s="143">
        <v>2.8000000000000003</v>
      </c>
      <c r="S82" s="143">
        <v>1.4000000000000001</v>
      </c>
      <c r="T82" s="143">
        <v>4.2</v>
      </c>
      <c r="U82" s="143"/>
      <c r="V82" s="143"/>
      <c r="W82" s="143"/>
      <c r="X82" s="143"/>
      <c r="Y82" s="143"/>
      <c r="Z82" s="143"/>
      <c r="AA82" s="143"/>
      <c r="AB82" s="143"/>
      <c r="AC82" s="143"/>
      <c r="AD82" s="34"/>
    </row>
    <row r="83" spans="1:30" ht="31.5" x14ac:dyDescent="0.25">
      <c r="A83" s="124" t="s">
        <v>31</v>
      </c>
      <c r="B83" s="152" t="s">
        <v>1482</v>
      </c>
      <c r="C83" s="143">
        <v>3</v>
      </c>
      <c r="D83" s="143">
        <v>3</v>
      </c>
      <c r="E83" s="143">
        <v>3</v>
      </c>
      <c r="F83" s="143"/>
      <c r="G83" s="143"/>
      <c r="H83" s="143"/>
      <c r="I83" s="143"/>
      <c r="J83" s="143"/>
      <c r="K83" s="143"/>
      <c r="L83" s="143"/>
      <c r="M83" s="143"/>
      <c r="N83" s="143"/>
      <c r="O83" s="143"/>
      <c r="P83" s="143">
        <v>1.4000000000000001</v>
      </c>
      <c r="Q83" s="143"/>
      <c r="R83" s="143">
        <v>4.2</v>
      </c>
      <c r="S83" s="143">
        <v>4.2</v>
      </c>
      <c r="T83" s="143">
        <v>4.2</v>
      </c>
      <c r="U83" s="143"/>
      <c r="V83" s="143"/>
      <c r="W83" s="143"/>
      <c r="X83" s="143"/>
      <c r="Y83" s="143"/>
      <c r="Z83" s="143"/>
      <c r="AA83" s="143"/>
      <c r="AB83" s="143"/>
      <c r="AC83" s="143"/>
      <c r="AD83" s="34"/>
    </row>
    <row r="84" spans="1:30" ht="31.5" x14ac:dyDescent="0.25">
      <c r="A84" s="124" t="s">
        <v>33</v>
      </c>
      <c r="B84" s="152" t="s">
        <v>1483</v>
      </c>
      <c r="C84" s="143">
        <v>2</v>
      </c>
      <c r="D84" s="143">
        <v>3</v>
      </c>
      <c r="E84" s="143">
        <v>3</v>
      </c>
      <c r="F84" s="143"/>
      <c r="G84" s="143"/>
      <c r="H84" s="143"/>
      <c r="I84" s="143"/>
      <c r="J84" s="143"/>
      <c r="K84" s="143"/>
      <c r="L84" s="143"/>
      <c r="M84" s="143"/>
      <c r="N84" s="143"/>
      <c r="O84" s="143"/>
      <c r="P84" s="143">
        <v>1.4000000000000001</v>
      </c>
      <c r="Q84" s="143"/>
      <c r="R84" s="143">
        <v>2.8000000000000003</v>
      </c>
      <c r="S84" s="143">
        <v>4.2</v>
      </c>
      <c r="T84" s="143">
        <v>4.2</v>
      </c>
      <c r="U84" s="143"/>
      <c r="V84" s="143"/>
      <c r="W84" s="143"/>
      <c r="X84" s="143"/>
      <c r="Y84" s="143"/>
      <c r="Z84" s="143"/>
      <c r="AA84" s="143"/>
      <c r="AB84" s="143"/>
      <c r="AC84" s="143"/>
      <c r="AD84" s="34"/>
    </row>
    <row r="85" spans="1:30" ht="31.5" x14ac:dyDescent="0.25">
      <c r="A85" s="124" t="s">
        <v>35</v>
      </c>
      <c r="B85" s="152" t="s">
        <v>1484</v>
      </c>
      <c r="C85" s="143">
        <v>3</v>
      </c>
      <c r="D85" s="143">
        <v>1</v>
      </c>
      <c r="E85" s="143">
        <v>2</v>
      </c>
      <c r="F85" s="143"/>
      <c r="G85" s="143"/>
      <c r="H85" s="143"/>
      <c r="I85" s="143"/>
      <c r="J85" s="143"/>
      <c r="K85" s="143"/>
      <c r="L85" s="143"/>
      <c r="M85" s="143"/>
      <c r="N85" s="143"/>
      <c r="O85" s="143"/>
      <c r="P85" s="143">
        <v>1.4000000000000001</v>
      </c>
      <c r="Q85" s="143"/>
      <c r="R85" s="143">
        <v>4.2</v>
      </c>
      <c r="S85" s="143">
        <v>1.4000000000000001</v>
      </c>
      <c r="T85" s="143">
        <v>2.8000000000000003</v>
      </c>
      <c r="U85" s="143"/>
      <c r="V85" s="143"/>
      <c r="W85" s="143"/>
      <c r="X85" s="143"/>
      <c r="Y85" s="143"/>
      <c r="Z85" s="143"/>
      <c r="AA85" s="143"/>
      <c r="AB85" s="143"/>
      <c r="AC85" s="143"/>
      <c r="AD85" s="34"/>
    </row>
    <row r="86" spans="1:30" ht="31.5" x14ac:dyDescent="0.25">
      <c r="A86" s="124" t="s">
        <v>37</v>
      </c>
      <c r="B86" s="152" t="s">
        <v>1485</v>
      </c>
      <c r="C86" s="143">
        <v>3</v>
      </c>
      <c r="D86" s="143">
        <v>2</v>
      </c>
      <c r="E86" s="143">
        <v>3</v>
      </c>
      <c r="F86" s="143"/>
      <c r="G86" s="143"/>
      <c r="H86" s="143"/>
      <c r="I86" s="143"/>
      <c r="J86" s="143"/>
      <c r="K86" s="143"/>
      <c r="L86" s="143"/>
      <c r="M86" s="143"/>
      <c r="N86" s="143"/>
      <c r="O86" s="143"/>
      <c r="P86" s="143">
        <v>1.4000000000000001</v>
      </c>
      <c r="Q86" s="143"/>
      <c r="R86" s="143">
        <v>4.2</v>
      </c>
      <c r="S86" s="143">
        <v>2.8000000000000003</v>
      </c>
      <c r="T86" s="143">
        <v>4.2</v>
      </c>
      <c r="U86" s="143"/>
      <c r="V86" s="143"/>
      <c r="W86" s="143"/>
      <c r="X86" s="143"/>
      <c r="Y86" s="143"/>
      <c r="Z86" s="143"/>
      <c r="AA86" s="143"/>
      <c r="AB86" s="143"/>
      <c r="AC86" s="143"/>
      <c r="AD86" s="34"/>
    </row>
    <row r="87" spans="1:30" ht="31.5" x14ac:dyDescent="0.25">
      <c r="A87" s="124" t="s">
        <v>39</v>
      </c>
      <c r="B87" s="152" t="s">
        <v>1486</v>
      </c>
      <c r="C87" s="143">
        <v>3</v>
      </c>
      <c r="D87" s="143">
        <v>1</v>
      </c>
      <c r="E87" s="143">
        <v>3</v>
      </c>
      <c r="F87" s="143"/>
      <c r="G87" s="143"/>
      <c r="H87" s="143"/>
      <c r="I87" s="143"/>
      <c r="J87" s="143"/>
      <c r="K87" s="143"/>
      <c r="L87" s="143"/>
      <c r="M87" s="143"/>
      <c r="N87" s="143"/>
      <c r="O87" s="143"/>
      <c r="P87" s="143">
        <v>1.4000000000000001</v>
      </c>
      <c r="Q87" s="143"/>
      <c r="R87" s="143">
        <v>4.2</v>
      </c>
      <c r="S87" s="143">
        <v>1.4000000000000001</v>
      </c>
      <c r="T87" s="143">
        <v>4.2</v>
      </c>
      <c r="U87" s="143"/>
      <c r="V87" s="143"/>
      <c r="W87" s="143"/>
      <c r="X87" s="143"/>
      <c r="Y87" s="143"/>
      <c r="Z87" s="143"/>
      <c r="AA87" s="143"/>
      <c r="AB87" s="143"/>
      <c r="AC87" s="143"/>
      <c r="AD87" s="34"/>
    </row>
    <row r="88" spans="1:30" ht="15.75" x14ac:dyDescent="0.25">
      <c r="A88" s="81" t="s">
        <v>88</v>
      </c>
      <c r="B88" s="81" t="s">
        <v>2495</v>
      </c>
      <c r="C88" s="81" t="s">
        <v>2</v>
      </c>
      <c r="D88" s="81" t="s">
        <v>3</v>
      </c>
      <c r="E88" s="81" t="s">
        <v>4</v>
      </c>
      <c r="F88" s="81" t="s">
        <v>5</v>
      </c>
      <c r="G88" s="81" t="s">
        <v>6</v>
      </c>
      <c r="H88" s="81" t="s">
        <v>7</v>
      </c>
      <c r="I88" s="81" t="s">
        <v>8</v>
      </c>
      <c r="J88" s="81" t="s">
        <v>9</v>
      </c>
      <c r="K88" s="81" t="s">
        <v>10</v>
      </c>
      <c r="L88" s="81" t="s">
        <v>11</v>
      </c>
      <c r="M88" s="81" t="s">
        <v>12</v>
      </c>
      <c r="N88" s="81" t="s">
        <v>13</v>
      </c>
      <c r="O88" s="81"/>
      <c r="P88" s="81" t="s">
        <v>14</v>
      </c>
      <c r="Q88" s="81"/>
      <c r="R88" s="81" t="s">
        <v>15</v>
      </c>
      <c r="S88" s="81" t="s">
        <v>16</v>
      </c>
      <c r="T88" s="81" t="s">
        <v>17</v>
      </c>
      <c r="U88" s="81" t="s">
        <v>18</v>
      </c>
      <c r="V88" s="81" t="s">
        <v>19</v>
      </c>
      <c r="W88" s="81" t="s">
        <v>20</v>
      </c>
      <c r="X88" s="81" t="s">
        <v>21</v>
      </c>
      <c r="Y88" s="81" t="s">
        <v>22</v>
      </c>
      <c r="Z88" s="81" t="s">
        <v>23</v>
      </c>
      <c r="AA88" s="81" t="s">
        <v>24</v>
      </c>
      <c r="AB88" s="81" t="s">
        <v>25</v>
      </c>
      <c r="AC88" s="81" t="s">
        <v>26</v>
      </c>
      <c r="AD88" s="34"/>
    </row>
    <row r="89" spans="1:30" ht="15.75" x14ac:dyDescent="0.25">
      <c r="A89" s="124" t="s">
        <v>27</v>
      </c>
      <c r="B89" s="152" t="s">
        <v>1487</v>
      </c>
      <c r="C89" s="143">
        <v>3</v>
      </c>
      <c r="D89" s="143">
        <v>2</v>
      </c>
      <c r="E89" s="143">
        <v>2</v>
      </c>
      <c r="F89" s="143"/>
      <c r="G89" s="143"/>
      <c r="H89" s="143"/>
      <c r="I89" s="143"/>
      <c r="J89" s="143"/>
      <c r="K89" s="143"/>
      <c r="L89" s="143"/>
      <c r="M89" s="143"/>
      <c r="N89" s="143"/>
      <c r="O89" s="143"/>
      <c r="P89" s="143">
        <v>1.6</v>
      </c>
      <c r="Q89" s="143"/>
      <c r="R89" s="143">
        <v>4.8000000000000007</v>
      </c>
      <c r="S89" s="143">
        <v>3.2</v>
      </c>
      <c r="T89" s="143">
        <v>3.2</v>
      </c>
      <c r="U89" s="143"/>
      <c r="V89" s="143"/>
      <c r="W89" s="143"/>
      <c r="X89" s="143"/>
      <c r="Y89" s="143"/>
      <c r="Z89" s="143"/>
      <c r="AA89" s="143"/>
      <c r="AB89" s="143"/>
      <c r="AC89" s="143" t="s">
        <v>1488</v>
      </c>
      <c r="AD89" s="34"/>
    </row>
    <row r="90" spans="1:30" ht="15.75" x14ac:dyDescent="0.25">
      <c r="A90" s="124" t="s">
        <v>31</v>
      </c>
      <c r="B90" s="152" t="s">
        <v>1489</v>
      </c>
      <c r="C90" s="143">
        <v>3</v>
      </c>
      <c r="D90" s="143">
        <v>3</v>
      </c>
      <c r="E90" s="143">
        <v>3</v>
      </c>
      <c r="F90" s="143"/>
      <c r="G90" s="143"/>
      <c r="H90" s="143"/>
      <c r="I90" s="143"/>
      <c r="J90" s="143"/>
      <c r="K90" s="143"/>
      <c r="L90" s="143"/>
      <c r="M90" s="143"/>
      <c r="N90" s="143"/>
      <c r="O90" s="143"/>
      <c r="P90" s="143">
        <v>1.6</v>
      </c>
      <c r="Q90" s="143"/>
      <c r="R90" s="143">
        <v>4.8000000000000007</v>
      </c>
      <c r="S90" s="143">
        <v>4.8000000000000007</v>
      </c>
      <c r="T90" s="143">
        <v>4.8000000000000007</v>
      </c>
      <c r="U90" s="143"/>
      <c r="V90" s="143"/>
      <c r="W90" s="143"/>
      <c r="X90" s="143"/>
      <c r="Y90" s="143"/>
      <c r="Z90" s="143"/>
      <c r="AA90" s="143"/>
      <c r="AB90" s="143"/>
      <c r="AC90" s="143" t="s">
        <v>1488</v>
      </c>
      <c r="AD90" s="34"/>
    </row>
    <row r="91" spans="1:30" ht="15.75" x14ac:dyDescent="0.25">
      <c r="A91" s="124" t="s">
        <v>33</v>
      </c>
      <c r="B91" s="152" t="s">
        <v>1490</v>
      </c>
      <c r="C91" s="143">
        <v>3</v>
      </c>
      <c r="D91" s="143">
        <v>3</v>
      </c>
      <c r="E91" s="143">
        <v>3</v>
      </c>
      <c r="F91" s="143"/>
      <c r="G91" s="143"/>
      <c r="H91" s="143"/>
      <c r="I91" s="143"/>
      <c r="J91" s="143"/>
      <c r="K91" s="143"/>
      <c r="L91" s="143"/>
      <c r="M91" s="143"/>
      <c r="N91" s="143"/>
      <c r="O91" s="143"/>
      <c r="P91" s="143">
        <v>1.6</v>
      </c>
      <c r="Q91" s="143"/>
      <c r="R91" s="143">
        <v>4.8000000000000007</v>
      </c>
      <c r="S91" s="143">
        <v>4.8000000000000007</v>
      </c>
      <c r="T91" s="143">
        <v>4.8000000000000007</v>
      </c>
      <c r="U91" s="143"/>
      <c r="V91" s="143"/>
      <c r="W91" s="143"/>
      <c r="X91" s="143"/>
      <c r="Y91" s="143"/>
      <c r="Z91" s="143"/>
      <c r="AA91" s="143"/>
      <c r="AB91" s="143"/>
      <c r="AC91" s="143" t="s">
        <v>1488</v>
      </c>
      <c r="AD91" s="34"/>
    </row>
    <row r="92" spans="1:30" ht="15.75" x14ac:dyDescent="0.25">
      <c r="A92" s="124" t="s">
        <v>35</v>
      </c>
      <c r="B92" s="152" t="s">
        <v>1491</v>
      </c>
      <c r="C92" s="143">
        <v>2</v>
      </c>
      <c r="D92" s="143">
        <v>2</v>
      </c>
      <c r="E92" s="143">
        <v>2</v>
      </c>
      <c r="F92" s="143"/>
      <c r="G92" s="143"/>
      <c r="H92" s="143"/>
      <c r="I92" s="143"/>
      <c r="J92" s="143"/>
      <c r="K92" s="143"/>
      <c r="L92" s="143"/>
      <c r="M92" s="143"/>
      <c r="N92" s="143"/>
      <c r="O92" s="143"/>
      <c r="P92" s="143">
        <v>1.6</v>
      </c>
      <c r="Q92" s="143"/>
      <c r="R92" s="143">
        <v>3.2</v>
      </c>
      <c r="S92" s="143">
        <v>3.2</v>
      </c>
      <c r="T92" s="143">
        <v>3.2</v>
      </c>
      <c r="U92" s="143"/>
      <c r="V92" s="143"/>
      <c r="W92" s="143"/>
      <c r="X92" s="143"/>
      <c r="Y92" s="143"/>
      <c r="Z92" s="143"/>
      <c r="AA92" s="143"/>
      <c r="AB92" s="143"/>
      <c r="AC92" s="143" t="s">
        <v>1488</v>
      </c>
      <c r="AD92" s="34"/>
    </row>
    <row r="93" spans="1:30" ht="15.75" x14ac:dyDescent="0.25">
      <c r="A93" s="124" t="s">
        <v>37</v>
      </c>
      <c r="B93" s="152" t="s">
        <v>1492</v>
      </c>
      <c r="C93" s="143">
        <v>3</v>
      </c>
      <c r="D93" s="143">
        <v>2</v>
      </c>
      <c r="E93" s="143">
        <v>2</v>
      </c>
      <c r="F93" s="143"/>
      <c r="G93" s="143"/>
      <c r="H93" s="143"/>
      <c r="I93" s="143"/>
      <c r="J93" s="143"/>
      <c r="K93" s="143"/>
      <c r="L93" s="143"/>
      <c r="M93" s="143"/>
      <c r="N93" s="143"/>
      <c r="O93" s="143"/>
      <c r="P93" s="143">
        <v>1.6</v>
      </c>
      <c r="Q93" s="143"/>
      <c r="R93" s="143">
        <v>4.8000000000000007</v>
      </c>
      <c r="S93" s="143">
        <v>3.2</v>
      </c>
      <c r="T93" s="143">
        <v>3.2</v>
      </c>
      <c r="U93" s="143"/>
      <c r="V93" s="143"/>
      <c r="W93" s="143"/>
      <c r="X93" s="143"/>
      <c r="Y93" s="143"/>
      <c r="Z93" s="143"/>
      <c r="AA93" s="143"/>
      <c r="AB93" s="143"/>
      <c r="AC93" s="143" t="s">
        <v>1488</v>
      </c>
      <c r="AD93" s="34"/>
    </row>
    <row r="94" spans="1:30" ht="15.75" x14ac:dyDescent="0.25">
      <c r="A94" s="124" t="s">
        <v>39</v>
      </c>
      <c r="B94" s="152" t="s">
        <v>1493</v>
      </c>
      <c r="C94" s="143">
        <v>3</v>
      </c>
      <c r="D94" s="143">
        <v>2</v>
      </c>
      <c r="E94" s="143">
        <v>2</v>
      </c>
      <c r="F94" s="143"/>
      <c r="G94" s="143"/>
      <c r="H94" s="143"/>
      <c r="I94" s="143"/>
      <c r="J94" s="143"/>
      <c r="K94" s="143"/>
      <c r="L94" s="143"/>
      <c r="M94" s="143"/>
      <c r="N94" s="143"/>
      <c r="O94" s="143"/>
      <c r="P94" s="143">
        <v>1.6</v>
      </c>
      <c r="Q94" s="143"/>
      <c r="R94" s="143">
        <v>4.8000000000000007</v>
      </c>
      <c r="S94" s="143">
        <v>3.2</v>
      </c>
      <c r="T94" s="143">
        <v>3.2</v>
      </c>
      <c r="U94" s="143"/>
      <c r="V94" s="143"/>
      <c r="W94" s="143"/>
      <c r="X94" s="143"/>
      <c r="Y94" s="143"/>
      <c r="Z94" s="143"/>
      <c r="AA94" s="143"/>
      <c r="AB94" s="143"/>
      <c r="AC94" s="143" t="s">
        <v>1488</v>
      </c>
      <c r="AD94" s="34"/>
    </row>
    <row r="95" spans="1:30" ht="15.75" x14ac:dyDescent="0.25">
      <c r="A95" s="81" t="s">
        <v>88</v>
      </c>
      <c r="B95" s="81" t="s">
        <v>2496</v>
      </c>
      <c r="C95" s="81" t="s">
        <v>2</v>
      </c>
      <c r="D95" s="81" t="s">
        <v>3</v>
      </c>
      <c r="E95" s="81" t="s">
        <v>4</v>
      </c>
      <c r="F95" s="81" t="s">
        <v>5</v>
      </c>
      <c r="G95" s="81" t="s">
        <v>6</v>
      </c>
      <c r="H95" s="81" t="s">
        <v>7</v>
      </c>
      <c r="I95" s="81" t="s">
        <v>8</v>
      </c>
      <c r="J95" s="81" t="s">
        <v>9</v>
      </c>
      <c r="K95" s="81" t="s">
        <v>10</v>
      </c>
      <c r="L95" s="81" t="s">
        <v>11</v>
      </c>
      <c r="M95" s="81" t="s">
        <v>12</v>
      </c>
      <c r="N95" s="81" t="s">
        <v>13</v>
      </c>
      <c r="O95" s="81"/>
      <c r="P95" s="81" t="s">
        <v>14</v>
      </c>
      <c r="Q95" s="81"/>
      <c r="R95" s="81" t="s">
        <v>15</v>
      </c>
      <c r="S95" s="81" t="s">
        <v>16</v>
      </c>
      <c r="T95" s="81" t="s">
        <v>17</v>
      </c>
      <c r="U95" s="81" t="s">
        <v>18</v>
      </c>
      <c r="V95" s="81" t="s">
        <v>19</v>
      </c>
      <c r="W95" s="81" t="s">
        <v>20</v>
      </c>
      <c r="X95" s="81" t="s">
        <v>21</v>
      </c>
      <c r="Y95" s="81" t="s">
        <v>22</v>
      </c>
      <c r="Z95" s="81" t="s">
        <v>23</v>
      </c>
      <c r="AA95" s="81" t="s">
        <v>24</v>
      </c>
      <c r="AB95" s="81" t="s">
        <v>25</v>
      </c>
      <c r="AC95" s="81" t="s">
        <v>26</v>
      </c>
      <c r="AD95" s="34"/>
    </row>
    <row r="96" spans="1:30" ht="47.25" x14ac:dyDescent="0.25">
      <c r="A96" s="124" t="s">
        <v>27</v>
      </c>
      <c r="B96" s="152" t="s">
        <v>1494</v>
      </c>
      <c r="C96" s="143"/>
      <c r="D96" s="143"/>
      <c r="E96" s="143"/>
      <c r="F96" s="143"/>
      <c r="G96" s="143"/>
      <c r="H96" s="143"/>
      <c r="I96" s="143"/>
      <c r="J96" s="143"/>
      <c r="K96" s="143"/>
      <c r="L96" s="143"/>
      <c r="M96" s="143"/>
      <c r="N96" s="143">
        <v>3</v>
      </c>
      <c r="O96" s="143"/>
      <c r="P96" s="143">
        <v>1.8</v>
      </c>
      <c r="Q96" s="143"/>
      <c r="R96" s="143"/>
      <c r="S96" s="143"/>
      <c r="T96" s="143"/>
      <c r="U96" s="143"/>
      <c r="V96" s="143"/>
      <c r="W96" s="143"/>
      <c r="X96" s="143"/>
      <c r="Y96" s="143"/>
      <c r="Z96" s="143"/>
      <c r="AA96" s="143"/>
      <c r="AB96" s="143"/>
      <c r="AC96" s="143">
        <f>(N96*1.8)</f>
        <v>5.4</v>
      </c>
      <c r="AD96" s="34"/>
    </row>
    <row r="97" spans="1:30" ht="31.5" x14ac:dyDescent="0.25">
      <c r="A97" s="124" t="s">
        <v>31</v>
      </c>
      <c r="B97" s="152" t="s">
        <v>1495</v>
      </c>
      <c r="C97" s="143"/>
      <c r="D97" s="143"/>
      <c r="E97" s="143"/>
      <c r="F97" s="143"/>
      <c r="G97" s="143"/>
      <c r="H97" s="143"/>
      <c r="I97" s="143"/>
      <c r="J97" s="143">
        <v>3</v>
      </c>
      <c r="K97" s="143"/>
      <c r="L97" s="143"/>
      <c r="M97" s="143"/>
      <c r="N97" s="143"/>
      <c r="O97" s="143"/>
      <c r="P97" s="143">
        <v>1.8</v>
      </c>
      <c r="Q97" s="143"/>
      <c r="R97" s="143"/>
      <c r="S97" s="143"/>
      <c r="T97" s="143"/>
      <c r="U97" s="143"/>
      <c r="V97" s="143"/>
      <c r="W97" s="143"/>
      <c r="X97" s="143"/>
      <c r="Y97" s="143">
        <f>(J97*1.8)</f>
        <v>5.4</v>
      </c>
      <c r="Z97" s="143"/>
      <c r="AA97" s="143"/>
      <c r="AB97" s="143"/>
      <c r="AC97" s="143"/>
      <c r="AD97" s="34"/>
    </row>
    <row r="98" spans="1:30" ht="31.5" x14ac:dyDescent="0.25">
      <c r="A98" s="124" t="s">
        <v>33</v>
      </c>
      <c r="B98" s="152" t="s">
        <v>1496</v>
      </c>
      <c r="C98" s="143"/>
      <c r="D98" s="143"/>
      <c r="E98" s="143"/>
      <c r="F98" s="143"/>
      <c r="G98" s="143"/>
      <c r="H98" s="143"/>
      <c r="I98" s="143"/>
      <c r="J98" s="143"/>
      <c r="K98" s="143"/>
      <c r="L98" s="143"/>
      <c r="M98" s="143">
        <v>3</v>
      </c>
      <c r="N98" s="143"/>
      <c r="O98" s="143"/>
      <c r="P98" s="143">
        <v>1.8</v>
      </c>
      <c r="Q98" s="143"/>
      <c r="R98" s="143"/>
      <c r="S98" s="143"/>
      <c r="T98" s="143"/>
      <c r="U98" s="143"/>
      <c r="V98" s="143"/>
      <c r="W98" s="143"/>
      <c r="X98" s="143"/>
      <c r="Y98" s="143"/>
      <c r="Z98" s="143"/>
      <c r="AA98" s="143"/>
      <c r="AB98" s="143">
        <f>(M98*1.8)</f>
        <v>5.4</v>
      </c>
      <c r="AC98" s="143"/>
      <c r="AD98" s="34"/>
    </row>
    <row r="99" spans="1:30" ht="31.5" x14ac:dyDescent="0.25">
      <c r="A99" s="124" t="s">
        <v>35</v>
      </c>
      <c r="B99" s="152" t="s">
        <v>1497</v>
      </c>
      <c r="C99" s="143"/>
      <c r="D99" s="143"/>
      <c r="E99" s="143"/>
      <c r="F99" s="143"/>
      <c r="G99" s="143"/>
      <c r="H99" s="143"/>
      <c r="I99" s="143"/>
      <c r="J99" s="143">
        <v>3</v>
      </c>
      <c r="K99" s="143"/>
      <c r="L99" s="143"/>
      <c r="M99" s="143"/>
      <c r="N99" s="143"/>
      <c r="O99" s="143"/>
      <c r="P99" s="143">
        <v>1.8</v>
      </c>
      <c r="Q99" s="143"/>
      <c r="R99" s="143"/>
      <c r="S99" s="143"/>
      <c r="T99" s="143"/>
      <c r="U99" s="143"/>
      <c r="V99" s="143"/>
      <c r="W99" s="143"/>
      <c r="X99" s="143"/>
      <c r="Y99" s="143">
        <f>(J99*1.8)</f>
        <v>5.4</v>
      </c>
      <c r="Z99" s="143"/>
      <c r="AA99" s="143"/>
      <c r="AB99" s="143"/>
      <c r="AC99" s="143"/>
      <c r="AD99" s="34"/>
    </row>
    <row r="100" spans="1:30" ht="31.5" x14ac:dyDescent="0.25">
      <c r="A100" s="124" t="s">
        <v>37</v>
      </c>
      <c r="B100" s="152" t="s">
        <v>1498</v>
      </c>
      <c r="C100" s="143"/>
      <c r="D100" s="143"/>
      <c r="E100" s="143">
        <v>3</v>
      </c>
      <c r="F100" s="143"/>
      <c r="G100" s="143"/>
      <c r="H100" s="143"/>
      <c r="I100" s="143"/>
      <c r="J100" s="143"/>
      <c r="K100" s="143"/>
      <c r="L100" s="143"/>
      <c r="M100" s="143"/>
      <c r="N100" s="143"/>
      <c r="O100" s="143"/>
      <c r="P100" s="143">
        <v>1.8</v>
      </c>
      <c r="Q100" s="143"/>
      <c r="R100" s="143"/>
      <c r="S100" s="143"/>
      <c r="T100" s="143">
        <f>(E100*1.8)</f>
        <v>5.4</v>
      </c>
      <c r="U100" s="143"/>
      <c r="V100" s="143"/>
      <c r="W100" s="143"/>
      <c r="X100" s="143"/>
      <c r="Y100" s="143"/>
      <c r="Z100" s="143"/>
      <c r="AA100" s="143"/>
      <c r="AB100" s="143"/>
      <c r="AC100" s="143"/>
      <c r="AD100" s="34"/>
    </row>
    <row r="101" spans="1:30" ht="15.75" x14ac:dyDescent="0.25">
      <c r="A101" s="124" t="s">
        <v>39</v>
      </c>
      <c r="B101" s="152" t="s">
        <v>1499</v>
      </c>
      <c r="C101" s="143"/>
      <c r="D101" s="143"/>
      <c r="E101" s="143">
        <v>3</v>
      </c>
      <c r="F101" s="143"/>
      <c r="G101" s="143"/>
      <c r="H101" s="143"/>
      <c r="I101" s="143"/>
      <c r="J101" s="143"/>
      <c r="K101" s="143"/>
      <c r="L101" s="143"/>
      <c r="M101" s="143"/>
      <c r="N101" s="143"/>
      <c r="O101" s="143"/>
      <c r="P101" s="143">
        <v>1.8</v>
      </c>
      <c r="Q101" s="143"/>
      <c r="R101" s="143"/>
      <c r="S101" s="143"/>
      <c r="T101" s="143">
        <f>(E101*1.8)</f>
        <v>5.4</v>
      </c>
      <c r="U101" s="143"/>
      <c r="V101" s="143"/>
      <c r="W101" s="143"/>
      <c r="X101" s="143"/>
      <c r="Y101" s="143"/>
      <c r="Z101" s="143"/>
      <c r="AA101" s="143"/>
      <c r="AB101" s="143"/>
      <c r="AC101" s="143"/>
      <c r="AD101" s="34"/>
    </row>
    <row r="102" spans="1:30" ht="15.75" x14ac:dyDescent="0.25">
      <c r="A102" s="81" t="s">
        <v>88</v>
      </c>
      <c r="B102" s="81" t="s">
        <v>2497</v>
      </c>
      <c r="C102" s="81" t="s">
        <v>2</v>
      </c>
      <c r="D102" s="81" t="s">
        <v>3</v>
      </c>
      <c r="E102" s="81" t="s">
        <v>4</v>
      </c>
      <c r="F102" s="81" t="s">
        <v>5</v>
      </c>
      <c r="G102" s="81" t="s">
        <v>6</v>
      </c>
      <c r="H102" s="81" t="s">
        <v>7</v>
      </c>
      <c r="I102" s="81" t="s">
        <v>8</v>
      </c>
      <c r="J102" s="81" t="s">
        <v>9</v>
      </c>
      <c r="K102" s="81" t="s">
        <v>10</v>
      </c>
      <c r="L102" s="81" t="s">
        <v>11</v>
      </c>
      <c r="M102" s="81" t="s">
        <v>12</v>
      </c>
      <c r="N102" s="81" t="s">
        <v>13</v>
      </c>
      <c r="O102" s="81"/>
      <c r="P102" s="81" t="s">
        <v>14</v>
      </c>
      <c r="Q102" s="81"/>
      <c r="R102" s="81" t="s">
        <v>15</v>
      </c>
      <c r="S102" s="81" t="s">
        <v>16</v>
      </c>
      <c r="T102" s="81" t="s">
        <v>17</v>
      </c>
      <c r="U102" s="81" t="s">
        <v>18</v>
      </c>
      <c r="V102" s="81" t="s">
        <v>19</v>
      </c>
      <c r="W102" s="81" t="s">
        <v>20</v>
      </c>
      <c r="X102" s="81" t="s">
        <v>21</v>
      </c>
      <c r="Y102" s="81" t="s">
        <v>22</v>
      </c>
      <c r="Z102" s="81" t="s">
        <v>23</v>
      </c>
      <c r="AA102" s="81" t="s">
        <v>24</v>
      </c>
      <c r="AB102" s="81" t="s">
        <v>25</v>
      </c>
      <c r="AC102" s="81" t="s">
        <v>26</v>
      </c>
      <c r="AD102" s="34"/>
    </row>
    <row r="103" spans="1:30" ht="31.5" x14ac:dyDescent="0.25">
      <c r="A103" s="124" t="s">
        <v>27</v>
      </c>
      <c r="B103" s="152" t="s">
        <v>1500</v>
      </c>
      <c r="C103" s="143">
        <v>3</v>
      </c>
      <c r="D103" s="143">
        <v>2</v>
      </c>
      <c r="E103" s="143">
        <v>2</v>
      </c>
      <c r="F103" s="143"/>
      <c r="G103" s="143"/>
      <c r="H103" s="143"/>
      <c r="I103" s="143"/>
      <c r="J103" s="143"/>
      <c r="K103" s="143"/>
      <c r="L103" s="143">
        <v>3</v>
      </c>
      <c r="M103" s="143"/>
      <c r="N103" s="143">
        <v>2</v>
      </c>
      <c r="O103" s="143"/>
      <c r="P103" s="143">
        <v>1</v>
      </c>
      <c r="Q103" s="143"/>
      <c r="R103" s="143">
        <v>3</v>
      </c>
      <c r="S103" s="143">
        <v>2</v>
      </c>
      <c r="T103" s="143">
        <v>2</v>
      </c>
      <c r="U103" s="143"/>
      <c r="V103" s="143"/>
      <c r="W103" s="143"/>
      <c r="X103" s="143"/>
      <c r="Y103" s="143"/>
      <c r="Z103" s="143"/>
      <c r="AA103" s="143">
        <v>3</v>
      </c>
      <c r="AB103" s="143"/>
      <c r="AC103" s="143">
        <v>2</v>
      </c>
      <c r="AD103" s="34"/>
    </row>
    <row r="104" spans="1:30" ht="31.5" x14ac:dyDescent="0.25">
      <c r="A104" s="124" t="s">
        <v>31</v>
      </c>
      <c r="B104" s="152" t="s">
        <v>1501</v>
      </c>
      <c r="C104" s="143">
        <v>3</v>
      </c>
      <c r="D104" s="143">
        <v>2</v>
      </c>
      <c r="E104" s="143"/>
      <c r="F104" s="143"/>
      <c r="G104" s="143"/>
      <c r="H104" s="143"/>
      <c r="I104" s="143"/>
      <c r="J104" s="143"/>
      <c r="K104" s="143"/>
      <c r="L104" s="143">
        <v>3</v>
      </c>
      <c r="M104" s="143"/>
      <c r="N104" s="143">
        <v>3</v>
      </c>
      <c r="O104" s="143"/>
      <c r="P104" s="143">
        <v>1</v>
      </c>
      <c r="Q104" s="143"/>
      <c r="R104" s="143">
        <v>3</v>
      </c>
      <c r="S104" s="143">
        <v>2</v>
      </c>
      <c r="T104" s="143"/>
      <c r="U104" s="143"/>
      <c r="V104" s="143"/>
      <c r="W104" s="143"/>
      <c r="X104" s="143"/>
      <c r="Y104" s="143"/>
      <c r="Z104" s="143"/>
      <c r="AA104" s="143">
        <v>3</v>
      </c>
      <c r="AB104" s="143"/>
      <c r="AC104" s="143">
        <v>3</v>
      </c>
      <c r="AD104" s="34"/>
    </row>
    <row r="105" spans="1:30" ht="15.75" x14ac:dyDescent="0.25">
      <c r="A105" s="124" t="s">
        <v>33</v>
      </c>
      <c r="B105" s="152" t="s">
        <v>122</v>
      </c>
      <c r="C105" s="143">
        <v>3</v>
      </c>
      <c r="D105" s="143">
        <v>2</v>
      </c>
      <c r="E105" s="143"/>
      <c r="F105" s="143"/>
      <c r="G105" s="143"/>
      <c r="H105" s="143"/>
      <c r="I105" s="143"/>
      <c r="J105" s="143"/>
      <c r="K105" s="143"/>
      <c r="L105" s="143">
        <v>3</v>
      </c>
      <c r="M105" s="143"/>
      <c r="N105" s="143">
        <v>2</v>
      </c>
      <c r="O105" s="143"/>
      <c r="P105" s="143">
        <v>1</v>
      </c>
      <c r="Q105" s="143"/>
      <c r="R105" s="143">
        <v>3</v>
      </c>
      <c r="S105" s="143">
        <v>2</v>
      </c>
      <c r="T105" s="143"/>
      <c r="U105" s="143"/>
      <c r="V105" s="143"/>
      <c r="W105" s="143"/>
      <c r="X105" s="143"/>
      <c r="Y105" s="143"/>
      <c r="Z105" s="143"/>
      <c r="AA105" s="143">
        <v>3</v>
      </c>
      <c r="AB105" s="143"/>
      <c r="AC105" s="143">
        <v>2</v>
      </c>
      <c r="AD105" s="34"/>
    </row>
    <row r="106" spans="1:30" ht="31.5" x14ac:dyDescent="0.25">
      <c r="A106" s="124" t="s">
        <v>35</v>
      </c>
      <c r="B106" s="152" t="s">
        <v>123</v>
      </c>
      <c r="C106" s="143">
        <v>3</v>
      </c>
      <c r="D106" s="143">
        <v>2</v>
      </c>
      <c r="E106" s="143"/>
      <c r="F106" s="143"/>
      <c r="G106" s="143"/>
      <c r="H106" s="143"/>
      <c r="I106" s="143"/>
      <c r="J106" s="143"/>
      <c r="K106" s="143"/>
      <c r="L106" s="143">
        <v>2</v>
      </c>
      <c r="M106" s="143"/>
      <c r="N106" s="143">
        <v>2</v>
      </c>
      <c r="O106" s="143"/>
      <c r="P106" s="143">
        <v>1</v>
      </c>
      <c r="Q106" s="143"/>
      <c r="R106" s="143">
        <v>3</v>
      </c>
      <c r="S106" s="143">
        <v>2</v>
      </c>
      <c r="T106" s="143"/>
      <c r="U106" s="143"/>
      <c r="V106" s="143"/>
      <c r="W106" s="143"/>
      <c r="X106" s="143"/>
      <c r="Y106" s="143"/>
      <c r="Z106" s="143"/>
      <c r="AA106" s="143">
        <v>2</v>
      </c>
      <c r="AB106" s="143"/>
      <c r="AC106" s="143">
        <v>2</v>
      </c>
      <c r="AD106" s="34"/>
    </row>
    <row r="107" spans="1:30" ht="15.75" x14ac:dyDescent="0.25">
      <c r="A107" s="124" t="s">
        <v>37</v>
      </c>
      <c r="B107" s="152" t="s">
        <v>1502</v>
      </c>
      <c r="C107" s="143">
        <v>3</v>
      </c>
      <c r="D107" s="143">
        <v>3</v>
      </c>
      <c r="E107" s="143"/>
      <c r="F107" s="143"/>
      <c r="G107" s="143"/>
      <c r="H107" s="143"/>
      <c r="I107" s="143"/>
      <c r="J107" s="143"/>
      <c r="K107" s="143"/>
      <c r="L107" s="143">
        <v>2</v>
      </c>
      <c r="M107" s="143"/>
      <c r="N107" s="143">
        <v>2</v>
      </c>
      <c r="O107" s="143"/>
      <c r="P107" s="143">
        <v>1</v>
      </c>
      <c r="Q107" s="143"/>
      <c r="R107" s="143">
        <v>3</v>
      </c>
      <c r="S107" s="143">
        <v>3</v>
      </c>
      <c r="T107" s="143"/>
      <c r="U107" s="143"/>
      <c r="V107" s="143"/>
      <c r="W107" s="143"/>
      <c r="X107" s="143"/>
      <c r="Y107" s="143"/>
      <c r="Z107" s="143"/>
      <c r="AA107" s="143">
        <v>2</v>
      </c>
      <c r="AB107" s="143"/>
      <c r="AC107" s="143">
        <v>2</v>
      </c>
      <c r="AD107" s="34"/>
    </row>
    <row r="108" spans="1:30" ht="15.75" x14ac:dyDescent="0.25">
      <c r="A108" s="124" t="s">
        <v>39</v>
      </c>
      <c r="B108" s="152" t="s">
        <v>125</v>
      </c>
      <c r="C108" s="143">
        <v>3</v>
      </c>
      <c r="D108" s="143">
        <v>3</v>
      </c>
      <c r="E108" s="143">
        <v>3</v>
      </c>
      <c r="F108" s="143"/>
      <c r="G108" s="143"/>
      <c r="H108" s="143"/>
      <c r="I108" s="143"/>
      <c r="J108" s="143"/>
      <c r="K108" s="143"/>
      <c r="L108" s="143">
        <v>3</v>
      </c>
      <c r="M108" s="143"/>
      <c r="N108" s="143">
        <v>3</v>
      </c>
      <c r="O108" s="143"/>
      <c r="P108" s="143">
        <v>1</v>
      </c>
      <c r="Q108" s="143"/>
      <c r="R108" s="143">
        <v>3</v>
      </c>
      <c r="S108" s="143">
        <v>3</v>
      </c>
      <c r="T108" s="143">
        <v>3</v>
      </c>
      <c r="U108" s="143"/>
      <c r="V108" s="143"/>
      <c r="W108" s="143"/>
      <c r="X108" s="143"/>
      <c r="Y108" s="143"/>
      <c r="Z108" s="143"/>
      <c r="AA108" s="143">
        <v>3</v>
      </c>
      <c r="AB108" s="143"/>
      <c r="AC108" s="143">
        <v>3</v>
      </c>
      <c r="AD108" s="34"/>
    </row>
    <row r="109" spans="1:30" ht="15.75" x14ac:dyDescent="0.25">
      <c r="A109" s="81" t="s">
        <v>88</v>
      </c>
      <c r="B109" s="81" t="s">
        <v>2498</v>
      </c>
      <c r="C109" s="81" t="s">
        <v>2</v>
      </c>
      <c r="D109" s="81" t="s">
        <v>3</v>
      </c>
      <c r="E109" s="81" t="s">
        <v>4</v>
      </c>
      <c r="F109" s="81" t="s">
        <v>5</v>
      </c>
      <c r="G109" s="81" t="s">
        <v>6</v>
      </c>
      <c r="H109" s="81" t="s">
        <v>7</v>
      </c>
      <c r="I109" s="81" t="s">
        <v>8</v>
      </c>
      <c r="J109" s="81" t="s">
        <v>9</v>
      </c>
      <c r="K109" s="81" t="s">
        <v>10</v>
      </c>
      <c r="L109" s="81" t="s">
        <v>11</v>
      </c>
      <c r="M109" s="81" t="s">
        <v>12</v>
      </c>
      <c r="N109" s="81" t="s">
        <v>13</v>
      </c>
      <c r="O109" s="81"/>
      <c r="P109" s="81" t="s">
        <v>14</v>
      </c>
      <c r="Q109" s="81"/>
      <c r="R109" s="81" t="s">
        <v>15</v>
      </c>
      <c r="S109" s="81" t="s">
        <v>16</v>
      </c>
      <c r="T109" s="81" t="s">
        <v>17</v>
      </c>
      <c r="U109" s="81" t="s">
        <v>18</v>
      </c>
      <c r="V109" s="81" t="s">
        <v>19</v>
      </c>
      <c r="W109" s="81" t="s">
        <v>20</v>
      </c>
      <c r="X109" s="81" t="s">
        <v>21</v>
      </c>
      <c r="Y109" s="81" t="s">
        <v>22</v>
      </c>
      <c r="Z109" s="81" t="s">
        <v>23</v>
      </c>
      <c r="AA109" s="81" t="s">
        <v>24</v>
      </c>
      <c r="AB109" s="81" t="s">
        <v>25</v>
      </c>
      <c r="AC109" s="81" t="s">
        <v>26</v>
      </c>
      <c r="AD109" s="34"/>
    </row>
    <row r="110" spans="1:30" ht="15.75" x14ac:dyDescent="0.25">
      <c r="A110" s="124" t="s">
        <v>27</v>
      </c>
      <c r="B110" s="152" t="s">
        <v>1503</v>
      </c>
      <c r="C110" s="143"/>
      <c r="D110" s="143"/>
      <c r="E110" s="143"/>
      <c r="F110" s="143"/>
      <c r="G110" s="143"/>
      <c r="H110" s="143"/>
      <c r="I110" s="143"/>
      <c r="J110" s="143">
        <v>3</v>
      </c>
      <c r="K110" s="143"/>
      <c r="L110" s="143">
        <v>3</v>
      </c>
      <c r="M110" s="143">
        <v>3</v>
      </c>
      <c r="N110" s="143">
        <v>3</v>
      </c>
      <c r="O110" s="143"/>
      <c r="P110" s="143">
        <v>5</v>
      </c>
      <c r="Q110" s="143"/>
      <c r="R110" s="143"/>
      <c r="S110" s="143"/>
      <c r="T110" s="143"/>
      <c r="U110" s="143"/>
      <c r="V110" s="143"/>
      <c r="W110" s="143"/>
      <c r="X110" s="143"/>
      <c r="Y110" s="143">
        <v>15</v>
      </c>
      <c r="Z110" s="143"/>
      <c r="AA110" s="143">
        <v>15</v>
      </c>
      <c r="AB110" s="143">
        <v>15</v>
      </c>
      <c r="AC110" s="143">
        <v>15</v>
      </c>
      <c r="AD110" s="34"/>
    </row>
    <row r="111" spans="1:30" ht="15.75" x14ac:dyDescent="0.25">
      <c r="A111" s="124" t="s">
        <v>31</v>
      </c>
      <c r="B111" s="152" t="s">
        <v>1504</v>
      </c>
      <c r="C111" s="143"/>
      <c r="D111" s="143"/>
      <c r="E111" s="143"/>
      <c r="F111" s="143"/>
      <c r="G111" s="143"/>
      <c r="H111" s="143"/>
      <c r="I111" s="143"/>
      <c r="J111" s="143">
        <v>3</v>
      </c>
      <c r="K111" s="143"/>
      <c r="L111" s="143">
        <v>3</v>
      </c>
      <c r="M111" s="143">
        <v>3</v>
      </c>
      <c r="N111" s="143">
        <v>2</v>
      </c>
      <c r="O111" s="143"/>
      <c r="P111" s="143">
        <v>5</v>
      </c>
      <c r="Q111" s="143"/>
      <c r="R111" s="143"/>
      <c r="S111" s="143"/>
      <c r="T111" s="143"/>
      <c r="U111" s="143"/>
      <c r="V111" s="143"/>
      <c r="W111" s="143"/>
      <c r="X111" s="143"/>
      <c r="Y111" s="143">
        <v>15</v>
      </c>
      <c r="Z111" s="143"/>
      <c r="AA111" s="143">
        <v>15</v>
      </c>
      <c r="AB111" s="143">
        <v>15</v>
      </c>
      <c r="AC111" s="143">
        <v>10</v>
      </c>
      <c r="AD111" s="34"/>
    </row>
    <row r="112" spans="1:30" ht="15.75" x14ac:dyDescent="0.25">
      <c r="A112" s="124" t="s">
        <v>33</v>
      </c>
      <c r="B112" s="152" t="s">
        <v>1505</v>
      </c>
      <c r="C112" s="143"/>
      <c r="D112" s="143"/>
      <c r="E112" s="143"/>
      <c r="F112" s="143"/>
      <c r="G112" s="143"/>
      <c r="H112" s="143"/>
      <c r="I112" s="143"/>
      <c r="J112" s="143">
        <v>3</v>
      </c>
      <c r="K112" s="143"/>
      <c r="L112" s="143">
        <v>3</v>
      </c>
      <c r="M112" s="143">
        <v>3</v>
      </c>
      <c r="N112" s="143">
        <v>3</v>
      </c>
      <c r="O112" s="143"/>
      <c r="P112" s="143">
        <v>5</v>
      </c>
      <c r="Q112" s="143"/>
      <c r="R112" s="143"/>
      <c r="S112" s="143"/>
      <c r="T112" s="143"/>
      <c r="U112" s="143"/>
      <c r="V112" s="143"/>
      <c r="W112" s="143"/>
      <c r="X112" s="143"/>
      <c r="Y112" s="143">
        <v>15</v>
      </c>
      <c r="Z112" s="143"/>
      <c r="AA112" s="143">
        <v>15</v>
      </c>
      <c r="AB112" s="143">
        <v>15</v>
      </c>
      <c r="AC112" s="143">
        <v>15</v>
      </c>
      <c r="AD112" s="34"/>
    </row>
    <row r="113" spans="1:30" ht="15.75" x14ac:dyDescent="0.25">
      <c r="A113" s="124" t="s">
        <v>35</v>
      </c>
      <c r="B113" s="152" t="s">
        <v>1506</v>
      </c>
      <c r="C113" s="143"/>
      <c r="D113" s="143"/>
      <c r="E113" s="143"/>
      <c r="F113" s="143"/>
      <c r="G113" s="143"/>
      <c r="H113" s="143"/>
      <c r="I113" s="143"/>
      <c r="J113" s="143">
        <v>3</v>
      </c>
      <c r="K113" s="143">
        <v>3</v>
      </c>
      <c r="L113" s="143">
        <v>3</v>
      </c>
      <c r="M113" s="143">
        <v>3</v>
      </c>
      <c r="N113" s="143">
        <v>2</v>
      </c>
      <c r="O113" s="143"/>
      <c r="P113" s="143">
        <v>5</v>
      </c>
      <c r="Q113" s="143"/>
      <c r="R113" s="143"/>
      <c r="S113" s="143"/>
      <c r="T113" s="143"/>
      <c r="U113" s="143"/>
      <c r="V113" s="143"/>
      <c r="W113" s="143"/>
      <c r="X113" s="143"/>
      <c r="Y113" s="143">
        <v>15</v>
      </c>
      <c r="Z113" s="143">
        <v>9</v>
      </c>
      <c r="AA113" s="143">
        <v>15</v>
      </c>
      <c r="AB113" s="143">
        <v>15</v>
      </c>
      <c r="AC113" s="143">
        <v>10</v>
      </c>
      <c r="AD113" s="34"/>
    </row>
    <row r="114" spans="1:30" ht="15.75" x14ac:dyDescent="0.25">
      <c r="A114" s="124" t="s">
        <v>37</v>
      </c>
      <c r="B114" s="152" t="s">
        <v>1507</v>
      </c>
      <c r="C114" s="143"/>
      <c r="D114" s="143"/>
      <c r="E114" s="143"/>
      <c r="F114" s="143"/>
      <c r="G114" s="143"/>
      <c r="H114" s="143"/>
      <c r="I114" s="143"/>
      <c r="J114" s="143">
        <v>3</v>
      </c>
      <c r="K114" s="143"/>
      <c r="L114" s="143">
        <v>3</v>
      </c>
      <c r="M114" s="143">
        <v>3</v>
      </c>
      <c r="N114" s="143">
        <v>3</v>
      </c>
      <c r="O114" s="143"/>
      <c r="P114" s="143">
        <v>5</v>
      </c>
      <c r="Q114" s="143"/>
      <c r="R114" s="143"/>
      <c r="S114" s="143"/>
      <c r="T114" s="143"/>
      <c r="U114" s="143"/>
      <c r="V114" s="143"/>
      <c r="W114" s="143"/>
      <c r="X114" s="143"/>
      <c r="Y114" s="143">
        <v>15</v>
      </c>
      <c r="Z114" s="143"/>
      <c r="AA114" s="143">
        <v>15</v>
      </c>
      <c r="AB114" s="143">
        <v>15</v>
      </c>
      <c r="AC114" s="143">
        <v>15</v>
      </c>
      <c r="AD114" s="34"/>
    </row>
    <row r="115" spans="1:30" ht="15.75" x14ac:dyDescent="0.25">
      <c r="A115" s="81" t="s">
        <v>88</v>
      </c>
      <c r="B115" s="81" t="s">
        <v>2499</v>
      </c>
      <c r="C115" s="81" t="s">
        <v>2</v>
      </c>
      <c r="D115" s="81" t="s">
        <v>3</v>
      </c>
      <c r="E115" s="81" t="s">
        <v>4</v>
      </c>
      <c r="F115" s="81" t="s">
        <v>5</v>
      </c>
      <c r="G115" s="81" t="s">
        <v>6</v>
      </c>
      <c r="H115" s="81" t="s">
        <v>7</v>
      </c>
      <c r="I115" s="81" t="s">
        <v>8</v>
      </c>
      <c r="J115" s="81" t="s">
        <v>9</v>
      </c>
      <c r="K115" s="81" t="s">
        <v>10</v>
      </c>
      <c r="L115" s="81" t="s">
        <v>11</v>
      </c>
      <c r="M115" s="81" t="s">
        <v>12</v>
      </c>
      <c r="N115" s="81" t="s">
        <v>13</v>
      </c>
      <c r="O115" s="81"/>
      <c r="P115" s="81" t="s">
        <v>14</v>
      </c>
      <c r="Q115" s="81"/>
      <c r="R115" s="81" t="s">
        <v>15</v>
      </c>
      <c r="S115" s="81" t="s">
        <v>16</v>
      </c>
      <c r="T115" s="81" t="s">
        <v>17</v>
      </c>
      <c r="U115" s="81" t="s">
        <v>18</v>
      </c>
      <c r="V115" s="81" t="s">
        <v>19</v>
      </c>
      <c r="W115" s="81" t="s">
        <v>20</v>
      </c>
      <c r="X115" s="81" t="s">
        <v>21</v>
      </c>
      <c r="Y115" s="81" t="s">
        <v>22</v>
      </c>
      <c r="Z115" s="81" t="s">
        <v>23</v>
      </c>
      <c r="AA115" s="81" t="s">
        <v>24</v>
      </c>
      <c r="AB115" s="81" t="s">
        <v>25</v>
      </c>
      <c r="AC115" s="81" t="s">
        <v>26</v>
      </c>
      <c r="AD115" s="34"/>
    </row>
    <row r="116" spans="1:30" ht="28.5" customHeight="1" x14ac:dyDescent="0.25">
      <c r="A116" s="124" t="s">
        <v>27</v>
      </c>
      <c r="B116" s="152" t="s">
        <v>1508</v>
      </c>
      <c r="C116" s="143">
        <v>1</v>
      </c>
      <c r="D116" s="143">
        <v>2</v>
      </c>
      <c r="E116" s="143"/>
      <c r="F116" s="143">
        <v>3</v>
      </c>
      <c r="G116" s="143"/>
      <c r="H116" s="143"/>
      <c r="I116" s="143"/>
      <c r="J116" s="143"/>
      <c r="K116" s="143"/>
      <c r="L116" s="143"/>
      <c r="M116" s="143"/>
      <c r="N116" s="143"/>
      <c r="O116" s="143"/>
      <c r="P116" s="143">
        <v>4.8</v>
      </c>
      <c r="Q116" s="143"/>
      <c r="R116" s="143">
        <v>4.8</v>
      </c>
      <c r="S116" s="143">
        <v>9.6</v>
      </c>
      <c r="T116" s="143"/>
      <c r="U116" s="143">
        <v>14.399999999999999</v>
      </c>
      <c r="V116" s="143"/>
      <c r="W116" s="143"/>
      <c r="X116" s="143"/>
      <c r="Y116" s="143"/>
      <c r="Z116" s="143"/>
      <c r="AA116" s="143"/>
      <c r="AB116" s="143"/>
      <c r="AC116" s="143"/>
      <c r="AD116" s="34"/>
    </row>
    <row r="117" spans="1:30" ht="31.5" x14ac:dyDescent="0.25">
      <c r="A117" s="124" t="s">
        <v>31</v>
      </c>
      <c r="B117" s="152" t="s">
        <v>1509</v>
      </c>
      <c r="C117" s="143">
        <v>1</v>
      </c>
      <c r="D117" s="143">
        <v>2</v>
      </c>
      <c r="E117" s="143"/>
      <c r="F117" s="143">
        <v>3</v>
      </c>
      <c r="G117" s="143"/>
      <c r="H117" s="143"/>
      <c r="I117" s="143"/>
      <c r="J117" s="143"/>
      <c r="K117" s="143"/>
      <c r="L117" s="143"/>
      <c r="M117" s="143"/>
      <c r="N117" s="143"/>
      <c r="O117" s="143"/>
      <c r="P117" s="143">
        <v>4.8</v>
      </c>
      <c r="Q117" s="143"/>
      <c r="R117" s="143">
        <v>4.8</v>
      </c>
      <c r="S117" s="143">
        <v>9.6</v>
      </c>
      <c r="T117" s="143"/>
      <c r="U117" s="143">
        <v>14.399999999999999</v>
      </c>
      <c r="V117" s="143"/>
      <c r="W117" s="143"/>
      <c r="X117" s="143"/>
      <c r="Y117" s="143"/>
      <c r="Z117" s="143"/>
      <c r="AA117" s="143"/>
      <c r="AB117" s="143"/>
      <c r="AC117" s="143"/>
      <c r="AD117" s="34"/>
    </row>
    <row r="118" spans="1:30" ht="47.25" x14ac:dyDescent="0.25">
      <c r="A118" s="124" t="s">
        <v>33</v>
      </c>
      <c r="B118" s="152" t="s">
        <v>109</v>
      </c>
      <c r="C118" s="143">
        <v>1</v>
      </c>
      <c r="D118" s="143">
        <v>2</v>
      </c>
      <c r="E118" s="143"/>
      <c r="F118" s="143">
        <v>3</v>
      </c>
      <c r="G118" s="143"/>
      <c r="H118" s="143"/>
      <c r="I118" s="143"/>
      <c r="J118" s="143"/>
      <c r="K118" s="143"/>
      <c r="L118" s="143"/>
      <c r="M118" s="143"/>
      <c r="N118" s="143"/>
      <c r="O118" s="143"/>
      <c r="P118" s="143">
        <v>4.8</v>
      </c>
      <c r="Q118" s="143"/>
      <c r="R118" s="143">
        <v>4.8</v>
      </c>
      <c r="S118" s="143">
        <v>9.6</v>
      </c>
      <c r="T118" s="143"/>
      <c r="U118" s="143">
        <v>14.399999999999999</v>
      </c>
      <c r="V118" s="143"/>
      <c r="W118" s="143"/>
      <c r="X118" s="143"/>
      <c r="Y118" s="143"/>
      <c r="Z118" s="143"/>
      <c r="AA118" s="143"/>
      <c r="AB118" s="143"/>
      <c r="AC118" s="143"/>
      <c r="AD118" s="34"/>
    </row>
    <row r="119" spans="1:30" ht="31.5" x14ac:dyDescent="0.25">
      <c r="A119" s="124" t="s">
        <v>35</v>
      </c>
      <c r="B119" s="152" t="s">
        <v>110</v>
      </c>
      <c r="C119" s="143">
        <v>1</v>
      </c>
      <c r="D119" s="143">
        <v>2</v>
      </c>
      <c r="E119" s="143"/>
      <c r="F119" s="143"/>
      <c r="G119" s="143">
        <v>3</v>
      </c>
      <c r="H119" s="143"/>
      <c r="I119" s="143"/>
      <c r="J119" s="143"/>
      <c r="K119" s="143"/>
      <c r="L119" s="143"/>
      <c r="M119" s="143"/>
      <c r="N119" s="143"/>
      <c r="O119" s="143"/>
      <c r="P119" s="143">
        <v>4.8</v>
      </c>
      <c r="Q119" s="143"/>
      <c r="R119" s="143">
        <v>4.8</v>
      </c>
      <c r="S119" s="143">
        <v>9.6</v>
      </c>
      <c r="T119" s="143"/>
      <c r="U119" s="143"/>
      <c r="V119" s="143">
        <v>14.399999999999999</v>
      </c>
      <c r="W119" s="143"/>
      <c r="X119" s="143"/>
      <c r="Y119" s="143"/>
      <c r="Z119" s="143"/>
      <c r="AA119" s="143"/>
      <c r="AB119" s="143"/>
      <c r="AC119" s="143"/>
      <c r="AD119" s="34"/>
    </row>
    <row r="120" spans="1:30" ht="31.5" x14ac:dyDescent="0.25">
      <c r="A120" s="124" t="s">
        <v>37</v>
      </c>
      <c r="B120" s="152" t="s">
        <v>1510</v>
      </c>
      <c r="C120" s="143">
        <v>1</v>
      </c>
      <c r="D120" s="143">
        <v>2</v>
      </c>
      <c r="E120" s="143"/>
      <c r="F120" s="143">
        <v>3</v>
      </c>
      <c r="G120" s="143"/>
      <c r="H120" s="143"/>
      <c r="I120" s="143"/>
      <c r="J120" s="143"/>
      <c r="K120" s="143"/>
      <c r="L120" s="143"/>
      <c r="M120" s="143"/>
      <c r="N120" s="143"/>
      <c r="O120" s="143"/>
      <c r="P120" s="143">
        <v>4.8</v>
      </c>
      <c r="Q120" s="143"/>
      <c r="R120" s="143">
        <v>4.8</v>
      </c>
      <c r="S120" s="143">
        <v>9.6</v>
      </c>
      <c r="T120" s="143"/>
      <c r="U120" s="143">
        <v>14.399999999999999</v>
      </c>
      <c r="V120" s="143"/>
      <c r="W120" s="143"/>
      <c r="X120" s="143"/>
      <c r="Y120" s="143"/>
      <c r="Z120" s="143"/>
      <c r="AA120" s="143"/>
      <c r="AB120" s="143"/>
      <c r="AC120" s="143"/>
      <c r="AD120" s="34"/>
    </row>
    <row r="121" spans="1:30" ht="15.75" x14ac:dyDescent="0.25">
      <c r="A121" s="124" t="s">
        <v>39</v>
      </c>
      <c r="B121" s="152" t="s">
        <v>1511</v>
      </c>
      <c r="C121" s="143">
        <v>1</v>
      </c>
      <c r="D121" s="143">
        <v>2</v>
      </c>
      <c r="E121" s="143"/>
      <c r="F121" s="143">
        <v>3</v>
      </c>
      <c r="G121" s="143"/>
      <c r="H121" s="143"/>
      <c r="I121" s="143"/>
      <c r="J121" s="143"/>
      <c r="K121" s="143"/>
      <c r="L121" s="143"/>
      <c r="M121" s="143"/>
      <c r="N121" s="143"/>
      <c r="O121" s="143"/>
      <c r="P121" s="143">
        <v>4.8</v>
      </c>
      <c r="Q121" s="143"/>
      <c r="R121" s="143">
        <v>4.8</v>
      </c>
      <c r="S121" s="143">
        <v>9.6</v>
      </c>
      <c r="T121" s="143"/>
      <c r="U121" s="143">
        <v>14.399999999999999</v>
      </c>
      <c r="V121" s="143"/>
      <c r="W121" s="143"/>
      <c r="X121" s="143"/>
      <c r="Y121" s="143"/>
      <c r="Z121" s="143"/>
      <c r="AA121" s="143"/>
      <c r="AB121" s="143"/>
      <c r="AC121" s="143"/>
      <c r="AD121" s="34"/>
    </row>
    <row r="122" spans="1:30" ht="15.75" x14ac:dyDescent="0.25">
      <c r="A122" s="81" t="s">
        <v>88</v>
      </c>
      <c r="B122" s="81" t="s">
        <v>2500</v>
      </c>
      <c r="C122" s="81" t="s">
        <v>2</v>
      </c>
      <c r="D122" s="81" t="s">
        <v>3</v>
      </c>
      <c r="E122" s="81" t="s">
        <v>4</v>
      </c>
      <c r="F122" s="81" t="s">
        <v>5</v>
      </c>
      <c r="G122" s="81" t="s">
        <v>6</v>
      </c>
      <c r="H122" s="81" t="s">
        <v>7</v>
      </c>
      <c r="I122" s="81" t="s">
        <v>8</v>
      </c>
      <c r="J122" s="81" t="s">
        <v>9</v>
      </c>
      <c r="K122" s="81" t="s">
        <v>10</v>
      </c>
      <c r="L122" s="81" t="s">
        <v>11</v>
      </c>
      <c r="M122" s="81" t="s">
        <v>12</v>
      </c>
      <c r="N122" s="81" t="s">
        <v>13</v>
      </c>
      <c r="O122" s="81"/>
      <c r="P122" s="81" t="s">
        <v>14</v>
      </c>
      <c r="Q122" s="81"/>
      <c r="R122" s="81" t="s">
        <v>15</v>
      </c>
      <c r="S122" s="81" t="s">
        <v>16</v>
      </c>
      <c r="T122" s="81" t="s">
        <v>17</v>
      </c>
      <c r="U122" s="81" t="s">
        <v>18</v>
      </c>
      <c r="V122" s="81" t="s">
        <v>19</v>
      </c>
      <c r="W122" s="81" t="s">
        <v>20</v>
      </c>
      <c r="X122" s="81" t="s">
        <v>21</v>
      </c>
      <c r="Y122" s="81" t="s">
        <v>22</v>
      </c>
      <c r="Z122" s="81" t="s">
        <v>23</v>
      </c>
      <c r="AA122" s="81" t="s">
        <v>24</v>
      </c>
      <c r="AB122" s="81" t="s">
        <v>25</v>
      </c>
      <c r="AC122" s="81" t="s">
        <v>26</v>
      </c>
      <c r="AD122" s="34"/>
    </row>
    <row r="123" spans="1:30" ht="15.75" x14ac:dyDescent="0.25">
      <c r="A123" s="124" t="s">
        <v>27</v>
      </c>
      <c r="B123" s="152" t="s">
        <v>1508</v>
      </c>
      <c r="C123" s="143">
        <v>1</v>
      </c>
      <c r="D123" s="143">
        <v>2</v>
      </c>
      <c r="E123" s="143"/>
      <c r="F123" s="143">
        <v>3</v>
      </c>
      <c r="G123" s="143"/>
      <c r="H123" s="143"/>
      <c r="I123" s="143"/>
      <c r="J123" s="143"/>
      <c r="K123" s="143"/>
      <c r="L123" s="143"/>
      <c r="M123" s="143"/>
      <c r="N123" s="143"/>
      <c r="O123" s="143"/>
      <c r="P123" s="143">
        <v>4.8</v>
      </c>
      <c r="Q123" s="143"/>
      <c r="R123" s="143">
        <v>4.8</v>
      </c>
      <c r="S123" s="143">
        <v>9.6</v>
      </c>
      <c r="T123" s="143"/>
      <c r="U123" s="143">
        <v>14.399999999999999</v>
      </c>
      <c r="V123" s="143"/>
      <c r="W123" s="143"/>
      <c r="X123" s="143"/>
      <c r="Y123" s="143"/>
      <c r="Z123" s="143"/>
      <c r="AA123" s="143"/>
      <c r="AB123" s="143"/>
      <c r="AC123" s="143"/>
      <c r="AD123" s="34"/>
    </row>
    <row r="124" spans="1:30" ht="31.5" x14ac:dyDescent="0.25">
      <c r="A124" s="124" t="s">
        <v>31</v>
      </c>
      <c r="B124" s="152" t="s">
        <v>1509</v>
      </c>
      <c r="C124" s="143">
        <v>1</v>
      </c>
      <c r="D124" s="143">
        <v>2</v>
      </c>
      <c r="E124" s="143"/>
      <c r="F124" s="143">
        <v>3</v>
      </c>
      <c r="G124" s="143"/>
      <c r="H124" s="143"/>
      <c r="I124" s="143"/>
      <c r="J124" s="143"/>
      <c r="K124" s="143"/>
      <c r="L124" s="143"/>
      <c r="M124" s="143"/>
      <c r="N124" s="143"/>
      <c r="O124" s="143"/>
      <c r="P124" s="143">
        <v>4.8</v>
      </c>
      <c r="Q124" s="143"/>
      <c r="R124" s="143">
        <v>4.8</v>
      </c>
      <c r="S124" s="143">
        <v>9.6</v>
      </c>
      <c r="T124" s="143"/>
      <c r="U124" s="143">
        <v>14.399999999999999</v>
      </c>
      <c r="V124" s="143"/>
      <c r="W124" s="143"/>
      <c r="X124" s="143"/>
      <c r="Y124" s="143"/>
      <c r="Z124" s="143"/>
      <c r="AA124" s="143"/>
      <c r="AB124" s="143"/>
      <c r="AC124" s="143"/>
      <c r="AD124" s="34"/>
    </row>
    <row r="125" spans="1:30" ht="47.25" x14ac:dyDescent="0.25">
      <c r="A125" s="124" t="s">
        <v>33</v>
      </c>
      <c r="B125" s="152" t="s">
        <v>109</v>
      </c>
      <c r="C125" s="143">
        <v>1</v>
      </c>
      <c r="D125" s="143">
        <v>2</v>
      </c>
      <c r="E125" s="143"/>
      <c r="F125" s="143">
        <v>3</v>
      </c>
      <c r="G125" s="143"/>
      <c r="H125" s="143"/>
      <c r="I125" s="143"/>
      <c r="J125" s="143"/>
      <c r="K125" s="143"/>
      <c r="L125" s="143"/>
      <c r="M125" s="143"/>
      <c r="N125" s="143"/>
      <c r="O125" s="143"/>
      <c r="P125" s="143">
        <v>4.8</v>
      </c>
      <c r="Q125" s="143"/>
      <c r="R125" s="143">
        <v>4.8</v>
      </c>
      <c r="S125" s="143">
        <v>9.6</v>
      </c>
      <c r="T125" s="143"/>
      <c r="U125" s="143">
        <v>14.399999999999999</v>
      </c>
      <c r="V125" s="143"/>
      <c r="W125" s="143"/>
      <c r="X125" s="143"/>
      <c r="Y125" s="143"/>
      <c r="Z125" s="143"/>
      <c r="AA125" s="143"/>
      <c r="AB125" s="143"/>
      <c r="AC125" s="143"/>
      <c r="AD125" s="34"/>
    </row>
    <row r="126" spans="1:30" ht="31.5" x14ac:dyDescent="0.25">
      <c r="A126" s="124" t="s">
        <v>35</v>
      </c>
      <c r="B126" s="152" t="s">
        <v>110</v>
      </c>
      <c r="C126" s="143">
        <v>1</v>
      </c>
      <c r="D126" s="143">
        <v>2</v>
      </c>
      <c r="E126" s="143"/>
      <c r="F126" s="143"/>
      <c r="G126" s="143">
        <v>3</v>
      </c>
      <c r="H126" s="143"/>
      <c r="I126" s="143"/>
      <c r="J126" s="143"/>
      <c r="K126" s="143"/>
      <c r="L126" s="143"/>
      <c r="M126" s="143"/>
      <c r="N126" s="143"/>
      <c r="O126" s="143"/>
      <c r="P126" s="143">
        <v>4.8</v>
      </c>
      <c r="Q126" s="143"/>
      <c r="R126" s="143">
        <v>4.8</v>
      </c>
      <c r="S126" s="143">
        <v>9.6</v>
      </c>
      <c r="T126" s="143"/>
      <c r="U126" s="143"/>
      <c r="V126" s="143">
        <v>14.399999999999999</v>
      </c>
      <c r="W126" s="143"/>
      <c r="X126" s="143"/>
      <c r="Y126" s="143"/>
      <c r="Z126" s="143"/>
      <c r="AA126" s="143"/>
      <c r="AB126" s="143"/>
      <c r="AC126" s="143"/>
      <c r="AD126" s="34"/>
    </row>
    <row r="127" spans="1:30" ht="31.5" x14ac:dyDescent="0.25">
      <c r="A127" s="124" t="s">
        <v>37</v>
      </c>
      <c r="B127" s="152" t="s">
        <v>1510</v>
      </c>
      <c r="C127" s="143">
        <v>1</v>
      </c>
      <c r="D127" s="143">
        <v>2</v>
      </c>
      <c r="E127" s="143"/>
      <c r="F127" s="143">
        <v>3</v>
      </c>
      <c r="G127" s="143"/>
      <c r="H127" s="143"/>
      <c r="I127" s="143"/>
      <c r="J127" s="143"/>
      <c r="K127" s="143"/>
      <c r="L127" s="143"/>
      <c r="M127" s="143"/>
      <c r="N127" s="143"/>
      <c r="O127" s="143"/>
      <c r="P127" s="143">
        <v>4.8</v>
      </c>
      <c r="Q127" s="143"/>
      <c r="R127" s="143">
        <v>4.8</v>
      </c>
      <c r="S127" s="143">
        <v>9.6</v>
      </c>
      <c r="T127" s="143"/>
      <c r="U127" s="143">
        <v>14.399999999999999</v>
      </c>
      <c r="V127" s="143"/>
      <c r="W127" s="143"/>
      <c r="X127" s="143"/>
      <c r="Y127" s="143"/>
      <c r="Z127" s="143"/>
      <c r="AA127" s="143"/>
      <c r="AB127" s="143"/>
      <c r="AC127" s="143"/>
      <c r="AD127" s="34"/>
    </row>
    <row r="128" spans="1:30" ht="15.75" x14ac:dyDescent="0.25">
      <c r="A128" s="124" t="s">
        <v>39</v>
      </c>
      <c r="B128" s="152" t="s">
        <v>1511</v>
      </c>
      <c r="C128" s="143">
        <v>1</v>
      </c>
      <c r="D128" s="143">
        <v>2</v>
      </c>
      <c r="E128" s="143"/>
      <c r="F128" s="143">
        <v>3</v>
      </c>
      <c r="G128" s="143"/>
      <c r="H128" s="143"/>
      <c r="I128" s="143"/>
      <c r="J128" s="143"/>
      <c r="K128" s="143"/>
      <c r="L128" s="143"/>
      <c r="M128" s="143"/>
      <c r="N128" s="143"/>
      <c r="O128" s="143"/>
      <c r="P128" s="143">
        <v>4.8</v>
      </c>
      <c r="Q128" s="143"/>
      <c r="R128" s="143">
        <v>4.8</v>
      </c>
      <c r="S128" s="143">
        <v>9.6</v>
      </c>
      <c r="T128" s="143"/>
      <c r="U128" s="143">
        <v>14.399999999999999</v>
      </c>
      <c r="V128" s="143"/>
      <c r="W128" s="143"/>
      <c r="X128" s="143"/>
      <c r="Y128" s="143"/>
      <c r="Z128" s="143"/>
      <c r="AA128" s="143"/>
      <c r="AB128" s="143"/>
      <c r="AC128" s="143"/>
      <c r="AD128" s="34"/>
    </row>
    <row r="129" spans="1:30" s="57" customFormat="1" ht="6" customHeight="1" x14ac:dyDescent="0.25">
      <c r="A129" s="200"/>
      <c r="B129" s="201"/>
      <c r="C129" s="201"/>
      <c r="D129" s="201"/>
      <c r="E129" s="201"/>
      <c r="F129" s="201"/>
      <c r="G129" s="201"/>
      <c r="H129" s="201"/>
      <c r="I129" s="201"/>
      <c r="J129" s="201"/>
      <c r="K129" s="201"/>
      <c r="L129" s="201"/>
      <c r="M129" s="201"/>
      <c r="N129" s="201"/>
      <c r="O129" s="201"/>
      <c r="P129" s="201"/>
      <c r="Q129" s="201"/>
      <c r="R129" s="201"/>
      <c r="S129" s="201"/>
      <c r="T129" s="201"/>
      <c r="U129" s="201"/>
      <c r="V129" s="201"/>
      <c r="W129" s="201"/>
      <c r="X129" s="201"/>
      <c r="Y129" s="201"/>
      <c r="Z129" s="201"/>
      <c r="AA129" s="201"/>
      <c r="AB129" s="201"/>
      <c r="AC129" s="202"/>
      <c r="AD129" s="34"/>
    </row>
    <row r="130" spans="1:30" ht="15.75" x14ac:dyDescent="0.25">
      <c r="A130" s="81" t="s">
        <v>564</v>
      </c>
      <c r="B130" s="81" t="s">
        <v>2506</v>
      </c>
      <c r="C130" s="81" t="s">
        <v>2</v>
      </c>
      <c r="D130" s="81" t="s">
        <v>3</v>
      </c>
      <c r="E130" s="81" t="s">
        <v>4</v>
      </c>
      <c r="F130" s="81" t="s">
        <v>5</v>
      </c>
      <c r="G130" s="81" t="s">
        <v>6</v>
      </c>
      <c r="H130" s="81" t="s">
        <v>7</v>
      </c>
      <c r="I130" s="81" t="s">
        <v>8</v>
      </c>
      <c r="J130" s="81" t="s">
        <v>9</v>
      </c>
      <c r="K130" s="81" t="s">
        <v>10</v>
      </c>
      <c r="L130" s="81" t="s">
        <v>11</v>
      </c>
      <c r="M130" s="81" t="s">
        <v>12</v>
      </c>
      <c r="N130" s="81" t="s">
        <v>13</v>
      </c>
      <c r="O130" s="81"/>
      <c r="P130" s="81" t="s">
        <v>14</v>
      </c>
      <c r="Q130" s="81"/>
      <c r="R130" s="81" t="s">
        <v>15</v>
      </c>
      <c r="S130" s="81" t="s">
        <v>16</v>
      </c>
      <c r="T130" s="81" t="s">
        <v>17</v>
      </c>
      <c r="U130" s="81" t="s">
        <v>18</v>
      </c>
      <c r="V130" s="81" t="s">
        <v>19</v>
      </c>
      <c r="W130" s="81" t="s">
        <v>20</v>
      </c>
      <c r="X130" s="81" t="s">
        <v>21</v>
      </c>
      <c r="Y130" s="81" t="s">
        <v>22</v>
      </c>
      <c r="Z130" s="81" t="s">
        <v>23</v>
      </c>
      <c r="AA130" s="81" t="s">
        <v>24</v>
      </c>
      <c r="AB130" s="81" t="s">
        <v>25</v>
      </c>
      <c r="AC130" s="81" t="s">
        <v>26</v>
      </c>
      <c r="AD130" s="34"/>
    </row>
    <row r="131" spans="1:30" ht="15.75" x14ac:dyDescent="0.25">
      <c r="A131" s="124" t="s">
        <v>27</v>
      </c>
      <c r="B131" s="153" t="s">
        <v>1512</v>
      </c>
      <c r="C131" s="143">
        <v>2</v>
      </c>
      <c r="D131" s="143"/>
      <c r="E131" s="143">
        <v>2</v>
      </c>
      <c r="F131" s="143">
        <v>2</v>
      </c>
      <c r="G131" s="143">
        <v>2</v>
      </c>
      <c r="H131" s="143"/>
      <c r="I131" s="143">
        <v>1</v>
      </c>
      <c r="J131" s="143"/>
      <c r="K131" s="143"/>
      <c r="L131" s="143">
        <v>1</v>
      </c>
      <c r="M131" s="143"/>
      <c r="N131" s="143">
        <v>1</v>
      </c>
      <c r="O131" s="143"/>
      <c r="P131" s="143">
        <v>1</v>
      </c>
      <c r="Q131" s="143"/>
      <c r="R131" s="143">
        <v>2</v>
      </c>
      <c r="S131" s="143"/>
      <c r="T131" s="143">
        <v>2</v>
      </c>
      <c r="U131" s="143">
        <v>2</v>
      </c>
      <c r="V131" s="143">
        <v>2</v>
      </c>
      <c r="W131" s="143"/>
      <c r="X131" s="143">
        <v>1</v>
      </c>
      <c r="Y131" s="143"/>
      <c r="Z131" s="143"/>
      <c r="AA131" s="143">
        <v>1</v>
      </c>
      <c r="AB131" s="143"/>
      <c r="AC131" s="143">
        <v>1</v>
      </c>
      <c r="AD131" s="34"/>
    </row>
    <row r="132" spans="1:30" ht="15.75" x14ac:dyDescent="0.25">
      <c r="A132" s="124" t="s">
        <v>31</v>
      </c>
      <c r="B132" s="153" t="s">
        <v>1513</v>
      </c>
      <c r="C132" s="143">
        <v>2</v>
      </c>
      <c r="D132" s="143"/>
      <c r="E132" s="143">
        <v>2</v>
      </c>
      <c r="F132" s="143">
        <v>2</v>
      </c>
      <c r="G132" s="143">
        <v>2</v>
      </c>
      <c r="H132" s="143"/>
      <c r="I132" s="143">
        <v>1</v>
      </c>
      <c r="J132" s="143"/>
      <c r="K132" s="143"/>
      <c r="L132" s="143">
        <v>1</v>
      </c>
      <c r="M132" s="143"/>
      <c r="N132" s="143">
        <v>1</v>
      </c>
      <c r="O132" s="143"/>
      <c r="P132" s="143">
        <v>1</v>
      </c>
      <c r="Q132" s="143"/>
      <c r="R132" s="143">
        <v>2</v>
      </c>
      <c r="S132" s="143"/>
      <c r="T132" s="143">
        <v>2</v>
      </c>
      <c r="U132" s="143">
        <v>2</v>
      </c>
      <c r="V132" s="143">
        <v>2</v>
      </c>
      <c r="W132" s="143"/>
      <c r="X132" s="143">
        <v>1</v>
      </c>
      <c r="Y132" s="143"/>
      <c r="Z132" s="143"/>
      <c r="AA132" s="143">
        <v>1</v>
      </c>
      <c r="AB132" s="143"/>
      <c r="AC132" s="143">
        <v>1</v>
      </c>
      <c r="AD132" s="34"/>
    </row>
    <row r="133" spans="1:30" ht="15.75" x14ac:dyDescent="0.25">
      <c r="A133" s="124" t="s">
        <v>33</v>
      </c>
      <c r="B133" s="153" t="s">
        <v>1514</v>
      </c>
      <c r="C133" s="143">
        <v>2</v>
      </c>
      <c r="D133" s="143"/>
      <c r="E133" s="143">
        <v>2</v>
      </c>
      <c r="F133" s="143">
        <v>2</v>
      </c>
      <c r="G133" s="143">
        <v>2</v>
      </c>
      <c r="H133" s="143"/>
      <c r="I133" s="143">
        <v>1</v>
      </c>
      <c r="J133" s="143"/>
      <c r="K133" s="143"/>
      <c r="L133" s="143">
        <v>1</v>
      </c>
      <c r="M133" s="143"/>
      <c r="N133" s="143">
        <v>1</v>
      </c>
      <c r="O133" s="143"/>
      <c r="P133" s="143">
        <v>1</v>
      </c>
      <c r="Q133" s="143"/>
      <c r="R133" s="143">
        <v>2</v>
      </c>
      <c r="S133" s="143"/>
      <c r="T133" s="143">
        <v>2</v>
      </c>
      <c r="U133" s="143">
        <v>2</v>
      </c>
      <c r="V133" s="143">
        <v>2</v>
      </c>
      <c r="W133" s="143"/>
      <c r="X133" s="143">
        <v>1</v>
      </c>
      <c r="Y133" s="143"/>
      <c r="Z133" s="143"/>
      <c r="AA133" s="143">
        <v>1</v>
      </c>
      <c r="AB133" s="143"/>
      <c r="AC133" s="143">
        <v>1</v>
      </c>
      <c r="AD133" s="34"/>
    </row>
    <row r="134" spans="1:30" ht="31.5" x14ac:dyDescent="0.25">
      <c r="A134" s="124" t="s">
        <v>35</v>
      </c>
      <c r="B134" s="153" t="s">
        <v>1515</v>
      </c>
      <c r="C134" s="143">
        <v>2</v>
      </c>
      <c r="D134" s="143"/>
      <c r="E134" s="143">
        <v>2</v>
      </c>
      <c r="F134" s="143">
        <v>2</v>
      </c>
      <c r="G134" s="143">
        <v>2</v>
      </c>
      <c r="H134" s="143"/>
      <c r="I134" s="143">
        <v>1</v>
      </c>
      <c r="J134" s="143"/>
      <c r="K134" s="143"/>
      <c r="L134" s="143">
        <v>1</v>
      </c>
      <c r="M134" s="143"/>
      <c r="N134" s="143">
        <v>1</v>
      </c>
      <c r="O134" s="143"/>
      <c r="P134" s="143">
        <v>1</v>
      </c>
      <c r="Q134" s="143"/>
      <c r="R134" s="143">
        <v>2</v>
      </c>
      <c r="S134" s="143"/>
      <c r="T134" s="143">
        <v>2</v>
      </c>
      <c r="U134" s="143">
        <v>2</v>
      </c>
      <c r="V134" s="143">
        <v>2</v>
      </c>
      <c r="W134" s="143"/>
      <c r="X134" s="143">
        <v>1</v>
      </c>
      <c r="Y134" s="143"/>
      <c r="Z134" s="143"/>
      <c r="AA134" s="143">
        <v>1</v>
      </c>
      <c r="AB134" s="143"/>
      <c r="AC134" s="143">
        <v>1</v>
      </c>
      <c r="AD134" s="34"/>
    </row>
    <row r="135" spans="1:30" ht="15.75" x14ac:dyDescent="0.25">
      <c r="A135" s="124" t="s">
        <v>37</v>
      </c>
      <c r="B135" s="153" t="s">
        <v>1516</v>
      </c>
      <c r="C135" s="143">
        <v>2</v>
      </c>
      <c r="D135" s="143"/>
      <c r="E135" s="143">
        <v>2</v>
      </c>
      <c r="F135" s="143">
        <v>2</v>
      </c>
      <c r="G135" s="143">
        <v>2</v>
      </c>
      <c r="H135" s="143"/>
      <c r="I135" s="143">
        <v>1</v>
      </c>
      <c r="J135" s="143"/>
      <c r="K135" s="143"/>
      <c r="L135" s="143">
        <v>1</v>
      </c>
      <c r="M135" s="143"/>
      <c r="N135" s="143">
        <v>1</v>
      </c>
      <c r="O135" s="143"/>
      <c r="P135" s="143">
        <v>1</v>
      </c>
      <c r="Q135" s="143"/>
      <c r="R135" s="143">
        <v>2</v>
      </c>
      <c r="S135" s="143"/>
      <c r="T135" s="143">
        <v>2</v>
      </c>
      <c r="U135" s="143">
        <v>2</v>
      </c>
      <c r="V135" s="143">
        <v>2</v>
      </c>
      <c r="W135" s="143"/>
      <c r="X135" s="143">
        <v>1</v>
      </c>
      <c r="Y135" s="143"/>
      <c r="Z135" s="143"/>
      <c r="AA135" s="143">
        <v>1</v>
      </c>
      <c r="AB135" s="143"/>
      <c r="AC135" s="143">
        <v>1</v>
      </c>
      <c r="AD135" s="34"/>
    </row>
    <row r="136" spans="1:30" ht="15.75" x14ac:dyDescent="0.25">
      <c r="A136" s="124" t="s">
        <v>39</v>
      </c>
      <c r="B136" s="153" t="s">
        <v>1517</v>
      </c>
      <c r="C136" s="143">
        <v>2</v>
      </c>
      <c r="D136" s="143"/>
      <c r="E136" s="143">
        <v>2</v>
      </c>
      <c r="F136" s="143">
        <v>2</v>
      </c>
      <c r="G136" s="143">
        <v>2</v>
      </c>
      <c r="H136" s="143"/>
      <c r="I136" s="143">
        <v>1</v>
      </c>
      <c r="J136" s="143"/>
      <c r="K136" s="143"/>
      <c r="L136" s="143">
        <v>1</v>
      </c>
      <c r="M136" s="143"/>
      <c r="N136" s="143">
        <v>1</v>
      </c>
      <c r="O136" s="143"/>
      <c r="P136" s="143">
        <v>1</v>
      </c>
      <c r="Q136" s="143"/>
      <c r="R136" s="143">
        <v>2</v>
      </c>
      <c r="S136" s="143"/>
      <c r="T136" s="143">
        <v>2</v>
      </c>
      <c r="U136" s="143">
        <v>2</v>
      </c>
      <c r="V136" s="143">
        <v>2</v>
      </c>
      <c r="W136" s="143"/>
      <c r="X136" s="143">
        <v>1</v>
      </c>
      <c r="Y136" s="143"/>
      <c r="Z136" s="143"/>
      <c r="AA136" s="143">
        <v>1</v>
      </c>
      <c r="AB136" s="143"/>
      <c r="AC136" s="143">
        <v>1</v>
      </c>
      <c r="AD136" s="34"/>
    </row>
    <row r="137" spans="1:30" ht="15.75" x14ac:dyDescent="0.25">
      <c r="A137" s="81" t="s">
        <v>564</v>
      </c>
      <c r="B137" s="81" t="s">
        <v>2507</v>
      </c>
      <c r="C137" s="81" t="s">
        <v>2</v>
      </c>
      <c r="D137" s="81" t="s">
        <v>3</v>
      </c>
      <c r="E137" s="81" t="s">
        <v>4</v>
      </c>
      <c r="F137" s="81" t="s">
        <v>5</v>
      </c>
      <c r="G137" s="81" t="s">
        <v>6</v>
      </c>
      <c r="H137" s="81" t="s">
        <v>7</v>
      </c>
      <c r="I137" s="81" t="s">
        <v>8</v>
      </c>
      <c r="J137" s="81" t="s">
        <v>9</v>
      </c>
      <c r="K137" s="81" t="s">
        <v>10</v>
      </c>
      <c r="L137" s="81" t="s">
        <v>11</v>
      </c>
      <c r="M137" s="81" t="s">
        <v>12</v>
      </c>
      <c r="N137" s="81" t="s">
        <v>13</v>
      </c>
      <c r="O137" s="81"/>
      <c r="P137" s="81" t="s">
        <v>14</v>
      </c>
      <c r="Q137" s="81"/>
      <c r="R137" s="81" t="s">
        <v>15</v>
      </c>
      <c r="S137" s="81" t="s">
        <v>16</v>
      </c>
      <c r="T137" s="81" t="s">
        <v>17</v>
      </c>
      <c r="U137" s="81" t="s">
        <v>18</v>
      </c>
      <c r="V137" s="81" t="s">
        <v>19</v>
      </c>
      <c r="W137" s="81" t="s">
        <v>20</v>
      </c>
      <c r="X137" s="81" t="s">
        <v>21</v>
      </c>
      <c r="Y137" s="81" t="s">
        <v>22</v>
      </c>
      <c r="Z137" s="81" t="s">
        <v>23</v>
      </c>
      <c r="AA137" s="81" t="s">
        <v>24</v>
      </c>
      <c r="AB137" s="81" t="s">
        <v>25</v>
      </c>
      <c r="AC137" s="81" t="s">
        <v>26</v>
      </c>
      <c r="AD137" s="34"/>
    </row>
    <row r="138" spans="1:30" ht="31.5" x14ac:dyDescent="0.25">
      <c r="A138" s="124" t="s">
        <v>27</v>
      </c>
      <c r="B138" s="153" t="s">
        <v>1518</v>
      </c>
      <c r="C138" s="143">
        <v>3</v>
      </c>
      <c r="D138" s="143">
        <v>2</v>
      </c>
      <c r="E138" s="143">
        <v>2</v>
      </c>
      <c r="F138" s="143">
        <v>2</v>
      </c>
      <c r="G138" s="143"/>
      <c r="H138" s="143"/>
      <c r="I138" s="143"/>
      <c r="J138" s="143"/>
      <c r="K138" s="143"/>
      <c r="L138" s="143"/>
      <c r="M138" s="143"/>
      <c r="N138" s="143"/>
      <c r="O138" s="143"/>
      <c r="P138" s="143">
        <v>1</v>
      </c>
      <c r="Q138" s="143"/>
      <c r="R138" s="143">
        <v>3</v>
      </c>
      <c r="S138" s="143">
        <v>2</v>
      </c>
      <c r="T138" s="143">
        <v>2</v>
      </c>
      <c r="U138" s="143">
        <v>2</v>
      </c>
      <c r="V138" s="143"/>
      <c r="W138" s="143"/>
      <c r="X138" s="143"/>
      <c r="Y138" s="143"/>
      <c r="Z138" s="143"/>
      <c r="AA138" s="143"/>
      <c r="AB138" s="143"/>
      <c r="AC138" s="143"/>
      <c r="AD138" s="34"/>
    </row>
    <row r="139" spans="1:30" ht="15.75" x14ac:dyDescent="0.25">
      <c r="A139" s="124" t="s">
        <v>31</v>
      </c>
      <c r="B139" s="153" t="s">
        <v>1519</v>
      </c>
      <c r="C139" s="143">
        <v>3</v>
      </c>
      <c r="D139" s="143">
        <v>3</v>
      </c>
      <c r="E139" s="143">
        <v>2</v>
      </c>
      <c r="F139" s="143">
        <v>2</v>
      </c>
      <c r="G139" s="143"/>
      <c r="H139" s="143"/>
      <c r="I139" s="143"/>
      <c r="J139" s="143"/>
      <c r="K139" s="143"/>
      <c r="L139" s="143"/>
      <c r="M139" s="143"/>
      <c r="N139" s="143">
        <v>2</v>
      </c>
      <c r="O139" s="143"/>
      <c r="P139" s="143">
        <v>1</v>
      </c>
      <c r="Q139" s="143"/>
      <c r="R139" s="143">
        <v>3</v>
      </c>
      <c r="S139" s="143">
        <v>3</v>
      </c>
      <c r="T139" s="143">
        <v>2</v>
      </c>
      <c r="U139" s="143">
        <v>2</v>
      </c>
      <c r="V139" s="143"/>
      <c r="W139" s="143"/>
      <c r="X139" s="143"/>
      <c r="Y139" s="143"/>
      <c r="Z139" s="143"/>
      <c r="AA139" s="143"/>
      <c r="AB139" s="143"/>
      <c r="AC139" s="143">
        <v>2</v>
      </c>
      <c r="AD139" s="34"/>
    </row>
    <row r="140" spans="1:30" ht="31.5" x14ac:dyDescent="0.25">
      <c r="A140" s="124" t="s">
        <v>33</v>
      </c>
      <c r="B140" s="153" t="s">
        <v>1520</v>
      </c>
      <c r="C140" s="143">
        <v>3</v>
      </c>
      <c r="D140" s="143">
        <v>3</v>
      </c>
      <c r="E140" s="143">
        <v>3</v>
      </c>
      <c r="F140" s="143">
        <v>2</v>
      </c>
      <c r="G140" s="143"/>
      <c r="H140" s="143"/>
      <c r="I140" s="143"/>
      <c r="J140" s="143"/>
      <c r="K140" s="143"/>
      <c r="L140" s="143"/>
      <c r="M140" s="143"/>
      <c r="N140" s="143">
        <v>2</v>
      </c>
      <c r="O140" s="143"/>
      <c r="P140" s="143">
        <v>1</v>
      </c>
      <c r="Q140" s="143"/>
      <c r="R140" s="143">
        <v>3</v>
      </c>
      <c r="S140" s="143">
        <v>3</v>
      </c>
      <c r="T140" s="143">
        <v>3</v>
      </c>
      <c r="U140" s="143">
        <v>2</v>
      </c>
      <c r="V140" s="143"/>
      <c r="W140" s="143"/>
      <c r="X140" s="143"/>
      <c r="Y140" s="143"/>
      <c r="Z140" s="143"/>
      <c r="AA140" s="143"/>
      <c r="AB140" s="143"/>
      <c r="AC140" s="143">
        <v>2</v>
      </c>
      <c r="AD140" s="34"/>
    </row>
    <row r="141" spans="1:30" ht="31.5" x14ac:dyDescent="0.25">
      <c r="A141" s="124" t="s">
        <v>35</v>
      </c>
      <c r="B141" s="153" t="s">
        <v>1521</v>
      </c>
      <c r="C141" s="143">
        <v>3</v>
      </c>
      <c r="D141" s="143">
        <v>3</v>
      </c>
      <c r="E141" s="143">
        <v>3</v>
      </c>
      <c r="F141" s="143">
        <v>3</v>
      </c>
      <c r="G141" s="143"/>
      <c r="H141" s="143"/>
      <c r="I141" s="143"/>
      <c r="J141" s="143"/>
      <c r="K141" s="143"/>
      <c r="L141" s="143"/>
      <c r="M141" s="143"/>
      <c r="N141" s="143">
        <v>2</v>
      </c>
      <c r="O141" s="143"/>
      <c r="P141" s="143">
        <v>1</v>
      </c>
      <c r="Q141" s="143"/>
      <c r="R141" s="143">
        <v>3</v>
      </c>
      <c r="S141" s="143">
        <v>3</v>
      </c>
      <c r="T141" s="143">
        <v>3</v>
      </c>
      <c r="U141" s="143">
        <v>3</v>
      </c>
      <c r="V141" s="143"/>
      <c r="W141" s="143"/>
      <c r="X141" s="143"/>
      <c r="Y141" s="143"/>
      <c r="Z141" s="143"/>
      <c r="AA141" s="143"/>
      <c r="AB141" s="143"/>
      <c r="AC141" s="143">
        <v>2</v>
      </c>
      <c r="AD141" s="34"/>
    </row>
    <row r="142" spans="1:30" ht="15.75" x14ac:dyDescent="0.25">
      <c r="A142" s="124" t="s">
        <v>37</v>
      </c>
      <c r="B142" s="153" t="s">
        <v>1522</v>
      </c>
      <c r="C142" s="143">
        <v>3</v>
      </c>
      <c r="D142" s="143">
        <v>3</v>
      </c>
      <c r="E142" s="143">
        <v>3</v>
      </c>
      <c r="F142" s="143">
        <v>3</v>
      </c>
      <c r="G142" s="143"/>
      <c r="H142" s="143"/>
      <c r="I142" s="143"/>
      <c r="J142" s="143"/>
      <c r="K142" s="143"/>
      <c r="L142" s="143"/>
      <c r="M142" s="143"/>
      <c r="N142" s="143">
        <v>2</v>
      </c>
      <c r="O142" s="143"/>
      <c r="P142" s="143">
        <v>1</v>
      </c>
      <c r="Q142" s="143"/>
      <c r="R142" s="143">
        <v>3</v>
      </c>
      <c r="S142" s="143">
        <v>3</v>
      </c>
      <c r="T142" s="143">
        <v>3</v>
      </c>
      <c r="U142" s="143">
        <v>3</v>
      </c>
      <c r="V142" s="143"/>
      <c r="W142" s="143"/>
      <c r="X142" s="143"/>
      <c r="Y142" s="143"/>
      <c r="Z142" s="143"/>
      <c r="AA142" s="143"/>
      <c r="AB142" s="143"/>
      <c r="AC142" s="143">
        <v>2</v>
      </c>
      <c r="AD142" s="34"/>
    </row>
    <row r="143" spans="1:30" ht="15.75" x14ac:dyDescent="0.25">
      <c r="A143" s="124" t="s">
        <v>39</v>
      </c>
      <c r="B143" s="153" t="s">
        <v>1523</v>
      </c>
      <c r="C143" s="143">
        <v>3</v>
      </c>
      <c r="D143" s="143">
        <v>3</v>
      </c>
      <c r="E143" s="143">
        <v>3</v>
      </c>
      <c r="F143" s="143">
        <v>3</v>
      </c>
      <c r="G143" s="143"/>
      <c r="H143" s="143"/>
      <c r="I143" s="143"/>
      <c r="J143" s="143"/>
      <c r="K143" s="143"/>
      <c r="L143" s="143"/>
      <c r="M143" s="143"/>
      <c r="N143" s="143">
        <v>2</v>
      </c>
      <c r="O143" s="143"/>
      <c r="P143" s="143">
        <v>1</v>
      </c>
      <c r="Q143" s="143"/>
      <c r="R143" s="143">
        <v>3</v>
      </c>
      <c r="S143" s="143">
        <v>3</v>
      </c>
      <c r="T143" s="143">
        <v>3</v>
      </c>
      <c r="U143" s="143">
        <v>3</v>
      </c>
      <c r="V143" s="143"/>
      <c r="W143" s="143"/>
      <c r="X143" s="143"/>
      <c r="Y143" s="143"/>
      <c r="Z143" s="143"/>
      <c r="AA143" s="143"/>
      <c r="AB143" s="143"/>
      <c r="AC143" s="143">
        <v>2</v>
      </c>
      <c r="AD143" s="34"/>
    </row>
    <row r="144" spans="1:30" ht="15.75" x14ac:dyDescent="0.25">
      <c r="A144" s="81" t="s">
        <v>564</v>
      </c>
      <c r="B144" s="81" t="s">
        <v>2508</v>
      </c>
      <c r="C144" s="81" t="s">
        <v>2</v>
      </c>
      <c r="D144" s="81" t="s">
        <v>3</v>
      </c>
      <c r="E144" s="81" t="s">
        <v>4</v>
      </c>
      <c r="F144" s="81" t="s">
        <v>5</v>
      </c>
      <c r="G144" s="81" t="s">
        <v>6</v>
      </c>
      <c r="H144" s="81" t="s">
        <v>7</v>
      </c>
      <c r="I144" s="81" t="s">
        <v>8</v>
      </c>
      <c r="J144" s="81" t="s">
        <v>9</v>
      </c>
      <c r="K144" s="81" t="s">
        <v>10</v>
      </c>
      <c r="L144" s="81" t="s">
        <v>11</v>
      </c>
      <c r="M144" s="81" t="s">
        <v>12</v>
      </c>
      <c r="N144" s="81" t="s">
        <v>13</v>
      </c>
      <c r="O144" s="81"/>
      <c r="P144" s="81" t="s">
        <v>14</v>
      </c>
      <c r="Q144" s="81"/>
      <c r="R144" s="81" t="s">
        <v>15</v>
      </c>
      <c r="S144" s="81" t="s">
        <v>16</v>
      </c>
      <c r="T144" s="81" t="s">
        <v>17</v>
      </c>
      <c r="U144" s="81" t="s">
        <v>18</v>
      </c>
      <c r="V144" s="81" t="s">
        <v>19</v>
      </c>
      <c r="W144" s="81" t="s">
        <v>20</v>
      </c>
      <c r="X144" s="81" t="s">
        <v>21</v>
      </c>
      <c r="Y144" s="81" t="s">
        <v>22</v>
      </c>
      <c r="Z144" s="81" t="s">
        <v>23</v>
      </c>
      <c r="AA144" s="81" t="s">
        <v>24</v>
      </c>
      <c r="AB144" s="81" t="s">
        <v>25</v>
      </c>
      <c r="AC144" s="81" t="s">
        <v>26</v>
      </c>
      <c r="AD144" s="34"/>
    </row>
    <row r="145" spans="1:30" ht="15.75" x14ac:dyDescent="0.25">
      <c r="A145" s="124" t="s">
        <v>27</v>
      </c>
      <c r="B145" s="153" t="s">
        <v>1524</v>
      </c>
      <c r="C145" s="143">
        <v>3</v>
      </c>
      <c r="D145" s="143"/>
      <c r="E145" s="143"/>
      <c r="F145" s="143"/>
      <c r="G145" s="143"/>
      <c r="H145" s="143"/>
      <c r="I145" s="143">
        <v>3</v>
      </c>
      <c r="J145" s="143"/>
      <c r="K145" s="143"/>
      <c r="L145" s="143"/>
      <c r="M145" s="143"/>
      <c r="N145" s="143">
        <v>3</v>
      </c>
      <c r="O145" s="143"/>
      <c r="P145" s="143">
        <v>1</v>
      </c>
      <c r="Q145" s="143"/>
      <c r="R145" s="143">
        <v>3</v>
      </c>
      <c r="S145" s="143"/>
      <c r="T145" s="143"/>
      <c r="U145" s="143"/>
      <c r="V145" s="143"/>
      <c r="W145" s="143"/>
      <c r="X145" s="143">
        <v>3</v>
      </c>
      <c r="Y145" s="143"/>
      <c r="Z145" s="143"/>
      <c r="AA145" s="143"/>
      <c r="AB145" s="143"/>
      <c r="AC145" s="143">
        <v>3</v>
      </c>
      <c r="AD145" s="34"/>
    </row>
    <row r="146" spans="1:30" ht="15.75" x14ac:dyDescent="0.25">
      <c r="A146" s="124" t="s">
        <v>31</v>
      </c>
      <c r="B146" s="153" t="s">
        <v>1525</v>
      </c>
      <c r="C146" s="143"/>
      <c r="D146" s="143">
        <v>3</v>
      </c>
      <c r="E146" s="143">
        <v>3</v>
      </c>
      <c r="F146" s="143">
        <v>2</v>
      </c>
      <c r="G146" s="143"/>
      <c r="H146" s="143"/>
      <c r="I146" s="143"/>
      <c r="J146" s="143"/>
      <c r="K146" s="143"/>
      <c r="L146" s="143"/>
      <c r="M146" s="143"/>
      <c r="N146" s="143"/>
      <c r="O146" s="143"/>
      <c r="P146" s="143">
        <v>1</v>
      </c>
      <c r="Q146" s="143"/>
      <c r="R146" s="143"/>
      <c r="S146" s="143">
        <v>3</v>
      </c>
      <c r="T146" s="143">
        <v>3</v>
      </c>
      <c r="U146" s="143">
        <v>2</v>
      </c>
      <c r="V146" s="143"/>
      <c r="W146" s="143"/>
      <c r="X146" s="143"/>
      <c r="Y146" s="143"/>
      <c r="Z146" s="143"/>
      <c r="AA146" s="143"/>
      <c r="AB146" s="143"/>
      <c r="AC146" s="143"/>
      <c r="AD146" s="34"/>
    </row>
    <row r="147" spans="1:30" ht="15.75" x14ac:dyDescent="0.25">
      <c r="A147" s="124" t="s">
        <v>33</v>
      </c>
      <c r="B147" s="153" t="s">
        <v>1526</v>
      </c>
      <c r="C147" s="143"/>
      <c r="D147" s="143"/>
      <c r="E147" s="143">
        <v>2</v>
      </c>
      <c r="F147" s="143">
        <v>2</v>
      </c>
      <c r="G147" s="143">
        <v>2</v>
      </c>
      <c r="H147" s="143"/>
      <c r="I147" s="143"/>
      <c r="J147" s="143"/>
      <c r="K147" s="143"/>
      <c r="L147" s="143"/>
      <c r="M147" s="143"/>
      <c r="N147" s="143"/>
      <c r="O147" s="143"/>
      <c r="P147" s="143">
        <v>1</v>
      </c>
      <c r="Q147" s="143"/>
      <c r="R147" s="143"/>
      <c r="S147" s="143"/>
      <c r="T147" s="143">
        <v>2</v>
      </c>
      <c r="U147" s="143">
        <v>2</v>
      </c>
      <c r="V147" s="143">
        <v>2</v>
      </c>
      <c r="W147" s="143"/>
      <c r="X147" s="143"/>
      <c r="Y147" s="143"/>
      <c r="Z147" s="143"/>
      <c r="AA147" s="143"/>
      <c r="AB147" s="143"/>
      <c r="AC147" s="143"/>
      <c r="AD147" s="34"/>
    </row>
    <row r="148" spans="1:30" ht="15.75" x14ac:dyDescent="0.25">
      <c r="A148" s="124" t="s">
        <v>35</v>
      </c>
      <c r="B148" s="153" t="s">
        <v>1527</v>
      </c>
      <c r="C148" s="143"/>
      <c r="D148" s="143"/>
      <c r="E148" s="143"/>
      <c r="F148" s="143"/>
      <c r="G148" s="143">
        <v>3</v>
      </c>
      <c r="H148" s="143"/>
      <c r="I148" s="143"/>
      <c r="J148" s="143"/>
      <c r="K148" s="143"/>
      <c r="L148" s="143"/>
      <c r="M148" s="143"/>
      <c r="N148" s="143"/>
      <c r="O148" s="143"/>
      <c r="P148" s="143">
        <v>1</v>
      </c>
      <c r="Q148" s="143"/>
      <c r="R148" s="143"/>
      <c r="S148" s="143"/>
      <c r="T148" s="143"/>
      <c r="U148" s="143"/>
      <c r="V148" s="143">
        <v>3</v>
      </c>
      <c r="W148" s="143"/>
      <c r="X148" s="143"/>
      <c r="Y148" s="143"/>
      <c r="Z148" s="143"/>
      <c r="AA148" s="143"/>
      <c r="AB148" s="143"/>
      <c r="AC148" s="143"/>
      <c r="AD148" s="34"/>
    </row>
    <row r="149" spans="1:30" ht="15.75" x14ac:dyDescent="0.25">
      <c r="A149" s="124" t="s">
        <v>37</v>
      </c>
      <c r="B149" s="153" t="s">
        <v>1528</v>
      </c>
      <c r="C149" s="143"/>
      <c r="D149" s="143">
        <v>2</v>
      </c>
      <c r="E149" s="143">
        <v>3</v>
      </c>
      <c r="F149" s="143">
        <v>3</v>
      </c>
      <c r="G149" s="143"/>
      <c r="H149" s="143"/>
      <c r="I149" s="143"/>
      <c r="J149" s="143"/>
      <c r="K149" s="143"/>
      <c r="L149" s="143"/>
      <c r="M149" s="143"/>
      <c r="N149" s="143"/>
      <c r="O149" s="143"/>
      <c r="P149" s="143">
        <v>1</v>
      </c>
      <c r="Q149" s="143"/>
      <c r="R149" s="143"/>
      <c r="S149" s="143">
        <v>2</v>
      </c>
      <c r="T149" s="143">
        <v>3</v>
      </c>
      <c r="U149" s="143">
        <v>3</v>
      </c>
      <c r="V149" s="143"/>
      <c r="W149" s="143"/>
      <c r="X149" s="143"/>
      <c r="Y149" s="143"/>
      <c r="Z149" s="143"/>
      <c r="AA149" s="143"/>
      <c r="AB149" s="143"/>
      <c r="AC149" s="143"/>
      <c r="AD149" s="34"/>
    </row>
    <row r="150" spans="1:30" ht="15.75" x14ac:dyDescent="0.25">
      <c r="A150" s="81" t="s">
        <v>564</v>
      </c>
      <c r="B150" s="81" t="s">
        <v>2509</v>
      </c>
      <c r="C150" s="81" t="s">
        <v>2</v>
      </c>
      <c r="D150" s="81" t="s">
        <v>3</v>
      </c>
      <c r="E150" s="81" t="s">
        <v>4</v>
      </c>
      <c r="F150" s="81" t="s">
        <v>5</v>
      </c>
      <c r="G150" s="81" t="s">
        <v>6</v>
      </c>
      <c r="H150" s="81" t="s">
        <v>7</v>
      </c>
      <c r="I150" s="81" t="s">
        <v>8</v>
      </c>
      <c r="J150" s="81" t="s">
        <v>9</v>
      </c>
      <c r="K150" s="81" t="s">
        <v>10</v>
      </c>
      <c r="L150" s="81" t="s">
        <v>11</v>
      </c>
      <c r="M150" s="81" t="s">
        <v>12</v>
      </c>
      <c r="N150" s="81" t="s">
        <v>13</v>
      </c>
      <c r="O150" s="81"/>
      <c r="P150" s="81" t="s">
        <v>14</v>
      </c>
      <c r="Q150" s="81"/>
      <c r="R150" s="81" t="s">
        <v>15</v>
      </c>
      <c r="S150" s="81" t="s">
        <v>16</v>
      </c>
      <c r="T150" s="81" t="s">
        <v>17</v>
      </c>
      <c r="U150" s="81" t="s">
        <v>18</v>
      </c>
      <c r="V150" s="81" t="s">
        <v>19</v>
      </c>
      <c r="W150" s="81" t="s">
        <v>20</v>
      </c>
      <c r="X150" s="81" t="s">
        <v>21</v>
      </c>
      <c r="Y150" s="81" t="s">
        <v>22</v>
      </c>
      <c r="Z150" s="81" t="s">
        <v>23</v>
      </c>
      <c r="AA150" s="81" t="s">
        <v>24</v>
      </c>
      <c r="AB150" s="81" t="s">
        <v>25</v>
      </c>
      <c r="AC150" s="81" t="s">
        <v>26</v>
      </c>
      <c r="AD150" s="34"/>
    </row>
    <row r="151" spans="1:30" ht="15.75" x14ac:dyDescent="0.25">
      <c r="A151" s="124" t="s">
        <v>27</v>
      </c>
      <c r="B151" s="153" t="s">
        <v>144</v>
      </c>
      <c r="C151" s="143">
        <v>1</v>
      </c>
      <c r="D151" s="143">
        <v>1</v>
      </c>
      <c r="E151" s="143"/>
      <c r="F151" s="143"/>
      <c r="G151" s="143"/>
      <c r="H151" s="143">
        <v>1</v>
      </c>
      <c r="I151" s="143">
        <v>1</v>
      </c>
      <c r="J151" s="143">
        <v>3</v>
      </c>
      <c r="K151" s="143">
        <v>2</v>
      </c>
      <c r="L151" s="143">
        <v>2</v>
      </c>
      <c r="M151" s="143">
        <v>3</v>
      </c>
      <c r="N151" s="143">
        <v>3</v>
      </c>
      <c r="O151" s="143"/>
      <c r="P151" s="143">
        <v>1.4</v>
      </c>
      <c r="Q151" s="143"/>
      <c r="R151" s="143">
        <v>1.4</v>
      </c>
      <c r="S151" s="143">
        <v>1.4</v>
      </c>
      <c r="T151" s="143"/>
      <c r="U151" s="143"/>
      <c r="V151" s="143"/>
      <c r="W151" s="143">
        <v>1.4</v>
      </c>
      <c r="X151" s="143">
        <v>1.4</v>
      </c>
      <c r="Y151" s="143">
        <v>4.1999999999999993</v>
      </c>
      <c r="Z151" s="143">
        <v>2.8</v>
      </c>
      <c r="AA151" s="143">
        <v>2.8</v>
      </c>
      <c r="AB151" s="143">
        <v>4.1999999999999993</v>
      </c>
      <c r="AC151" s="143">
        <v>4.1999999999999993</v>
      </c>
      <c r="AD151" s="34"/>
    </row>
    <row r="152" spans="1:30" ht="15.75" x14ac:dyDescent="0.25">
      <c r="A152" s="124" t="s">
        <v>31</v>
      </c>
      <c r="B152" s="153" t="s">
        <v>1529</v>
      </c>
      <c r="C152" s="143">
        <v>1</v>
      </c>
      <c r="D152" s="143">
        <v>1</v>
      </c>
      <c r="E152" s="143"/>
      <c r="F152" s="143"/>
      <c r="G152" s="143"/>
      <c r="H152" s="143">
        <v>1</v>
      </c>
      <c r="I152" s="143">
        <v>1</v>
      </c>
      <c r="J152" s="143">
        <v>3</v>
      </c>
      <c r="K152" s="143">
        <v>2</v>
      </c>
      <c r="L152" s="143">
        <v>2</v>
      </c>
      <c r="M152" s="143">
        <v>3</v>
      </c>
      <c r="N152" s="143">
        <v>3</v>
      </c>
      <c r="O152" s="143"/>
      <c r="P152" s="143">
        <v>1.4</v>
      </c>
      <c r="Q152" s="143"/>
      <c r="R152" s="143">
        <v>1.4</v>
      </c>
      <c r="S152" s="143">
        <v>1.4</v>
      </c>
      <c r="T152" s="143"/>
      <c r="U152" s="143"/>
      <c r="V152" s="143"/>
      <c r="W152" s="143">
        <v>1.4</v>
      </c>
      <c r="X152" s="143">
        <v>1.4</v>
      </c>
      <c r="Y152" s="143">
        <v>4.1999999999999993</v>
      </c>
      <c r="Z152" s="143">
        <v>2.8</v>
      </c>
      <c r="AA152" s="143">
        <v>2.8</v>
      </c>
      <c r="AB152" s="143">
        <v>4.1999999999999993</v>
      </c>
      <c r="AC152" s="143">
        <v>4.1999999999999993</v>
      </c>
      <c r="AD152" s="34"/>
    </row>
    <row r="153" spans="1:30" ht="15.75" x14ac:dyDescent="0.25">
      <c r="A153" s="124" t="s">
        <v>33</v>
      </c>
      <c r="B153" s="153" t="s">
        <v>1530</v>
      </c>
      <c r="C153" s="143">
        <v>1</v>
      </c>
      <c r="D153" s="143">
        <v>1</v>
      </c>
      <c r="E153" s="143"/>
      <c r="F153" s="143"/>
      <c r="G153" s="143"/>
      <c r="H153" s="143">
        <v>1</v>
      </c>
      <c r="I153" s="143">
        <v>1</v>
      </c>
      <c r="J153" s="143">
        <v>3</v>
      </c>
      <c r="K153" s="143">
        <v>2</v>
      </c>
      <c r="L153" s="143">
        <v>2</v>
      </c>
      <c r="M153" s="143">
        <v>3</v>
      </c>
      <c r="N153" s="143">
        <v>3</v>
      </c>
      <c r="O153" s="143"/>
      <c r="P153" s="143">
        <v>1.4</v>
      </c>
      <c r="Q153" s="143"/>
      <c r="R153" s="143">
        <v>1.4</v>
      </c>
      <c r="S153" s="143">
        <v>1.4</v>
      </c>
      <c r="T153" s="143"/>
      <c r="U153" s="143"/>
      <c r="V153" s="143"/>
      <c r="W153" s="143">
        <v>1.4</v>
      </c>
      <c r="X153" s="143">
        <v>1.4</v>
      </c>
      <c r="Y153" s="143">
        <v>4.1999999999999993</v>
      </c>
      <c r="Z153" s="143">
        <v>2.8</v>
      </c>
      <c r="AA153" s="143">
        <v>2.8</v>
      </c>
      <c r="AB153" s="143">
        <v>4.1999999999999993</v>
      </c>
      <c r="AC153" s="143">
        <v>4.1999999999999993</v>
      </c>
      <c r="AD153" s="34"/>
    </row>
    <row r="154" spans="1:30" ht="15.75" x14ac:dyDescent="0.25">
      <c r="A154" s="124" t="s">
        <v>35</v>
      </c>
      <c r="B154" s="153" t="s">
        <v>1531</v>
      </c>
      <c r="C154" s="143">
        <v>1</v>
      </c>
      <c r="D154" s="143">
        <v>1</v>
      </c>
      <c r="E154" s="143"/>
      <c r="F154" s="143"/>
      <c r="G154" s="143"/>
      <c r="H154" s="143">
        <v>1</v>
      </c>
      <c r="I154" s="143">
        <v>1</v>
      </c>
      <c r="J154" s="143">
        <v>3</v>
      </c>
      <c r="K154" s="143">
        <v>2</v>
      </c>
      <c r="L154" s="143">
        <v>2</v>
      </c>
      <c r="M154" s="143">
        <v>3</v>
      </c>
      <c r="N154" s="143">
        <v>3</v>
      </c>
      <c r="O154" s="143"/>
      <c r="P154" s="143">
        <v>1.4</v>
      </c>
      <c r="Q154" s="143"/>
      <c r="R154" s="143">
        <v>1.4</v>
      </c>
      <c r="S154" s="143">
        <v>1.4</v>
      </c>
      <c r="T154" s="143"/>
      <c r="U154" s="143"/>
      <c r="V154" s="143"/>
      <c r="W154" s="143">
        <v>1.4</v>
      </c>
      <c r="X154" s="143">
        <v>1.4</v>
      </c>
      <c r="Y154" s="143">
        <v>4.1999999999999993</v>
      </c>
      <c r="Z154" s="143">
        <v>2.8</v>
      </c>
      <c r="AA154" s="143">
        <v>2.8</v>
      </c>
      <c r="AB154" s="143">
        <v>4.1999999999999993</v>
      </c>
      <c r="AC154" s="143">
        <v>4.1999999999999993</v>
      </c>
      <c r="AD154" s="34"/>
    </row>
    <row r="155" spans="1:30" ht="15.75" x14ac:dyDescent="0.25">
      <c r="A155" s="124" t="s">
        <v>37</v>
      </c>
      <c r="B155" s="153" t="s">
        <v>1532</v>
      </c>
      <c r="C155" s="143">
        <v>1</v>
      </c>
      <c r="D155" s="143">
        <v>1</v>
      </c>
      <c r="E155" s="143"/>
      <c r="F155" s="143"/>
      <c r="G155" s="143"/>
      <c r="H155" s="143">
        <v>1</v>
      </c>
      <c r="I155" s="143">
        <v>1</v>
      </c>
      <c r="J155" s="143">
        <v>3</v>
      </c>
      <c r="K155" s="143">
        <v>2</v>
      </c>
      <c r="L155" s="143">
        <v>2</v>
      </c>
      <c r="M155" s="143">
        <v>3</v>
      </c>
      <c r="N155" s="143">
        <v>3</v>
      </c>
      <c r="O155" s="143"/>
      <c r="P155" s="143">
        <v>1.4</v>
      </c>
      <c r="Q155" s="143"/>
      <c r="R155" s="143">
        <v>1.4</v>
      </c>
      <c r="S155" s="143">
        <v>1.4</v>
      </c>
      <c r="T155" s="143"/>
      <c r="U155" s="143"/>
      <c r="V155" s="143"/>
      <c r="W155" s="143">
        <v>1.4</v>
      </c>
      <c r="X155" s="143">
        <v>1.4</v>
      </c>
      <c r="Y155" s="143">
        <v>4.1999999999999993</v>
      </c>
      <c r="Z155" s="143">
        <v>2.8</v>
      </c>
      <c r="AA155" s="143">
        <v>2.8</v>
      </c>
      <c r="AB155" s="143">
        <v>4.1999999999999993</v>
      </c>
      <c r="AC155" s="143">
        <v>4.1999999999999993</v>
      </c>
      <c r="AD155" s="34"/>
    </row>
    <row r="156" spans="1:30" ht="15.75" x14ac:dyDescent="0.25">
      <c r="A156" s="124" t="s">
        <v>39</v>
      </c>
      <c r="B156" s="153" t="s">
        <v>1533</v>
      </c>
      <c r="C156" s="143">
        <v>1</v>
      </c>
      <c r="D156" s="143">
        <v>1</v>
      </c>
      <c r="E156" s="143"/>
      <c r="F156" s="143"/>
      <c r="G156" s="143"/>
      <c r="H156" s="143">
        <v>1</v>
      </c>
      <c r="I156" s="143">
        <v>1</v>
      </c>
      <c r="J156" s="143">
        <v>3</v>
      </c>
      <c r="K156" s="143">
        <v>2</v>
      </c>
      <c r="L156" s="143">
        <v>2</v>
      </c>
      <c r="M156" s="143">
        <v>3</v>
      </c>
      <c r="N156" s="143">
        <v>3</v>
      </c>
      <c r="O156" s="143"/>
      <c r="P156" s="143">
        <v>1.4</v>
      </c>
      <c r="Q156" s="143"/>
      <c r="R156" s="143">
        <v>1.4</v>
      </c>
      <c r="S156" s="143">
        <v>1.4</v>
      </c>
      <c r="T156" s="143"/>
      <c r="U156" s="143"/>
      <c r="V156" s="143"/>
      <c r="W156" s="143">
        <v>1.4</v>
      </c>
      <c r="X156" s="143">
        <v>1.4</v>
      </c>
      <c r="Y156" s="143">
        <v>4.1999999999999993</v>
      </c>
      <c r="Z156" s="143">
        <v>2.8</v>
      </c>
      <c r="AA156" s="143">
        <v>2.8</v>
      </c>
      <c r="AB156" s="143">
        <v>4.1999999999999993</v>
      </c>
      <c r="AC156" s="143">
        <v>4.1999999999999993</v>
      </c>
      <c r="AD156" s="34"/>
    </row>
    <row r="157" spans="1:30" ht="15.75" x14ac:dyDescent="0.25">
      <c r="A157" s="81" t="s">
        <v>564</v>
      </c>
      <c r="B157" s="81" t="s">
        <v>2510</v>
      </c>
      <c r="C157" s="81" t="s">
        <v>2</v>
      </c>
      <c r="D157" s="81" t="s">
        <v>3</v>
      </c>
      <c r="E157" s="81" t="s">
        <v>4</v>
      </c>
      <c r="F157" s="81" t="s">
        <v>5</v>
      </c>
      <c r="G157" s="81" t="s">
        <v>6</v>
      </c>
      <c r="H157" s="81" t="s">
        <v>7</v>
      </c>
      <c r="I157" s="81" t="s">
        <v>8</v>
      </c>
      <c r="J157" s="81" t="s">
        <v>9</v>
      </c>
      <c r="K157" s="81" t="s">
        <v>10</v>
      </c>
      <c r="L157" s="81" t="s">
        <v>11</v>
      </c>
      <c r="M157" s="81" t="s">
        <v>12</v>
      </c>
      <c r="N157" s="81" t="s">
        <v>13</v>
      </c>
      <c r="O157" s="81"/>
      <c r="P157" s="81" t="s">
        <v>14</v>
      </c>
      <c r="Q157" s="81"/>
      <c r="R157" s="81" t="s">
        <v>15</v>
      </c>
      <c r="S157" s="81" t="s">
        <v>16</v>
      </c>
      <c r="T157" s="81" t="s">
        <v>17</v>
      </c>
      <c r="U157" s="81" t="s">
        <v>18</v>
      </c>
      <c r="V157" s="81" t="s">
        <v>19</v>
      </c>
      <c r="W157" s="81" t="s">
        <v>20</v>
      </c>
      <c r="X157" s="81" t="s">
        <v>21</v>
      </c>
      <c r="Y157" s="81" t="s">
        <v>22</v>
      </c>
      <c r="Z157" s="81" t="s">
        <v>23</v>
      </c>
      <c r="AA157" s="81" t="s">
        <v>24</v>
      </c>
      <c r="AB157" s="81" t="s">
        <v>25</v>
      </c>
      <c r="AC157" s="81" t="s">
        <v>26</v>
      </c>
      <c r="AD157" s="34"/>
    </row>
    <row r="158" spans="1:30" ht="15.75" x14ac:dyDescent="0.25">
      <c r="A158" s="124" t="s">
        <v>27</v>
      </c>
      <c r="B158" s="153" t="s">
        <v>1534</v>
      </c>
      <c r="C158" s="143">
        <v>3</v>
      </c>
      <c r="D158" s="143">
        <v>3</v>
      </c>
      <c r="E158" s="143"/>
      <c r="F158" s="143"/>
      <c r="G158" s="143">
        <v>3</v>
      </c>
      <c r="H158" s="143"/>
      <c r="I158" s="143">
        <v>2</v>
      </c>
      <c r="J158" s="143"/>
      <c r="K158" s="143"/>
      <c r="L158" s="143"/>
      <c r="M158" s="143">
        <v>3</v>
      </c>
      <c r="N158" s="143"/>
      <c r="O158" s="143"/>
      <c r="P158" s="143">
        <v>3</v>
      </c>
      <c r="Q158" s="143"/>
      <c r="R158" s="143">
        <f t="shared" ref="R158:S161" si="9">(C158*3)</f>
        <v>9</v>
      </c>
      <c r="S158" s="143">
        <f t="shared" si="9"/>
        <v>9</v>
      </c>
      <c r="T158" s="143"/>
      <c r="U158" s="143"/>
      <c r="V158" s="143">
        <f t="shared" ref="V158:V163" si="10">(G158*3)</f>
        <v>9</v>
      </c>
      <c r="W158" s="143"/>
      <c r="X158" s="143">
        <f t="shared" ref="X158:X163" si="11">(I158*3)</f>
        <v>6</v>
      </c>
      <c r="Y158" s="143"/>
      <c r="Z158" s="143"/>
      <c r="AA158" s="143"/>
      <c r="AB158" s="143">
        <f t="shared" ref="AB158:AB163" si="12">(M158*3)</f>
        <v>9</v>
      </c>
      <c r="AC158" s="143"/>
      <c r="AD158" s="34"/>
    </row>
    <row r="159" spans="1:30" ht="15.75" x14ac:dyDescent="0.25">
      <c r="A159" s="124" t="s">
        <v>31</v>
      </c>
      <c r="B159" s="153" t="s">
        <v>1535</v>
      </c>
      <c r="C159" s="143">
        <v>3</v>
      </c>
      <c r="D159" s="143">
        <v>3</v>
      </c>
      <c r="E159" s="143"/>
      <c r="F159" s="143"/>
      <c r="G159" s="143">
        <v>3</v>
      </c>
      <c r="H159" s="143"/>
      <c r="I159" s="143">
        <v>2</v>
      </c>
      <c r="J159" s="143"/>
      <c r="K159" s="143">
        <v>3</v>
      </c>
      <c r="L159" s="143"/>
      <c r="M159" s="143">
        <v>3</v>
      </c>
      <c r="N159" s="143"/>
      <c r="O159" s="143"/>
      <c r="P159" s="143">
        <v>3</v>
      </c>
      <c r="Q159" s="143"/>
      <c r="R159" s="143">
        <f t="shared" si="9"/>
        <v>9</v>
      </c>
      <c r="S159" s="143">
        <f t="shared" si="9"/>
        <v>9</v>
      </c>
      <c r="T159" s="143"/>
      <c r="U159" s="143"/>
      <c r="V159" s="143">
        <f t="shared" si="10"/>
        <v>9</v>
      </c>
      <c r="W159" s="143"/>
      <c r="X159" s="143">
        <f t="shared" si="11"/>
        <v>6</v>
      </c>
      <c r="Y159" s="143"/>
      <c r="Z159" s="143">
        <f>(K159*3)</f>
        <v>9</v>
      </c>
      <c r="AA159" s="143"/>
      <c r="AB159" s="143">
        <f t="shared" si="12"/>
        <v>9</v>
      </c>
      <c r="AC159" s="143"/>
      <c r="AD159" s="34"/>
    </row>
    <row r="160" spans="1:30" ht="15.75" x14ac:dyDescent="0.25">
      <c r="A160" s="124" t="s">
        <v>33</v>
      </c>
      <c r="B160" s="153" t="s">
        <v>1536</v>
      </c>
      <c r="C160" s="143">
        <v>3</v>
      </c>
      <c r="D160" s="143">
        <v>3</v>
      </c>
      <c r="E160" s="143"/>
      <c r="F160" s="143"/>
      <c r="G160" s="143">
        <v>3</v>
      </c>
      <c r="H160" s="143"/>
      <c r="I160" s="143">
        <v>2</v>
      </c>
      <c r="J160" s="143"/>
      <c r="K160" s="143">
        <v>3</v>
      </c>
      <c r="L160" s="143"/>
      <c r="M160" s="143">
        <v>3</v>
      </c>
      <c r="N160" s="143"/>
      <c r="O160" s="143"/>
      <c r="P160" s="143">
        <v>3</v>
      </c>
      <c r="Q160" s="143"/>
      <c r="R160" s="143">
        <f t="shared" si="9"/>
        <v>9</v>
      </c>
      <c r="S160" s="143">
        <f t="shared" si="9"/>
        <v>9</v>
      </c>
      <c r="T160" s="143"/>
      <c r="U160" s="143"/>
      <c r="V160" s="143">
        <f t="shared" si="10"/>
        <v>9</v>
      </c>
      <c r="W160" s="143"/>
      <c r="X160" s="143">
        <f t="shared" si="11"/>
        <v>6</v>
      </c>
      <c r="Y160" s="143"/>
      <c r="Z160" s="143">
        <f>(K160*3)</f>
        <v>9</v>
      </c>
      <c r="AA160" s="143"/>
      <c r="AB160" s="143">
        <f t="shared" si="12"/>
        <v>9</v>
      </c>
      <c r="AC160" s="143"/>
      <c r="AD160" s="34"/>
    </row>
    <row r="161" spans="1:30" ht="15.75" x14ac:dyDescent="0.25">
      <c r="A161" s="124" t="s">
        <v>35</v>
      </c>
      <c r="B161" s="153" t="s">
        <v>1537</v>
      </c>
      <c r="C161" s="143">
        <v>3</v>
      </c>
      <c r="D161" s="143">
        <v>3</v>
      </c>
      <c r="E161" s="143"/>
      <c r="F161" s="143"/>
      <c r="G161" s="143">
        <v>3</v>
      </c>
      <c r="H161" s="143"/>
      <c r="I161" s="143">
        <v>2</v>
      </c>
      <c r="J161" s="143"/>
      <c r="K161" s="143">
        <v>3</v>
      </c>
      <c r="L161" s="143"/>
      <c r="M161" s="143">
        <v>3</v>
      </c>
      <c r="N161" s="143"/>
      <c r="O161" s="143"/>
      <c r="P161" s="143">
        <v>3</v>
      </c>
      <c r="Q161" s="143"/>
      <c r="R161" s="143">
        <f t="shared" si="9"/>
        <v>9</v>
      </c>
      <c r="S161" s="143">
        <f t="shared" si="9"/>
        <v>9</v>
      </c>
      <c r="T161" s="143"/>
      <c r="U161" s="143"/>
      <c r="V161" s="143">
        <f t="shared" si="10"/>
        <v>9</v>
      </c>
      <c r="W161" s="143"/>
      <c r="X161" s="143">
        <f t="shared" si="11"/>
        <v>6</v>
      </c>
      <c r="Y161" s="143"/>
      <c r="Z161" s="143">
        <f>(K161*3)</f>
        <v>9</v>
      </c>
      <c r="AA161" s="143"/>
      <c r="AB161" s="143">
        <f t="shared" si="12"/>
        <v>9</v>
      </c>
      <c r="AC161" s="143"/>
      <c r="AD161" s="34"/>
    </row>
    <row r="162" spans="1:30" ht="15.75" x14ac:dyDescent="0.25">
      <c r="A162" s="124" t="s">
        <v>37</v>
      </c>
      <c r="B162" s="153" t="s">
        <v>1538</v>
      </c>
      <c r="C162" s="143">
        <v>3</v>
      </c>
      <c r="D162" s="143"/>
      <c r="E162" s="143"/>
      <c r="F162" s="143"/>
      <c r="G162" s="143">
        <v>3</v>
      </c>
      <c r="H162" s="143"/>
      <c r="I162" s="143">
        <v>2</v>
      </c>
      <c r="J162" s="143"/>
      <c r="K162" s="143">
        <v>3</v>
      </c>
      <c r="L162" s="143"/>
      <c r="M162" s="143">
        <v>3</v>
      </c>
      <c r="N162" s="143"/>
      <c r="O162" s="143"/>
      <c r="P162" s="143">
        <v>3</v>
      </c>
      <c r="Q162" s="143"/>
      <c r="R162" s="143">
        <f>(C162*3)</f>
        <v>9</v>
      </c>
      <c r="S162" s="143"/>
      <c r="T162" s="143"/>
      <c r="U162" s="143"/>
      <c r="V162" s="143">
        <f t="shared" si="10"/>
        <v>9</v>
      </c>
      <c r="W162" s="143"/>
      <c r="X162" s="143">
        <f t="shared" si="11"/>
        <v>6</v>
      </c>
      <c r="Y162" s="143"/>
      <c r="Z162" s="143">
        <f>(K162*3)</f>
        <v>9</v>
      </c>
      <c r="AA162" s="143"/>
      <c r="AB162" s="143">
        <f t="shared" si="12"/>
        <v>9</v>
      </c>
      <c r="AC162" s="143"/>
      <c r="AD162" s="34"/>
    </row>
    <row r="163" spans="1:30" ht="15.75" x14ac:dyDescent="0.25">
      <c r="A163" s="124" t="s">
        <v>39</v>
      </c>
      <c r="B163" s="153" t="s">
        <v>1539</v>
      </c>
      <c r="C163" s="143">
        <v>3</v>
      </c>
      <c r="D163" s="143"/>
      <c r="E163" s="143"/>
      <c r="F163" s="143"/>
      <c r="G163" s="143">
        <v>3</v>
      </c>
      <c r="H163" s="143"/>
      <c r="I163" s="143">
        <v>2</v>
      </c>
      <c r="J163" s="143"/>
      <c r="K163" s="143">
        <v>3</v>
      </c>
      <c r="L163" s="143"/>
      <c r="M163" s="143">
        <v>3</v>
      </c>
      <c r="N163" s="143"/>
      <c r="O163" s="143"/>
      <c r="P163" s="143">
        <v>3</v>
      </c>
      <c r="Q163" s="143"/>
      <c r="R163" s="143">
        <f>(C163*3)</f>
        <v>9</v>
      </c>
      <c r="S163" s="143"/>
      <c r="T163" s="143"/>
      <c r="U163" s="143"/>
      <c r="V163" s="143">
        <f t="shared" si="10"/>
        <v>9</v>
      </c>
      <c r="W163" s="143"/>
      <c r="X163" s="143">
        <f t="shared" si="11"/>
        <v>6</v>
      </c>
      <c r="Y163" s="143"/>
      <c r="Z163" s="143">
        <f>(K163*3)</f>
        <v>9</v>
      </c>
      <c r="AA163" s="143"/>
      <c r="AB163" s="143">
        <f t="shared" si="12"/>
        <v>9</v>
      </c>
      <c r="AC163" s="143"/>
      <c r="AD163" s="34"/>
    </row>
    <row r="164" spans="1:30" ht="15.75" x14ac:dyDescent="0.25">
      <c r="A164" s="81" t="s">
        <v>564</v>
      </c>
      <c r="B164" s="81" t="s">
        <v>2511</v>
      </c>
      <c r="C164" s="81" t="s">
        <v>2</v>
      </c>
      <c r="D164" s="81" t="s">
        <v>3</v>
      </c>
      <c r="E164" s="81" t="s">
        <v>4</v>
      </c>
      <c r="F164" s="81" t="s">
        <v>5</v>
      </c>
      <c r="G164" s="81" t="s">
        <v>6</v>
      </c>
      <c r="H164" s="81" t="s">
        <v>7</v>
      </c>
      <c r="I164" s="81" t="s">
        <v>8</v>
      </c>
      <c r="J164" s="81" t="s">
        <v>9</v>
      </c>
      <c r="K164" s="81" t="s">
        <v>10</v>
      </c>
      <c r="L164" s="81" t="s">
        <v>11</v>
      </c>
      <c r="M164" s="81" t="s">
        <v>12</v>
      </c>
      <c r="N164" s="81" t="s">
        <v>13</v>
      </c>
      <c r="O164" s="81"/>
      <c r="P164" s="81" t="s">
        <v>14</v>
      </c>
      <c r="Q164" s="81"/>
      <c r="R164" s="81" t="s">
        <v>15</v>
      </c>
      <c r="S164" s="81" t="s">
        <v>16</v>
      </c>
      <c r="T164" s="81" t="s">
        <v>17</v>
      </c>
      <c r="U164" s="81" t="s">
        <v>18</v>
      </c>
      <c r="V164" s="81" t="s">
        <v>19</v>
      </c>
      <c r="W164" s="81" t="s">
        <v>20</v>
      </c>
      <c r="X164" s="81" t="s">
        <v>21</v>
      </c>
      <c r="Y164" s="81" t="s">
        <v>22</v>
      </c>
      <c r="Z164" s="81" t="s">
        <v>23</v>
      </c>
      <c r="AA164" s="81" t="s">
        <v>24</v>
      </c>
      <c r="AB164" s="81" t="s">
        <v>25</v>
      </c>
      <c r="AC164" s="81" t="s">
        <v>26</v>
      </c>
      <c r="AD164" s="34"/>
    </row>
    <row r="165" spans="1:30" ht="15.75" x14ac:dyDescent="0.25">
      <c r="A165" s="124" t="s">
        <v>27</v>
      </c>
      <c r="B165" s="153" t="s">
        <v>1540</v>
      </c>
      <c r="C165" s="143">
        <v>3</v>
      </c>
      <c r="D165" s="143"/>
      <c r="E165" s="143"/>
      <c r="F165" s="143"/>
      <c r="G165" s="143"/>
      <c r="H165" s="143"/>
      <c r="I165" s="143"/>
      <c r="J165" s="143"/>
      <c r="K165" s="143"/>
      <c r="L165" s="143"/>
      <c r="M165" s="143"/>
      <c r="N165" s="143"/>
      <c r="O165" s="143"/>
      <c r="P165" s="143">
        <v>4</v>
      </c>
      <c r="Q165" s="143"/>
      <c r="R165" s="143">
        <v>12</v>
      </c>
      <c r="S165" s="143"/>
      <c r="T165" s="143"/>
      <c r="U165" s="143"/>
      <c r="V165" s="143"/>
      <c r="W165" s="143"/>
      <c r="X165" s="143"/>
      <c r="Y165" s="143"/>
      <c r="Z165" s="143"/>
      <c r="AA165" s="143"/>
      <c r="AB165" s="143"/>
      <c r="AC165" s="143"/>
      <c r="AD165" s="34"/>
    </row>
    <row r="166" spans="1:30" ht="15.75" x14ac:dyDescent="0.25">
      <c r="A166" s="124" t="s">
        <v>31</v>
      </c>
      <c r="B166" s="153" t="s">
        <v>1541</v>
      </c>
      <c r="C166" s="143">
        <v>3</v>
      </c>
      <c r="D166" s="143"/>
      <c r="E166" s="143"/>
      <c r="F166" s="143"/>
      <c r="G166" s="143"/>
      <c r="H166" s="143"/>
      <c r="I166" s="143"/>
      <c r="J166" s="143"/>
      <c r="K166" s="143"/>
      <c r="L166" s="143"/>
      <c r="M166" s="143"/>
      <c r="N166" s="143"/>
      <c r="O166" s="143"/>
      <c r="P166" s="143">
        <v>4</v>
      </c>
      <c r="Q166" s="143"/>
      <c r="R166" s="143">
        <v>12</v>
      </c>
      <c r="S166" s="143"/>
      <c r="T166" s="143"/>
      <c r="U166" s="143"/>
      <c r="V166" s="143"/>
      <c r="W166" s="143"/>
      <c r="X166" s="143"/>
      <c r="Y166" s="143"/>
      <c r="Z166" s="143"/>
      <c r="AA166" s="143"/>
      <c r="AB166" s="143"/>
      <c r="AC166" s="143"/>
      <c r="AD166" s="34"/>
    </row>
    <row r="167" spans="1:30" ht="15.75" x14ac:dyDescent="0.25">
      <c r="A167" s="124" t="s">
        <v>33</v>
      </c>
      <c r="B167" s="153" t="s">
        <v>1542</v>
      </c>
      <c r="C167" s="143">
        <v>3</v>
      </c>
      <c r="D167" s="143"/>
      <c r="E167" s="143"/>
      <c r="F167" s="143"/>
      <c r="G167" s="143"/>
      <c r="H167" s="143"/>
      <c r="I167" s="143"/>
      <c r="J167" s="143"/>
      <c r="K167" s="143"/>
      <c r="L167" s="143"/>
      <c r="M167" s="143"/>
      <c r="N167" s="143"/>
      <c r="O167" s="143"/>
      <c r="P167" s="143">
        <v>4</v>
      </c>
      <c r="Q167" s="143"/>
      <c r="R167" s="143">
        <v>12</v>
      </c>
      <c r="S167" s="143"/>
      <c r="T167" s="143"/>
      <c r="U167" s="143"/>
      <c r="V167" s="143"/>
      <c r="W167" s="143"/>
      <c r="X167" s="143"/>
      <c r="Y167" s="143"/>
      <c r="Z167" s="143"/>
      <c r="AA167" s="143"/>
      <c r="AB167" s="143"/>
      <c r="AC167" s="143"/>
      <c r="AD167" s="34"/>
    </row>
    <row r="168" spans="1:30" ht="15.75" x14ac:dyDescent="0.25">
      <c r="A168" s="124" t="s">
        <v>35</v>
      </c>
      <c r="B168" s="153" t="s">
        <v>1543</v>
      </c>
      <c r="C168" s="143">
        <v>3</v>
      </c>
      <c r="D168" s="143"/>
      <c r="E168" s="143"/>
      <c r="F168" s="143"/>
      <c r="G168" s="143">
        <v>3</v>
      </c>
      <c r="H168" s="143"/>
      <c r="I168" s="143"/>
      <c r="J168" s="143"/>
      <c r="K168" s="143"/>
      <c r="L168" s="143"/>
      <c r="M168" s="143"/>
      <c r="N168" s="143"/>
      <c r="O168" s="143"/>
      <c r="P168" s="143">
        <v>4</v>
      </c>
      <c r="Q168" s="143"/>
      <c r="R168" s="143">
        <v>12</v>
      </c>
      <c r="S168" s="143"/>
      <c r="T168" s="143"/>
      <c r="U168" s="143"/>
      <c r="V168" s="143">
        <v>12</v>
      </c>
      <c r="W168" s="143"/>
      <c r="X168" s="143"/>
      <c r="Y168" s="143"/>
      <c r="Z168" s="143"/>
      <c r="AA168" s="143"/>
      <c r="AB168" s="143"/>
      <c r="AC168" s="143"/>
      <c r="AD168" s="34"/>
    </row>
    <row r="169" spans="1:30" ht="15.75" x14ac:dyDescent="0.25">
      <c r="A169" s="124" t="s">
        <v>37</v>
      </c>
      <c r="B169" s="153" t="s">
        <v>1544</v>
      </c>
      <c r="C169" s="143">
        <v>3</v>
      </c>
      <c r="D169" s="143"/>
      <c r="E169" s="143"/>
      <c r="F169" s="143"/>
      <c r="G169" s="143">
        <v>3</v>
      </c>
      <c r="H169" s="143"/>
      <c r="I169" s="143"/>
      <c r="J169" s="143"/>
      <c r="K169" s="143"/>
      <c r="L169" s="143"/>
      <c r="M169" s="143"/>
      <c r="N169" s="143"/>
      <c r="O169" s="143"/>
      <c r="P169" s="143">
        <v>4</v>
      </c>
      <c r="Q169" s="143"/>
      <c r="R169" s="143">
        <v>12</v>
      </c>
      <c r="S169" s="143"/>
      <c r="T169" s="143"/>
      <c r="U169" s="143"/>
      <c r="V169" s="143">
        <v>12</v>
      </c>
      <c r="W169" s="143"/>
      <c r="X169" s="143"/>
      <c r="Y169" s="143"/>
      <c r="Z169" s="143"/>
      <c r="AA169" s="143"/>
      <c r="AB169" s="143"/>
      <c r="AC169" s="143"/>
      <c r="AD169" s="34"/>
    </row>
    <row r="170" spans="1:30" ht="15.75" x14ac:dyDescent="0.25">
      <c r="A170" s="124" t="s">
        <v>39</v>
      </c>
      <c r="B170" s="153" t="s">
        <v>1545</v>
      </c>
      <c r="C170" s="143">
        <v>3</v>
      </c>
      <c r="D170" s="143"/>
      <c r="E170" s="143"/>
      <c r="F170" s="143"/>
      <c r="G170" s="143">
        <v>3</v>
      </c>
      <c r="H170" s="143"/>
      <c r="I170" s="143"/>
      <c r="J170" s="143"/>
      <c r="K170" s="143"/>
      <c r="L170" s="143"/>
      <c r="M170" s="143"/>
      <c r="N170" s="143"/>
      <c r="O170" s="143"/>
      <c r="P170" s="143">
        <v>4</v>
      </c>
      <c r="Q170" s="143"/>
      <c r="R170" s="143">
        <v>12</v>
      </c>
      <c r="S170" s="143"/>
      <c r="T170" s="143"/>
      <c r="U170" s="143"/>
      <c r="V170" s="143">
        <v>12</v>
      </c>
      <c r="W170" s="143"/>
      <c r="X170" s="143"/>
      <c r="Y170" s="143"/>
      <c r="Z170" s="143"/>
      <c r="AA170" s="143"/>
      <c r="AB170" s="143"/>
      <c r="AC170" s="143"/>
      <c r="AD170" s="34"/>
    </row>
    <row r="171" spans="1:30" ht="15.75" x14ac:dyDescent="0.25">
      <c r="A171" s="81" t="s">
        <v>564</v>
      </c>
      <c r="B171" s="81" t="s">
        <v>2512</v>
      </c>
      <c r="C171" s="81" t="s">
        <v>2</v>
      </c>
      <c r="D171" s="81" t="s">
        <v>3</v>
      </c>
      <c r="E171" s="81" t="s">
        <v>4</v>
      </c>
      <c r="F171" s="81" t="s">
        <v>5</v>
      </c>
      <c r="G171" s="81" t="s">
        <v>6</v>
      </c>
      <c r="H171" s="81" t="s">
        <v>7</v>
      </c>
      <c r="I171" s="81" t="s">
        <v>8</v>
      </c>
      <c r="J171" s="81" t="s">
        <v>9</v>
      </c>
      <c r="K171" s="81" t="s">
        <v>10</v>
      </c>
      <c r="L171" s="81" t="s">
        <v>11</v>
      </c>
      <c r="M171" s="81" t="s">
        <v>12</v>
      </c>
      <c r="N171" s="81" t="s">
        <v>13</v>
      </c>
      <c r="O171" s="81"/>
      <c r="P171" s="81" t="s">
        <v>14</v>
      </c>
      <c r="Q171" s="81"/>
      <c r="R171" s="81" t="s">
        <v>15</v>
      </c>
      <c r="S171" s="81" t="s">
        <v>16</v>
      </c>
      <c r="T171" s="81" t="s">
        <v>17</v>
      </c>
      <c r="U171" s="81" t="s">
        <v>18</v>
      </c>
      <c r="V171" s="81" t="s">
        <v>19</v>
      </c>
      <c r="W171" s="81" t="s">
        <v>20</v>
      </c>
      <c r="X171" s="81" t="s">
        <v>21</v>
      </c>
      <c r="Y171" s="81" t="s">
        <v>22</v>
      </c>
      <c r="Z171" s="81" t="s">
        <v>23</v>
      </c>
      <c r="AA171" s="81" t="s">
        <v>24</v>
      </c>
      <c r="AB171" s="81" t="s">
        <v>25</v>
      </c>
      <c r="AC171" s="81" t="s">
        <v>26</v>
      </c>
      <c r="AD171" s="34"/>
    </row>
    <row r="172" spans="1:30" ht="15.75" x14ac:dyDescent="0.25">
      <c r="A172" s="124" t="s">
        <v>27</v>
      </c>
      <c r="B172" s="153" t="s">
        <v>1546</v>
      </c>
      <c r="C172" s="143">
        <v>2</v>
      </c>
      <c r="D172" s="143"/>
      <c r="E172" s="143"/>
      <c r="F172" s="143"/>
      <c r="G172" s="143">
        <v>2</v>
      </c>
      <c r="H172" s="143"/>
      <c r="I172" s="143"/>
      <c r="J172" s="143"/>
      <c r="K172" s="143">
        <v>1</v>
      </c>
      <c r="L172" s="143"/>
      <c r="M172" s="143">
        <v>3</v>
      </c>
      <c r="N172" s="143"/>
      <c r="O172" s="143"/>
      <c r="P172" s="143">
        <v>5</v>
      </c>
      <c r="Q172" s="143"/>
      <c r="R172" s="143">
        <f>(C172*5)</f>
        <v>10</v>
      </c>
      <c r="S172" s="143"/>
      <c r="T172" s="143"/>
      <c r="U172" s="143"/>
      <c r="V172" s="143">
        <f>(G172*5)</f>
        <v>10</v>
      </c>
      <c r="W172" s="143"/>
      <c r="X172" s="143"/>
      <c r="Y172" s="143"/>
      <c r="Z172" s="143">
        <f>(K172*5)</f>
        <v>5</v>
      </c>
      <c r="AA172" s="143"/>
      <c r="AB172" s="143"/>
      <c r="AC172" s="143"/>
      <c r="AD172" s="34"/>
    </row>
    <row r="173" spans="1:30" ht="15.75" x14ac:dyDescent="0.25">
      <c r="A173" s="124" t="s">
        <v>31</v>
      </c>
      <c r="B173" s="153" t="s">
        <v>1547</v>
      </c>
      <c r="C173" s="143">
        <v>2</v>
      </c>
      <c r="D173" s="143">
        <v>2</v>
      </c>
      <c r="E173" s="143"/>
      <c r="F173" s="143"/>
      <c r="G173" s="143">
        <v>3</v>
      </c>
      <c r="H173" s="143"/>
      <c r="I173" s="143"/>
      <c r="J173" s="143"/>
      <c r="K173" s="143">
        <v>1</v>
      </c>
      <c r="L173" s="143"/>
      <c r="M173" s="143">
        <v>3</v>
      </c>
      <c r="N173" s="143"/>
      <c r="O173" s="143"/>
      <c r="P173" s="143">
        <v>5</v>
      </c>
      <c r="Q173" s="143"/>
      <c r="R173" s="143">
        <f>(C173*5)</f>
        <v>10</v>
      </c>
      <c r="S173" s="143">
        <f>(D173*5)</f>
        <v>10</v>
      </c>
      <c r="T173" s="143"/>
      <c r="U173" s="143"/>
      <c r="V173" s="143">
        <f>(G173*5)</f>
        <v>15</v>
      </c>
      <c r="W173" s="143"/>
      <c r="X173" s="143"/>
      <c r="Y173" s="143"/>
      <c r="Z173" s="143">
        <f>(K173*5)</f>
        <v>5</v>
      </c>
      <c r="AA173" s="143"/>
      <c r="AB173" s="143"/>
      <c r="AC173" s="143"/>
      <c r="AD173" s="34"/>
    </row>
    <row r="174" spans="1:30" ht="15.75" x14ac:dyDescent="0.25">
      <c r="A174" s="124" t="s">
        <v>33</v>
      </c>
      <c r="B174" s="153" t="s">
        <v>1548</v>
      </c>
      <c r="C174" s="143">
        <v>2</v>
      </c>
      <c r="D174" s="143">
        <v>3</v>
      </c>
      <c r="E174" s="143"/>
      <c r="F174" s="143"/>
      <c r="G174" s="143">
        <v>3</v>
      </c>
      <c r="H174" s="143"/>
      <c r="I174" s="143"/>
      <c r="J174" s="143"/>
      <c r="K174" s="143">
        <v>1</v>
      </c>
      <c r="L174" s="143"/>
      <c r="M174" s="143">
        <v>3</v>
      </c>
      <c r="N174" s="143"/>
      <c r="O174" s="143"/>
      <c r="P174" s="143">
        <v>5</v>
      </c>
      <c r="Q174" s="143"/>
      <c r="R174" s="143">
        <f>(C174*5)</f>
        <v>10</v>
      </c>
      <c r="S174" s="143">
        <f>(D174*5)</f>
        <v>15</v>
      </c>
      <c r="T174" s="143"/>
      <c r="U174" s="143"/>
      <c r="V174" s="143">
        <f>(G174*5)</f>
        <v>15</v>
      </c>
      <c r="W174" s="143"/>
      <c r="X174" s="143"/>
      <c r="Y174" s="143"/>
      <c r="Z174" s="143">
        <f>(K174*5)</f>
        <v>5</v>
      </c>
      <c r="AA174" s="143"/>
      <c r="AB174" s="143"/>
      <c r="AC174" s="143"/>
      <c r="AD174" s="34"/>
    </row>
    <row r="175" spans="1:30" ht="15.75" x14ac:dyDescent="0.25">
      <c r="A175" s="124" t="s">
        <v>35</v>
      </c>
      <c r="B175" s="153" t="s">
        <v>1549</v>
      </c>
      <c r="C175" s="143">
        <v>2</v>
      </c>
      <c r="D175" s="143">
        <v>3</v>
      </c>
      <c r="E175" s="143"/>
      <c r="F175" s="143"/>
      <c r="G175" s="143">
        <v>3</v>
      </c>
      <c r="H175" s="143"/>
      <c r="I175" s="143"/>
      <c r="J175" s="143"/>
      <c r="K175" s="143">
        <v>2</v>
      </c>
      <c r="L175" s="143"/>
      <c r="M175" s="143">
        <v>3</v>
      </c>
      <c r="N175" s="143"/>
      <c r="O175" s="143"/>
      <c r="P175" s="143">
        <v>5</v>
      </c>
      <c r="Q175" s="143"/>
      <c r="R175" s="143">
        <f>(C175*5)</f>
        <v>10</v>
      </c>
      <c r="S175" s="143">
        <f>(D175*5)</f>
        <v>15</v>
      </c>
      <c r="T175" s="143"/>
      <c r="U175" s="143"/>
      <c r="V175" s="143">
        <f>(G175*5)</f>
        <v>15</v>
      </c>
      <c r="W175" s="143"/>
      <c r="X175" s="143"/>
      <c r="Y175" s="143"/>
      <c r="Z175" s="143">
        <f>(K175*5)</f>
        <v>10</v>
      </c>
      <c r="AA175" s="143"/>
      <c r="AB175" s="143"/>
      <c r="AC175" s="143"/>
      <c r="AD175" s="34"/>
    </row>
    <row r="176" spans="1:30" ht="15.75" x14ac:dyDescent="0.25">
      <c r="A176" s="124" t="s">
        <v>37</v>
      </c>
      <c r="B176" s="153" t="s">
        <v>1550</v>
      </c>
      <c r="C176" s="143">
        <v>2</v>
      </c>
      <c r="D176" s="143">
        <v>3</v>
      </c>
      <c r="E176" s="143"/>
      <c r="F176" s="143"/>
      <c r="G176" s="143">
        <v>3</v>
      </c>
      <c r="H176" s="143"/>
      <c r="I176" s="143"/>
      <c r="J176" s="143"/>
      <c r="K176" s="143">
        <v>2</v>
      </c>
      <c r="L176" s="143"/>
      <c r="M176" s="143">
        <v>3</v>
      </c>
      <c r="N176" s="143"/>
      <c r="O176" s="143"/>
      <c r="P176" s="143">
        <v>5</v>
      </c>
      <c r="Q176" s="143"/>
      <c r="R176" s="143">
        <f>(C176*5)</f>
        <v>10</v>
      </c>
      <c r="S176" s="143">
        <f>(D176*5)</f>
        <v>15</v>
      </c>
      <c r="T176" s="143"/>
      <c r="U176" s="143"/>
      <c r="V176" s="143">
        <f>(G176*5)</f>
        <v>15</v>
      </c>
      <c r="W176" s="143"/>
      <c r="X176" s="143"/>
      <c r="Y176" s="143"/>
      <c r="Z176" s="143">
        <f>(K176*5)</f>
        <v>10</v>
      </c>
      <c r="AA176" s="143"/>
      <c r="AB176" s="143"/>
      <c r="AC176" s="143"/>
      <c r="AD176" s="34"/>
    </row>
    <row r="177" spans="1:30" ht="15.75" x14ac:dyDescent="0.25">
      <c r="A177" s="81" t="s">
        <v>564</v>
      </c>
      <c r="B177" s="81" t="s">
        <v>2513</v>
      </c>
      <c r="C177" s="81" t="s">
        <v>2</v>
      </c>
      <c r="D177" s="81" t="s">
        <v>3</v>
      </c>
      <c r="E177" s="81" t="s">
        <v>4</v>
      </c>
      <c r="F177" s="81" t="s">
        <v>5</v>
      </c>
      <c r="G177" s="81" t="s">
        <v>6</v>
      </c>
      <c r="H177" s="81" t="s">
        <v>7</v>
      </c>
      <c r="I177" s="81" t="s">
        <v>8</v>
      </c>
      <c r="J177" s="81" t="s">
        <v>9</v>
      </c>
      <c r="K177" s="81" t="s">
        <v>10</v>
      </c>
      <c r="L177" s="81" t="s">
        <v>11</v>
      </c>
      <c r="M177" s="81" t="s">
        <v>12</v>
      </c>
      <c r="N177" s="81" t="s">
        <v>13</v>
      </c>
      <c r="O177" s="81"/>
      <c r="P177" s="81" t="s">
        <v>14</v>
      </c>
      <c r="Q177" s="81"/>
      <c r="R177" s="81" t="s">
        <v>15</v>
      </c>
      <c r="S177" s="81" t="s">
        <v>16</v>
      </c>
      <c r="T177" s="81" t="s">
        <v>17</v>
      </c>
      <c r="U177" s="81" t="s">
        <v>18</v>
      </c>
      <c r="V177" s="81" t="s">
        <v>19</v>
      </c>
      <c r="W177" s="81" t="s">
        <v>20</v>
      </c>
      <c r="X177" s="81" t="s">
        <v>21</v>
      </c>
      <c r="Y177" s="81" t="s">
        <v>22</v>
      </c>
      <c r="Z177" s="81" t="s">
        <v>23</v>
      </c>
      <c r="AA177" s="81" t="s">
        <v>24</v>
      </c>
      <c r="AB177" s="81" t="s">
        <v>25</v>
      </c>
      <c r="AC177" s="81" t="s">
        <v>26</v>
      </c>
      <c r="AD177" s="34"/>
    </row>
    <row r="178" spans="1:30" ht="15.75" x14ac:dyDescent="0.25">
      <c r="A178" s="124" t="s">
        <v>27</v>
      </c>
      <c r="B178" s="153" t="s">
        <v>1551</v>
      </c>
      <c r="C178" s="143">
        <v>3</v>
      </c>
      <c r="D178" s="143">
        <v>3</v>
      </c>
      <c r="E178" s="143">
        <v>1</v>
      </c>
      <c r="F178" s="143"/>
      <c r="G178" s="143"/>
      <c r="H178" s="143"/>
      <c r="I178" s="143"/>
      <c r="J178" s="143"/>
      <c r="K178" s="143"/>
      <c r="L178" s="143"/>
      <c r="M178" s="143"/>
      <c r="N178" s="143"/>
      <c r="O178" s="143"/>
      <c r="P178" s="143">
        <v>5</v>
      </c>
      <c r="Q178" s="143"/>
      <c r="R178" s="143">
        <v>15</v>
      </c>
      <c r="S178" s="143">
        <v>15</v>
      </c>
      <c r="T178" s="143">
        <v>5</v>
      </c>
      <c r="U178" s="143"/>
      <c r="V178" s="143"/>
      <c r="W178" s="143"/>
      <c r="X178" s="143"/>
      <c r="Y178" s="143"/>
      <c r="Z178" s="143"/>
      <c r="AA178" s="143"/>
      <c r="AB178" s="143"/>
      <c r="AC178" s="143"/>
      <c r="AD178" s="34"/>
    </row>
    <row r="179" spans="1:30" ht="15.75" x14ac:dyDescent="0.25">
      <c r="A179" s="124" t="s">
        <v>31</v>
      </c>
      <c r="B179" s="153" t="s">
        <v>1552</v>
      </c>
      <c r="C179" s="143">
        <v>3</v>
      </c>
      <c r="D179" s="143">
        <v>3</v>
      </c>
      <c r="E179" s="143">
        <v>1</v>
      </c>
      <c r="F179" s="143"/>
      <c r="G179" s="143"/>
      <c r="H179" s="143"/>
      <c r="I179" s="143"/>
      <c r="J179" s="143"/>
      <c r="K179" s="143"/>
      <c r="L179" s="143"/>
      <c r="M179" s="143"/>
      <c r="N179" s="143"/>
      <c r="O179" s="143"/>
      <c r="P179" s="143">
        <v>5</v>
      </c>
      <c r="Q179" s="143"/>
      <c r="R179" s="143">
        <v>15</v>
      </c>
      <c r="S179" s="143">
        <v>15</v>
      </c>
      <c r="T179" s="143">
        <v>5</v>
      </c>
      <c r="U179" s="143"/>
      <c r="V179" s="143"/>
      <c r="W179" s="143"/>
      <c r="X179" s="143"/>
      <c r="Y179" s="143"/>
      <c r="Z179" s="143"/>
      <c r="AA179" s="143"/>
      <c r="AB179" s="143"/>
      <c r="AC179" s="143"/>
      <c r="AD179" s="34"/>
    </row>
    <row r="180" spans="1:30" ht="15.75" x14ac:dyDescent="0.25">
      <c r="A180" s="124" t="s">
        <v>33</v>
      </c>
      <c r="B180" s="153" t="s">
        <v>1553</v>
      </c>
      <c r="C180" s="143">
        <v>3</v>
      </c>
      <c r="D180" s="143">
        <v>3</v>
      </c>
      <c r="E180" s="143">
        <v>1</v>
      </c>
      <c r="F180" s="143"/>
      <c r="G180" s="143"/>
      <c r="H180" s="143"/>
      <c r="I180" s="143"/>
      <c r="J180" s="143"/>
      <c r="K180" s="143"/>
      <c r="L180" s="143"/>
      <c r="M180" s="143"/>
      <c r="N180" s="143"/>
      <c r="O180" s="143"/>
      <c r="P180" s="143">
        <v>5</v>
      </c>
      <c r="Q180" s="143"/>
      <c r="R180" s="143">
        <v>15</v>
      </c>
      <c r="S180" s="143">
        <v>15</v>
      </c>
      <c r="T180" s="143">
        <v>5</v>
      </c>
      <c r="U180" s="143"/>
      <c r="V180" s="143"/>
      <c r="W180" s="143"/>
      <c r="X180" s="143"/>
      <c r="Y180" s="143"/>
      <c r="Z180" s="143"/>
      <c r="AA180" s="143"/>
      <c r="AB180" s="143"/>
      <c r="AC180" s="143"/>
      <c r="AD180" s="34"/>
    </row>
    <row r="181" spans="1:30" ht="15.75" x14ac:dyDescent="0.25">
      <c r="A181" s="124" t="s">
        <v>35</v>
      </c>
      <c r="B181" s="153" t="s">
        <v>1554</v>
      </c>
      <c r="C181" s="143">
        <v>3</v>
      </c>
      <c r="D181" s="143">
        <v>3</v>
      </c>
      <c r="E181" s="143">
        <v>1</v>
      </c>
      <c r="F181" s="143"/>
      <c r="G181" s="143"/>
      <c r="H181" s="143"/>
      <c r="I181" s="143"/>
      <c r="J181" s="143"/>
      <c r="K181" s="143"/>
      <c r="L181" s="143"/>
      <c r="M181" s="143"/>
      <c r="N181" s="143"/>
      <c r="O181" s="143"/>
      <c r="P181" s="143">
        <v>5</v>
      </c>
      <c r="Q181" s="143"/>
      <c r="R181" s="143">
        <v>15</v>
      </c>
      <c r="S181" s="143">
        <v>15</v>
      </c>
      <c r="T181" s="143">
        <v>5</v>
      </c>
      <c r="U181" s="143"/>
      <c r="V181" s="143"/>
      <c r="W181" s="143"/>
      <c r="X181" s="143"/>
      <c r="Y181" s="143"/>
      <c r="Z181" s="143"/>
      <c r="AA181" s="143"/>
      <c r="AB181" s="143"/>
      <c r="AC181" s="143"/>
      <c r="AD181" s="34"/>
    </row>
    <row r="182" spans="1:30" ht="15.75" x14ac:dyDescent="0.25">
      <c r="A182" s="124" t="s">
        <v>37</v>
      </c>
      <c r="B182" s="127" t="s">
        <v>1555</v>
      </c>
      <c r="C182" s="143">
        <v>3</v>
      </c>
      <c r="D182" s="143">
        <v>3</v>
      </c>
      <c r="E182" s="143">
        <v>1</v>
      </c>
      <c r="F182" s="143"/>
      <c r="G182" s="143"/>
      <c r="H182" s="143"/>
      <c r="I182" s="143"/>
      <c r="J182" s="143"/>
      <c r="K182" s="143"/>
      <c r="L182" s="143"/>
      <c r="M182" s="143"/>
      <c r="N182" s="143"/>
      <c r="O182" s="143"/>
      <c r="P182" s="143">
        <v>5</v>
      </c>
      <c r="Q182" s="143"/>
      <c r="R182" s="143">
        <v>15</v>
      </c>
      <c r="S182" s="143">
        <v>15</v>
      </c>
      <c r="T182" s="143">
        <v>5</v>
      </c>
      <c r="U182" s="143"/>
      <c r="V182" s="143"/>
      <c r="W182" s="143"/>
      <c r="X182" s="143"/>
      <c r="Y182" s="143"/>
      <c r="Z182" s="143"/>
      <c r="AA182" s="143"/>
      <c r="AB182" s="143"/>
      <c r="AC182" s="143"/>
      <c r="AD182" s="34"/>
    </row>
    <row r="183" spans="1:30" ht="15.75" x14ac:dyDescent="0.25">
      <c r="A183" s="124" t="s">
        <v>39</v>
      </c>
      <c r="B183" s="127" t="s">
        <v>1556</v>
      </c>
      <c r="C183" s="143">
        <v>3</v>
      </c>
      <c r="D183" s="143">
        <v>3</v>
      </c>
      <c r="E183" s="143">
        <v>1</v>
      </c>
      <c r="F183" s="143"/>
      <c r="G183" s="143"/>
      <c r="H183" s="143"/>
      <c r="I183" s="143"/>
      <c r="J183" s="143"/>
      <c r="K183" s="143"/>
      <c r="L183" s="143"/>
      <c r="M183" s="143"/>
      <c r="N183" s="143"/>
      <c r="O183" s="143"/>
      <c r="P183" s="143">
        <v>5</v>
      </c>
      <c r="Q183" s="143"/>
      <c r="R183" s="143">
        <v>15</v>
      </c>
      <c r="S183" s="143">
        <v>15</v>
      </c>
      <c r="T183" s="143">
        <v>5</v>
      </c>
      <c r="U183" s="143"/>
      <c r="V183" s="143"/>
      <c r="W183" s="143"/>
      <c r="X183" s="143"/>
      <c r="Y183" s="143"/>
      <c r="Z183" s="143"/>
      <c r="AA183" s="143"/>
      <c r="AB183" s="143"/>
      <c r="AC183" s="143"/>
      <c r="AD183" s="34"/>
    </row>
    <row r="184" spans="1:30" ht="6" customHeight="1" x14ac:dyDescent="0.25">
      <c r="A184" s="207"/>
      <c r="B184" s="207"/>
      <c r="C184" s="207"/>
      <c r="D184" s="207"/>
      <c r="E184" s="207"/>
      <c r="F184" s="207"/>
      <c r="G184" s="207"/>
      <c r="H184" s="207"/>
      <c r="I184" s="207"/>
      <c r="J184" s="207"/>
      <c r="K184" s="207"/>
      <c r="L184" s="207"/>
      <c r="M184" s="207"/>
      <c r="N184" s="207"/>
      <c r="O184" s="207"/>
      <c r="P184" s="207"/>
      <c r="Q184" s="207"/>
      <c r="R184" s="207"/>
      <c r="S184" s="207"/>
      <c r="T184" s="207"/>
      <c r="U184" s="207"/>
      <c r="V184" s="207"/>
      <c r="W184" s="207"/>
      <c r="X184" s="207"/>
      <c r="Y184" s="207"/>
      <c r="Z184" s="207"/>
      <c r="AA184" s="207"/>
      <c r="AB184" s="207"/>
      <c r="AC184" s="208"/>
      <c r="AD184" s="34"/>
    </row>
    <row r="185" spans="1:30" ht="15.75" x14ac:dyDescent="0.25">
      <c r="A185" s="81" t="s">
        <v>184</v>
      </c>
      <c r="B185" s="81" t="s">
        <v>2514</v>
      </c>
      <c r="C185" s="81" t="s">
        <v>2</v>
      </c>
      <c r="D185" s="81" t="s">
        <v>3</v>
      </c>
      <c r="E185" s="81" t="s">
        <v>4</v>
      </c>
      <c r="F185" s="81" t="s">
        <v>5</v>
      </c>
      <c r="G185" s="81" t="s">
        <v>6</v>
      </c>
      <c r="H185" s="81" t="s">
        <v>7</v>
      </c>
      <c r="I185" s="81" t="s">
        <v>8</v>
      </c>
      <c r="J185" s="81" t="s">
        <v>9</v>
      </c>
      <c r="K185" s="81" t="s">
        <v>10</v>
      </c>
      <c r="L185" s="81" t="s">
        <v>11</v>
      </c>
      <c r="M185" s="81" t="s">
        <v>12</v>
      </c>
      <c r="N185" s="81" t="s">
        <v>13</v>
      </c>
      <c r="O185" s="81"/>
      <c r="P185" s="81" t="s">
        <v>14</v>
      </c>
      <c r="Q185" s="81"/>
      <c r="R185" s="81" t="s">
        <v>15</v>
      </c>
      <c r="S185" s="81" t="s">
        <v>16</v>
      </c>
      <c r="T185" s="81" t="s">
        <v>17</v>
      </c>
      <c r="U185" s="81" t="s">
        <v>18</v>
      </c>
      <c r="V185" s="81" t="s">
        <v>19</v>
      </c>
      <c r="W185" s="81" t="s">
        <v>20</v>
      </c>
      <c r="X185" s="81" t="s">
        <v>21</v>
      </c>
      <c r="Y185" s="81" t="s">
        <v>22</v>
      </c>
      <c r="Z185" s="81" t="s">
        <v>23</v>
      </c>
      <c r="AA185" s="81" t="s">
        <v>24</v>
      </c>
      <c r="AB185" s="81" t="s">
        <v>25</v>
      </c>
      <c r="AC185" s="81" t="s">
        <v>26</v>
      </c>
      <c r="AD185" s="34"/>
    </row>
    <row r="186" spans="1:30" ht="15.75" x14ac:dyDescent="0.25">
      <c r="A186" s="124" t="s">
        <v>27</v>
      </c>
      <c r="B186" s="153" t="s">
        <v>1557</v>
      </c>
      <c r="C186" s="143">
        <v>3</v>
      </c>
      <c r="D186" s="143"/>
      <c r="E186" s="143"/>
      <c r="F186" s="143"/>
      <c r="G186" s="143"/>
      <c r="H186" s="143"/>
      <c r="I186" s="143"/>
      <c r="J186" s="143"/>
      <c r="K186" s="143"/>
      <c r="L186" s="143"/>
      <c r="M186" s="143"/>
      <c r="N186" s="143"/>
      <c r="O186" s="143"/>
      <c r="P186" s="143">
        <v>2</v>
      </c>
      <c r="Q186" s="143"/>
      <c r="R186" s="143">
        <f t="shared" ref="R186:R191" si="13">(C186*2)</f>
        <v>6</v>
      </c>
      <c r="S186" s="143"/>
      <c r="T186" s="143"/>
      <c r="U186" s="143"/>
      <c r="V186" s="143"/>
      <c r="W186" s="143"/>
      <c r="X186" s="143"/>
      <c r="Y186" s="143"/>
      <c r="Z186" s="143"/>
      <c r="AA186" s="143"/>
      <c r="AB186" s="143"/>
      <c r="AC186" s="143"/>
      <c r="AD186" s="34"/>
    </row>
    <row r="187" spans="1:30" ht="15.75" x14ac:dyDescent="0.25">
      <c r="A187" s="124" t="s">
        <v>31</v>
      </c>
      <c r="B187" s="153" t="s">
        <v>1558</v>
      </c>
      <c r="C187" s="143">
        <v>3</v>
      </c>
      <c r="D187" s="143">
        <v>3</v>
      </c>
      <c r="E187" s="143">
        <v>1</v>
      </c>
      <c r="F187" s="143">
        <v>1</v>
      </c>
      <c r="G187" s="143"/>
      <c r="H187" s="143"/>
      <c r="I187" s="143"/>
      <c r="J187" s="143"/>
      <c r="K187" s="143"/>
      <c r="L187" s="143"/>
      <c r="M187" s="143"/>
      <c r="N187" s="143"/>
      <c r="O187" s="143"/>
      <c r="P187" s="143">
        <v>2</v>
      </c>
      <c r="Q187" s="143"/>
      <c r="R187" s="143">
        <f t="shared" si="13"/>
        <v>6</v>
      </c>
      <c r="S187" s="143">
        <f t="shared" ref="S187:U190" si="14">(D187*2)</f>
        <v>6</v>
      </c>
      <c r="T187" s="143">
        <f t="shared" si="14"/>
        <v>2</v>
      </c>
      <c r="U187" s="143">
        <f t="shared" si="14"/>
        <v>2</v>
      </c>
      <c r="V187" s="143"/>
      <c r="W187" s="143"/>
      <c r="X187" s="143"/>
      <c r="Y187" s="143"/>
      <c r="Z187" s="143"/>
      <c r="AA187" s="143"/>
      <c r="AB187" s="143"/>
      <c r="AC187" s="143"/>
      <c r="AD187" s="34"/>
    </row>
    <row r="188" spans="1:30" ht="15.75" x14ac:dyDescent="0.25">
      <c r="A188" s="124" t="s">
        <v>33</v>
      </c>
      <c r="B188" s="153" t="s">
        <v>1559</v>
      </c>
      <c r="C188" s="143">
        <v>3</v>
      </c>
      <c r="D188" s="143">
        <v>3</v>
      </c>
      <c r="E188" s="143">
        <v>3</v>
      </c>
      <c r="F188" s="143">
        <v>1</v>
      </c>
      <c r="G188" s="143"/>
      <c r="H188" s="143"/>
      <c r="I188" s="143"/>
      <c r="J188" s="143"/>
      <c r="K188" s="143"/>
      <c r="L188" s="143"/>
      <c r="M188" s="143"/>
      <c r="N188" s="143"/>
      <c r="O188" s="143"/>
      <c r="P188" s="143">
        <v>2</v>
      </c>
      <c r="Q188" s="143"/>
      <c r="R188" s="143">
        <f t="shared" si="13"/>
        <v>6</v>
      </c>
      <c r="S188" s="143">
        <f t="shared" si="14"/>
        <v>6</v>
      </c>
      <c r="T188" s="143">
        <f t="shared" si="14"/>
        <v>6</v>
      </c>
      <c r="U188" s="143">
        <f t="shared" si="14"/>
        <v>2</v>
      </c>
      <c r="V188" s="143"/>
      <c r="W188" s="143"/>
      <c r="X188" s="143"/>
      <c r="Y188" s="143"/>
      <c r="Z188" s="143"/>
      <c r="AA188" s="143"/>
      <c r="AB188" s="143"/>
      <c r="AC188" s="143"/>
      <c r="AD188" s="34"/>
    </row>
    <row r="189" spans="1:30" ht="15.75" x14ac:dyDescent="0.25">
      <c r="A189" s="124" t="s">
        <v>35</v>
      </c>
      <c r="B189" s="153" t="s">
        <v>1560</v>
      </c>
      <c r="C189" s="143">
        <v>3</v>
      </c>
      <c r="D189" s="143">
        <v>3</v>
      </c>
      <c r="E189" s="143">
        <v>3</v>
      </c>
      <c r="F189" s="143">
        <v>2</v>
      </c>
      <c r="G189" s="143"/>
      <c r="H189" s="143"/>
      <c r="I189" s="143"/>
      <c r="J189" s="143"/>
      <c r="K189" s="143"/>
      <c r="L189" s="143"/>
      <c r="M189" s="143"/>
      <c r="N189" s="143"/>
      <c r="O189" s="143"/>
      <c r="P189" s="143">
        <v>2</v>
      </c>
      <c r="Q189" s="143"/>
      <c r="R189" s="143">
        <f t="shared" si="13"/>
        <v>6</v>
      </c>
      <c r="S189" s="143">
        <f t="shared" si="14"/>
        <v>6</v>
      </c>
      <c r="T189" s="143">
        <f t="shared" si="14"/>
        <v>6</v>
      </c>
      <c r="U189" s="143">
        <f t="shared" si="14"/>
        <v>4</v>
      </c>
      <c r="V189" s="143"/>
      <c r="W189" s="143"/>
      <c r="X189" s="143"/>
      <c r="Y189" s="143"/>
      <c r="Z189" s="143"/>
      <c r="AA189" s="143"/>
      <c r="AB189" s="143"/>
      <c r="AC189" s="143"/>
      <c r="AD189" s="34"/>
    </row>
    <row r="190" spans="1:30" ht="15.75" x14ac:dyDescent="0.25">
      <c r="A190" s="124" t="s">
        <v>37</v>
      </c>
      <c r="B190" s="153" t="s">
        <v>1561</v>
      </c>
      <c r="C190" s="143">
        <v>3</v>
      </c>
      <c r="D190" s="143">
        <v>3</v>
      </c>
      <c r="E190" s="143">
        <v>3</v>
      </c>
      <c r="F190" s="143">
        <v>1</v>
      </c>
      <c r="G190" s="143"/>
      <c r="H190" s="143"/>
      <c r="I190" s="143"/>
      <c r="J190" s="143"/>
      <c r="K190" s="143"/>
      <c r="L190" s="143"/>
      <c r="M190" s="143"/>
      <c r="N190" s="143"/>
      <c r="O190" s="143"/>
      <c r="P190" s="143">
        <v>2</v>
      </c>
      <c r="Q190" s="143"/>
      <c r="R190" s="143">
        <f t="shared" si="13"/>
        <v>6</v>
      </c>
      <c r="S190" s="143">
        <f t="shared" si="14"/>
        <v>6</v>
      </c>
      <c r="T190" s="143">
        <f t="shared" si="14"/>
        <v>6</v>
      </c>
      <c r="U190" s="143">
        <f t="shared" si="14"/>
        <v>2</v>
      </c>
      <c r="V190" s="143"/>
      <c r="W190" s="143"/>
      <c r="X190" s="143"/>
      <c r="Y190" s="143"/>
      <c r="Z190" s="143"/>
      <c r="AA190" s="143"/>
      <c r="AB190" s="143"/>
      <c r="AC190" s="143"/>
      <c r="AD190" s="34"/>
    </row>
    <row r="191" spans="1:30" ht="31.5" x14ac:dyDescent="0.25">
      <c r="A191" s="124" t="s">
        <v>39</v>
      </c>
      <c r="B191" s="153" t="s">
        <v>1562</v>
      </c>
      <c r="C191" s="143">
        <v>3</v>
      </c>
      <c r="D191" s="143">
        <v>3</v>
      </c>
      <c r="E191" s="143">
        <v>3</v>
      </c>
      <c r="F191" s="143"/>
      <c r="G191" s="143"/>
      <c r="H191" s="143"/>
      <c r="I191" s="143"/>
      <c r="J191" s="143"/>
      <c r="K191" s="143"/>
      <c r="L191" s="143"/>
      <c r="M191" s="143"/>
      <c r="N191" s="143"/>
      <c r="O191" s="143"/>
      <c r="P191" s="143">
        <v>2</v>
      </c>
      <c r="Q191" s="143"/>
      <c r="R191" s="143">
        <f t="shared" si="13"/>
        <v>6</v>
      </c>
      <c r="S191" s="143">
        <f>(D191*2)</f>
        <v>6</v>
      </c>
      <c r="T191" s="143">
        <f>(E191*2)</f>
        <v>6</v>
      </c>
      <c r="U191" s="143"/>
      <c r="V191" s="143"/>
      <c r="W191" s="143"/>
      <c r="X191" s="143"/>
      <c r="Y191" s="143"/>
      <c r="Z191" s="143"/>
      <c r="AA191" s="143"/>
      <c r="AB191" s="143"/>
      <c r="AC191" s="143"/>
      <c r="AD191" s="34"/>
    </row>
    <row r="192" spans="1:30" ht="15.75" x14ac:dyDescent="0.25">
      <c r="A192" s="81" t="s">
        <v>184</v>
      </c>
      <c r="B192" s="81" t="s">
        <v>2515</v>
      </c>
      <c r="C192" s="81" t="s">
        <v>2</v>
      </c>
      <c r="D192" s="81" t="s">
        <v>3</v>
      </c>
      <c r="E192" s="81" t="s">
        <v>4</v>
      </c>
      <c r="F192" s="81" t="s">
        <v>5</v>
      </c>
      <c r="G192" s="81" t="s">
        <v>6</v>
      </c>
      <c r="H192" s="81" t="s">
        <v>7</v>
      </c>
      <c r="I192" s="81" t="s">
        <v>8</v>
      </c>
      <c r="J192" s="81" t="s">
        <v>9</v>
      </c>
      <c r="K192" s="81" t="s">
        <v>10</v>
      </c>
      <c r="L192" s="81" t="s">
        <v>11</v>
      </c>
      <c r="M192" s="81" t="s">
        <v>12</v>
      </c>
      <c r="N192" s="81" t="s">
        <v>13</v>
      </c>
      <c r="O192" s="81"/>
      <c r="P192" s="81" t="s">
        <v>14</v>
      </c>
      <c r="Q192" s="81"/>
      <c r="R192" s="81" t="s">
        <v>15</v>
      </c>
      <c r="S192" s="81" t="s">
        <v>16</v>
      </c>
      <c r="T192" s="81" t="s">
        <v>17</v>
      </c>
      <c r="U192" s="81" t="s">
        <v>18</v>
      </c>
      <c r="V192" s="81" t="s">
        <v>19</v>
      </c>
      <c r="W192" s="81" t="s">
        <v>20</v>
      </c>
      <c r="X192" s="81" t="s">
        <v>21</v>
      </c>
      <c r="Y192" s="81" t="s">
        <v>22</v>
      </c>
      <c r="Z192" s="81" t="s">
        <v>23</v>
      </c>
      <c r="AA192" s="81" t="s">
        <v>24</v>
      </c>
      <c r="AB192" s="81" t="s">
        <v>25</v>
      </c>
      <c r="AC192" s="81" t="s">
        <v>26</v>
      </c>
      <c r="AD192" s="34"/>
    </row>
    <row r="193" spans="1:30" ht="15.75" x14ac:dyDescent="0.25">
      <c r="A193" s="124" t="s">
        <v>27</v>
      </c>
      <c r="B193" s="153" t="s">
        <v>1563</v>
      </c>
      <c r="C193" s="143">
        <v>3</v>
      </c>
      <c r="D193" s="143">
        <v>3</v>
      </c>
      <c r="E193" s="143">
        <v>3</v>
      </c>
      <c r="F193" s="143">
        <v>2</v>
      </c>
      <c r="G193" s="143"/>
      <c r="H193" s="143"/>
      <c r="I193" s="143">
        <v>2</v>
      </c>
      <c r="J193" s="143"/>
      <c r="K193" s="143"/>
      <c r="L193" s="143">
        <v>2</v>
      </c>
      <c r="M193" s="143">
        <v>2</v>
      </c>
      <c r="N193" s="143">
        <v>3</v>
      </c>
      <c r="O193" s="143"/>
      <c r="P193" s="143">
        <v>2.4</v>
      </c>
      <c r="Q193" s="143"/>
      <c r="R193" s="143">
        <f t="shared" ref="R193:U198" si="15">(C193*2.4)</f>
        <v>7.1999999999999993</v>
      </c>
      <c r="S193" s="143">
        <f t="shared" si="15"/>
        <v>7.1999999999999993</v>
      </c>
      <c r="T193" s="143">
        <f t="shared" si="15"/>
        <v>7.1999999999999993</v>
      </c>
      <c r="U193" s="143">
        <f t="shared" si="15"/>
        <v>4.8</v>
      </c>
      <c r="V193" s="143"/>
      <c r="W193" s="143"/>
      <c r="X193" s="143">
        <f t="shared" ref="X193:X198" si="16">(I193*2.4)</f>
        <v>4.8</v>
      </c>
      <c r="Y193" s="143"/>
      <c r="Z193" s="143"/>
      <c r="AA193" s="143">
        <f t="shared" ref="AA193:AC198" si="17">(L193*2.4)</f>
        <v>4.8</v>
      </c>
      <c r="AB193" s="143">
        <f t="shared" si="17"/>
        <v>4.8</v>
      </c>
      <c r="AC193" s="143">
        <f t="shared" si="17"/>
        <v>7.1999999999999993</v>
      </c>
      <c r="AD193" s="34"/>
    </row>
    <row r="194" spans="1:30" ht="15.75" x14ac:dyDescent="0.25">
      <c r="A194" s="124" t="s">
        <v>31</v>
      </c>
      <c r="B194" s="153" t="s">
        <v>1564</v>
      </c>
      <c r="C194" s="143">
        <v>3</v>
      </c>
      <c r="D194" s="143">
        <v>3</v>
      </c>
      <c r="E194" s="143">
        <v>3</v>
      </c>
      <c r="F194" s="143">
        <v>2</v>
      </c>
      <c r="G194" s="143"/>
      <c r="H194" s="143"/>
      <c r="I194" s="143">
        <v>2</v>
      </c>
      <c r="J194" s="143"/>
      <c r="K194" s="143"/>
      <c r="L194" s="143">
        <v>2</v>
      </c>
      <c r="M194" s="143">
        <v>2</v>
      </c>
      <c r="N194" s="143">
        <v>3</v>
      </c>
      <c r="O194" s="143"/>
      <c r="P194" s="143">
        <v>2.4</v>
      </c>
      <c r="Q194" s="143"/>
      <c r="R194" s="143">
        <f t="shared" si="15"/>
        <v>7.1999999999999993</v>
      </c>
      <c r="S194" s="143">
        <f t="shared" si="15"/>
        <v>7.1999999999999993</v>
      </c>
      <c r="T194" s="143">
        <f t="shared" si="15"/>
        <v>7.1999999999999993</v>
      </c>
      <c r="U194" s="143">
        <f t="shared" si="15"/>
        <v>4.8</v>
      </c>
      <c r="V194" s="143"/>
      <c r="W194" s="143"/>
      <c r="X194" s="143">
        <f t="shared" si="16"/>
        <v>4.8</v>
      </c>
      <c r="Y194" s="143"/>
      <c r="Z194" s="143"/>
      <c r="AA194" s="143">
        <f t="shared" si="17"/>
        <v>4.8</v>
      </c>
      <c r="AB194" s="143">
        <f t="shared" si="17"/>
        <v>4.8</v>
      </c>
      <c r="AC194" s="143">
        <f t="shared" si="17"/>
        <v>7.1999999999999993</v>
      </c>
      <c r="AD194" s="34"/>
    </row>
    <row r="195" spans="1:30" ht="15.75" x14ac:dyDescent="0.25">
      <c r="A195" s="124" t="s">
        <v>33</v>
      </c>
      <c r="B195" s="153" t="s">
        <v>1565</v>
      </c>
      <c r="C195" s="143">
        <v>3</v>
      </c>
      <c r="D195" s="143">
        <v>3</v>
      </c>
      <c r="E195" s="143">
        <v>3</v>
      </c>
      <c r="F195" s="143">
        <v>2</v>
      </c>
      <c r="G195" s="143"/>
      <c r="H195" s="143"/>
      <c r="I195" s="143">
        <v>2</v>
      </c>
      <c r="J195" s="143"/>
      <c r="K195" s="143"/>
      <c r="L195" s="143">
        <v>2</v>
      </c>
      <c r="M195" s="143">
        <v>2</v>
      </c>
      <c r="N195" s="143">
        <v>3</v>
      </c>
      <c r="O195" s="143"/>
      <c r="P195" s="143">
        <v>2.4</v>
      </c>
      <c r="Q195" s="143"/>
      <c r="R195" s="143">
        <f t="shared" si="15"/>
        <v>7.1999999999999993</v>
      </c>
      <c r="S195" s="143">
        <f t="shared" si="15"/>
        <v>7.1999999999999993</v>
      </c>
      <c r="T195" s="143">
        <f t="shared" si="15"/>
        <v>7.1999999999999993</v>
      </c>
      <c r="U195" s="143">
        <f t="shared" si="15"/>
        <v>4.8</v>
      </c>
      <c r="V195" s="143"/>
      <c r="W195" s="143"/>
      <c r="X195" s="143">
        <f t="shared" si="16"/>
        <v>4.8</v>
      </c>
      <c r="Y195" s="143"/>
      <c r="Z195" s="143"/>
      <c r="AA195" s="143">
        <f t="shared" si="17"/>
        <v>4.8</v>
      </c>
      <c r="AB195" s="143">
        <f t="shared" si="17"/>
        <v>4.8</v>
      </c>
      <c r="AC195" s="143">
        <f t="shared" si="17"/>
        <v>7.1999999999999993</v>
      </c>
      <c r="AD195" s="34"/>
    </row>
    <row r="196" spans="1:30" ht="15.75" x14ac:dyDescent="0.25">
      <c r="A196" s="124" t="s">
        <v>35</v>
      </c>
      <c r="B196" s="153" t="s">
        <v>1566</v>
      </c>
      <c r="C196" s="143">
        <v>3</v>
      </c>
      <c r="D196" s="143">
        <v>3</v>
      </c>
      <c r="E196" s="143">
        <v>3</v>
      </c>
      <c r="F196" s="143">
        <v>2</v>
      </c>
      <c r="G196" s="143"/>
      <c r="H196" s="143"/>
      <c r="I196" s="143">
        <v>2</v>
      </c>
      <c r="J196" s="143"/>
      <c r="K196" s="143"/>
      <c r="L196" s="143">
        <v>2</v>
      </c>
      <c r="M196" s="143">
        <v>2</v>
      </c>
      <c r="N196" s="143">
        <v>3</v>
      </c>
      <c r="O196" s="143"/>
      <c r="P196" s="143">
        <v>2.4</v>
      </c>
      <c r="Q196" s="143"/>
      <c r="R196" s="143">
        <f t="shared" si="15"/>
        <v>7.1999999999999993</v>
      </c>
      <c r="S196" s="143">
        <f t="shared" si="15"/>
        <v>7.1999999999999993</v>
      </c>
      <c r="T196" s="143">
        <f t="shared" si="15"/>
        <v>7.1999999999999993</v>
      </c>
      <c r="U196" s="143">
        <f t="shared" si="15"/>
        <v>4.8</v>
      </c>
      <c r="V196" s="143"/>
      <c r="W196" s="143"/>
      <c r="X196" s="143">
        <f t="shared" si="16"/>
        <v>4.8</v>
      </c>
      <c r="Y196" s="143"/>
      <c r="Z196" s="143"/>
      <c r="AA196" s="143">
        <f t="shared" si="17"/>
        <v>4.8</v>
      </c>
      <c r="AB196" s="143">
        <f t="shared" si="17"/>
        <v>4.8</v>
      </c>
      <c r="AC196" s="143">
        <f t="shared" si="17"/>
        <v>7.1999999999999993</v>
      </c>
      <c r="AD196" s="34"/>
    </row>
    <row r="197" spans="1:30" ht="15.75" x14ac:dyDescent="0.25">
      <c r="A197" s="124" t="s">
        <v>37</v>
      </c>
      <c r="B197" s="153" t="s">
        <v>1567</v>
      </c>
      <c r="C197" s="143">
        <v>3</v>
      </c>
      <c r="D197" s="143">
        <v>3</v>
      </c>
      <c r="E197" s="143">
        <v>3</v>
      </c>
      <c r="F197" s="143">
        <v>2</v>
      </c>
      <c r="G197" s="143"/>
      <c r="H197" s="143"/>
      <c r="I197" s="143">
        <v>2</v>
      </c>
      <c r="J197" s="143"/>
      <c r="K197" s="143"/>
      <c r="L197" s="143">
        <v>2</v>
      </c>
      <c r="M197" s="143">
        <v>2</v>
      </c>
      <c r="N197" s="143">
        <v>3</v>
      </c>
      <c r="O197" s="143"/>
      <c r="P197" s="143">
        <v>2.4</v>
      </c>
      <c r="Q197" s="143"/>
      <c r="R197" s="143">
        <f t="shared" si="15"/>
        <v>7.1999999999999993</v>
      </c>
      <c r="S197" s="143">
        <f t="shared" si="15"/>
        <v>7.1999999999999993</v>
      </c>
      <c r="T197" s="143">
        <f t="shared" si="15"/>
        <v>7.1999999999999993</v>
      </c>
      <c r="U197" s="143">
        <f t="shared" si="15"/>
        <v>4.8</v>
      </c>
      <c r="V197" s="143"/>
      <c r="W197" s="143"/>
      <c r="X197" s="143">
        <f t="shared" si="16"/>
        <v>4.8</v>
      </c>
      <c r="Y197" s="143"/>
      <c r="Z197" s="143"/>
      <c r="AA197" s="143">
        <f t="shared" si="17"/>
        <v>4.8</v>
      </c>
      <c r="AB197" s="143">
        <f t="shared" si="17"/>
        <v>4.8</v>
      </c>
      <c r="AC197" s="143">
        <f t="shared" si="17"/>
        <v>7.1999999999999993</v>
      </c>
      <c r="AD197" s="34"/>
    </row>
    <row r="198" spans="1:30" ht="15.75" x14ac:dyDescent="0.25">
      <c r="A198" s="124" t="s">
        <v>39</v>
      </c>
      <c r="B198" s="127" t="s">
        <v>1568</v>
      </c>
      <c r="C198" s="143">
        <v>3</v>
      </c>
      <c r="D198" s="143">
        <v>3</v>
      </c>
      <c r="E198" s="143">
        <v>3</v>
      </c>
      <c r="F198" s="143">
        <v>2</v>
      </c>
      <c r="G198" s="143"/>
      <c r="H198" s="143"/>
      <c r="I198" s="143">
        <v>2</v>
      </c>
      <c r="J198" s="143"/>
      <c r="K198" s="143"/>
      <c r="L198" s="143">
        <v>2</v>
      </c>
      <c r="M198" s="143">
        <v>2</v>
      </c>
      <c r="N198" s="143">
        <v>3</v>
      </c>
      <c r="O198" s="143"/>
      <c r="P198" s="143">
        <v>2.4</v>
      </c>
      <c r="Q198" s="143"/>
      <c r="R198" s="143">
        <f t="shared" si="15"/>
        <v>7.1999999999999993</v>
      </c>
      <c r="S198" s="143">
        <f t="shared" si="15"/>
        <v>7.1999999999999993</v>
      </c>
      <c r="T198" s="143">
        <f t="shared" si="15"/>
        <v>7.1999999999999993</v>
      </c>
      <c r="U198" s="143">
        <f t="shared" si="15"/>
        <v>4.8</v>
      </c>
      <c r="V198" s="143"/>
      <c r="W198" s="143"/>
      <c r="X198" s="143">
        <f t="shared" si="16"/>
        <v>4.8</v>
      </c>
      <c r="Y198" s="143"/>
      <c r="Z198" s="143"/>
      <c r="AA198" s="143">
        <f t="shared" si="17"/>
        <v>4.8</v>
      </c>
      <c r="AB198" s="143">
        <f t="shared" si="17"/>
        <v>4.8</v>
      </c>
      <c r="AC198" s="143">
        <f t="shared" si="17"/>
        <v>7.1999999999999993</v>
      </c>
      <c r="AD198" s="34"/>
    </row>
    <row r="199" spans="1:30" ht="15.75" x14ac:dyDescent="0.25">
      <c r="A199" s="81" t="s">
        <v>184</v>
      </c>
      <c r="B199" s="81" t="s">
        <v>2516</v>
      </c>
      <c r="C199" s="81" t="s">
        <v>2</v>
      </c>
      <c r="D199" s="81" t="s">
        <v>3</v>
      </c>
      <c r="E199" s="81" t="s">
        <v>4</v>
      </c>
      <c r="F199" s="81" t="s">
        <v>5</v>
      </c>
      <c r="G199" s="81" t="s">
        <v>6</v>
      </c>
      <c r="H199" s="81" t="s">
        <v>7</v>
      </c>
      <c r="I199" s="81" t="s">
        <v>8</v>
      </c>
      <c r="J199" s="81" t="s">
        <v>9</v>
      </c>
      <c r="K199" s="81" t="s">
        <v>10</v>
      </c>
      <c r="L199" s="81" t="s">
        <v>11</v>
      </c>
      <c r="M199" s="81" t="s">
        <v>12</v>
      </c>
      <c r="N199" s="81" t="s">
        <v>13</v>
      </c>
      <c r="O199" s="81"/>
      <c r="P199" s="81" t="s">
        <v>14</v>
      </c>
      <c r="Q199" s="81"/>
      <c r="R199" s="81" t="s">
        <v>15</v>
      </c>
      <c r="S199" s="81" t="s">
        <v>16</v>
      </c>
      <c r="T199" s="81" t="s">
        <v>17</v>
      </c>
      <c r="U199" s="81" t="s">
        <v>18</v>
      </c>
      <c r="V199" s="81" t="s">
        <v>19</v>
      </c>
      <c r="W199" s="81" t="s">
        <v>20</v>
      </c>
      <c r="X199" s="81" t="s">
        <v>21</v>
      </c>
      <c r="Y199" s="81" t="s">
        <v>22</v>
      </c>
      <c r="Z199" s="81" t="s">
        <v>23</v>
      </c>
      <c r="AA199" s="81" t="s">
        <v>24</v>
      </c>
      <c r="AB199" s="81" t="s">
        <v>25</v>
      </c>
      <c r="AC199" s="81" t="s">
        <v>26</v>
      </c>
      <c r="AD199" s="34"/>
    </row>
    <row r="200" spans="1:30" ht="15.75" x14ac:dyDescent="0.25">
      <c r="A200" s="124" t="s">
        <v>27</v>
      </c>
      <c r="B200" s="153" t="s">
        <v>1569</v>
      </c>
      <c r="C200" s="143"/>
      <c r="D200" s="143"/>
      <c r="E200" s="143"/>
      <c r="F200" s="143"/>
      <c r="G200" s="143"/>
      <c r="H200" s="143"/>
      <c r="I200" s="143"/>
      <c r="J200" s="143"/>
      <c r="K200" s="143"/>
      <c r="L200" s="143"/>
      <c r="M200" s="143"/>
      <c r="N200" s="143">
        <v>2</v>
      </c>
      <c r="O200" s="143"/>
      <c r="P200" s="143">
        <v>2.2000000000000002</v>
      </c>
      <c r="Q200" s="143"/>
      <c r="R200" s="143"/>
      <c r="S200" s="143"/>
      <c r="T200" s="143"/>
      <c r="U200" s="143"/>
      <c r="V200" s="143"/>
      <c r="W200" s="143"/>
      <c r="X200" s="143"/>
      <c r="Y200" s="143"/>
      <c r="Z200" s="143"/>
      <c r="AA200" s="143"/>
      <c r="AB200" s="143"/>
      <c r="AC200" s="143">
        <f t="shared" ref="AC200:AC205" si="18">(N200*2.2)</f>
        <v>4.4000000000000004</v>
      </c>
      <c r="AD200" s="34"/>
    </row>
    <row r="201" spans="1:30" ht="15.75" x14ac:dyDescent="0.25">
      <c r="A201" s="124" t="s">
        <v>31</v>
      </c>
      <c r="B201" s="153" t="s">
        <v>1570</v>
      </c>
      <c r="C201" s="143"/>
      <c r="D201" s="143"/>
      <c r="E201" s="143"/>
      <c r="F201" s="143"/>
      <c r="G201" s="143"/>
      <c r="H201" s="143"/>
      <c r="I201" s="143"/>
      <c r="J201" s="143"/>
      <c r="K201" s="143"/>
      <c r="L201" s="143"/>
      <c r="M201" s="143"/>
      <c r="N201" s="143">
        <v>2</v>
      </c>
      <c r="O201" s="143"/>
      <c r="P201" s="143">
        <v>2.2000000000000002</v>
      </c>
      <c r="Q201" s="143"/>
      <c r="R201" s="143"/>
      <c r="S201" s="143"/>
      <c r="T201" s="143"/>
      <c r="U201" s="143"/>
      <c r="V201" s="143"/>
      <c r="W201" s="143"/>
      <c r="X201" s="143"/>
      <c r="Y201" s="143"/>
      <c r="Z201" s="143"/>
      <c r="AA201" s="143"/>
      <c r="AB201" s="143"/>
      <c r="AC201" s="143">
        <f t="shared" si="18"/>
        <v>4.4000000000000004</v>
      </c>
      <c r="AD201" s="34"/>
    </row>
    <row r="202" spans="1:30" ht="15.75" x14ac:dyDescent="0.25">
      <c r="A202" s="124" t="s">
        <v>33</v>
      </c>
      <c r="B202" s="153" t="s">
        <v>1571</v>
      </c>
      <c r="C202" s="143"/>
      <c r="D202" s="143"/>
      <c r="E202" s="143"/>
      <c r="F202" s="143"/>
      <c r="G202" s="143"/>
      <c r="H202" s="143"/>
      <c r="I202" s="143"/>
      <c r="J202" s="143"/>
      <c r="K202" s="143"/>
      <c r="L202" s="143"/>
      <c r="M202" s="143"/>
      <c r="N202" s="143">
        <v>2</v>
      </c>
      <c r="O202" s="143"/>
      <c r="P202" s="143">
        <v>2.2000000000000002</v>
      </c>
      <c r="Q202" s="143"/>
      <c r="R202" s="143"/>
      <c r="S202" s="143"/>
      <c r="T202" s="143"/>
      <c r="U202" s="143"/>
      <c r="V202" s="143"/>
      <c r="W202" s="143"/>
      <c r="X202" s="143"/>
      <c r="Y202" s="143"/>
      <c r="Z202" s="143"/>
      <c r="AA202" s="143"/>
      <c r="AB202" s="143"/>
      <c r="AC202" s="143">
        <f t="shared" si="18"/>
        <v>4.4000000000000004</v>
      </c>
      <c r="AD202" s="34"/>
    </row>
    <row r="203" spans="1:30" ht="15.75" x14ac:dyDescent="0.25">
      <c r="A203" s="124" t="s">
        <v>35</v>
      </c>
      <c r="B203" s="153" t="s">
        <v>1572</v>
      </c>
      <c r="C203" s="143">
        <v>3</v>
      </c>
      <c r="D203" s="143">
        <v>1</v>
      </c>
      <c r="E203" s="143">
        <v>1</v>
      </c>
      <c r="F203" s="143">
        <v>1</v>
      </c>
      <c r="G203" s="143"/>
      <c r="H203" s="143">
        <v>1</v>
      </c>
      <c r="I203" s="143"/>
      <c r="J203" s="143"/>
      <c r="K203" s="143"/>
      <c r="L203" s="143"/>
      <c r="M203" s="143"/>
      <c r="N203" s="143">
        <v>2</v>
      </c>
      <c r="O203" s="143"/>
      <c r="P203" s="143">
        <v>2.2000000000000002</v>
      </c>
      <c r="Q203" s="143"/>
      <c r="R203" s="143">
        <f>(C203*2.2)</f>
        <v>6.6000000000000005</v>
      </c>
      <c r="S203" s="143">
        <f>(D203*2.2)</f>
        <v>2.2000000000000002</v>
      </c>
      <c r="T203" s="143">
        <f>(E203*2.2)</f>
        <v>2.2000000000000002</v>
      </c>
      <c r="U203" s="143">
        <f>(F203*2.2)</f>
        <v>2.2000000000000002</v>
      </c>
      <c r="V203" s="143"/>
      <c r="W203" s="143">
        <f>(H203*2.2)</f>
        <v>2.2000000000000002</v>
      </c>
      <c r="X203" s="143"/>
      <c r="Y203" s="143"/>
      <c r="Z203" s="143"/>
      <c r="AA203" s="143"/>
      <c r="AB203" s="143"/>
      <c r="AC203" s="143">
        <f t="shared" si="18"/>
        <v>4.4000000000000004</v>
      </c>
      <c r="AD203" s="34"/>
    </row>
    <row r="204" spans="1:30" ht="15.75" x14ac:dyDescent="0.25">
      <c r="A204" s="124" t="s">
        <v>37</v>
      </c>
      <c r="B204" s="153" t="s">
        <v>1573</v>
      </c>
      <c r="C204" s="143">
        <v>3</v>
      </c>
      <c r="D204" s="143"/>
      <c r="E204" s="143">
        <v>1</v>
      </c>
      <c r="F204" s="143"/>
      <c r="G204" s="143"/>
      <c r="H204" s="143">
        <v>1</v>
      </c>
      <c r="I204" s="143">
        <v>1</v>
      </c>
      <c r="J204" s="143"/>
      <c r="K204" s="143"/>
      <c r="L204" s="143"/>
      <c r="M204" s="143"/>
      <c r="N204" s="143">
        <v>2</v>
      </c>
      <c r="O204" s="143"/>
      <c r="P204" s="143">
        <v>2.2000000000000002</v>
      </c>
      <c r="Q204" s="143"/>
      <c r="R204" s="143">
        <f>(C204*2.2)</f>
        <v>6.6000000000000005</v>
      </c>
      <c r="S204" s="143"/>
      <c r="T204" s="143">
        <f>(E204*2.2)</f>
        <v>2.2000000000000002</v>
      </c>
      <c r="U204" s="143"/>
      <c r="V204" s="143"/>
      <c r="W204" s="143">
        <f>(H204*2.2)</f>
        <v>2.2000000000000002</v>
      </c>
      <c r="X204" s="143">
        <f>(I204*2.2)</f>
        <v>2.2000000000000002</v>
      </c>
      <c r="Y204" s="143"/>
      <c r="Z204" s="143"/>
      <c r="AA204" s="143"/>
      <c r="AB204" s="143"/>
      <c r="AC204" s="143">
        <f t="shared" si="18"/>
        <v>4.4000000000000004</v>
      </c>
      <c r="AD204" s="34"/>
    </row>
    <row r="205" spans="1:30" ht="15.75" x14ac:dyDescent="0.25">
      <c r="A205" s="124" t="s">
        <v>39</v>
      </c>
      <c r="B205" s="153" t="s">
        <v>1574</v>
      </c>
      <c r="C205" s="143">
        <v>3</v>
      </c>
      <c r="D205" s="143">
        <v>1</v>
      </c>
      <c r="E205" s="143">
        <v>1</v>
      </c>
      <c r="F205" s="143"/>
      <c r="G205" s="143"/>
      <c r="H205" s="143">
        <v>1</v>
      </c>
      <c r="I205" s="143">
        <v>1</v>
      </c>
      <c r="J205" s="143"/>
      <c r="K205" s="143"/>
      <c r="L205" s="143"/>
      <c r="M205" s="143"/>
      <c r="N205" s="143">
        <v>2</v>
      </c>
      <c r="O205" s="143"/>
      <c r="P205" s="143">
        <v>2.2000000000000002</v>
      </c>
      <c r="Q205" s="143"/>
      <c r="R205" s="143">
        <f>(C205*2.2)</f>
        <v>6.6000000000000005</v>
      </c>
      <c r="S205" s="143">
        <f>(D205*2.2)</f>
        <v>2.2000000000000002</v>
      </c>
      <c r="T205" s="143">
        <f>(E205*2.2)</f>
        <v>2.2000000000000002</v>
      </c>
      <c r="U205" s="143"/>
      <c r="V205" s="143"/>
      <c r="W205" s="143">
        <f>(H205*2.2)</f>
        <v>2.2000000000000002</v>
      </c>
      <c r="X205" s="143">
        <f>(I205*2.2)</f>
        <v>2.2000000000000002</v>
      </c>
      <c r="Y205" s="143"/>
      <c r="Z205" s="143"/>
      <c r="AA205" s="143"/>
      <c r="AB205" s="143"/>
      <c r="AC205" s="143">
        <f t="shared" si="18"/>
        <v>4.4000000000000004</v>
      </c>
      <c r="AD205" s="34"/>
    </row>
    <row r="206" spans="1:30" ht="15.75" x14ac:dyDescent="0.25">
      <c r="A206" s="81" t="s">
        <v>184</v>
      </c>
      <c r="B206" s="81" t="s">
        <v>2517</v>
      </c>
      <c r="C206" s="81" t="s">
        <v>2</v>
      </c>
      <c r="D206" s="81" t="s">
        <v>3</v>
      </c>
      <c r="E206" s="81" t="s">
        <v>4</v>
      </c>
      <c r="F206" s="81" t="s">
        <v>5</v>
      </c>
      <c r="G206" s="81" t="s">
        <v>6</v>
      </c>
      <c r="H206" s="81" t="s">
        <v>7</v>
      </c>
      <c r="I206" s="81" t="s">
        <v>8</v>
      </c>
      <c r="J206" s="81" t="s">
        <v>9</v>
      </c>
      <c r="K206" s="81" t="s">
        <v>10</v>
      </c>
      <c r="L206" s="81" t="s">
        <v>11</v>
      </c>
      <c r="M206" s="81" t="s">
        <v>12</v>
      </c>
      <c r="N206" s="81" t="s">
        <v>13</v>
      </c>
      <c r="O206" s="81"/>
      <c r="P206" s="81" t="s">
        <v>14</v>
      </c>
      <c r="Q206" s="81"/>
      <c r="R206" s="81" t="s">
        <v>15</v>
      </c>
      <c r="S206" s="81" t="s">
        <v>16</v>
      </c>
      <c r="T206" s="81" t="s">
        <v>17</v>
      </c>
      <c r="U206" s="81" t="s">
        <v>18</v>
      </c>
      <c r="V206" s="81" t="s">
        <v>19</v>
      </c>
      <c r="W206" s="81" t="s">
        <v>20</v>
      </c>
      <c r="X206" s="81" t="s">
        <v>21</v>
      </c>
      <c r="Y206" s="81" t="s">
        <v>22</v>
      </c>
      <c r="Z206" s="81" t="s">
        <v>23</v>
      </c>
      <c r="AA206" s="81" t="s">
        <v>24</v>
      </c>
      <c r="AB206" s="81" t="s">
        <v>25</v>
      </c>
      <c r="AC206" s="81" t="s">
        <v>26</v>
      </c>
      <c r="AD206" s="34"/>
    </row>
    <row r="207" spans="1:30" ht="31.5" x14ac:dyDescent="0.25">
      <c r="A207" s="124" t="s">
        <v>27</v>
      </c>
      <c r="B207" s="153" t="s">
        <v>1575</v>
      </c>
      <c r="C207" s="143">
        <v>3</v>
      </c>
      <c r="D207" s="143">
        <v>3</v>
      </c>
      <c r="E207" s="143">
        <v>1</v>
      </c>
      <c r="F207" s="143">
        <v>2</v>
      </c>
      <c r="G207" s="143">
        <v>1</v>
      </c>
      <c r="H207" s="143">
        <v>1</v>
      </c>
      <c r="I207" s="143">
        <v>2</v>
      </c>
      <c r="J207" s="143"/>
      <c r="K207" s="143"/>
      <c r="L207" s="143"/>
      <c r="M207" s="143"/>
      <c r="N207" s="143">
        <v>2</v>
      </c>
      <c r="O207" s="143"/>
      <c r="P207" s="143">
        <v>1</v>
      </c>
      <c r="Q207" s="143"/>
      <c r="R207" s="143">
        <f t="shared" ref="R207:X207" si="19">(C207*1)</f>
        <v>3</v>
      </c>
      <c r="S207" s="143">
        <f t="shared" si="19"/>
        <v>3</v>
      </c>
      <c r="T207" s="143">
        <f t="shared" si="19"/>
        <v>1</v>
      </c>
      <c r="U207" s="143">
        <f t="shared" si="19"/>
        <v>2</v>
      </c>
      <c r="V207" s="143">
        <f t="shared" si="19"/>
        <v>1</v>
      </c>
      <c r="W207" s="143">
        <f t="shared" si="19"/>
        <v>1</v>
      </c>
      <c r="X207" s="143">
        <f t="shared" si="19"/>
        <v>2</v>
      </c>
      <c r="Y207" s="143"/>
      <c r="Z207" s="143"/>
      <c r="AA207" s="143"/>
      <c r="AB207" s="143"/>
      <c r="AC207" s="143">
        <f t="shared" ref="AC207:AC212" si="20">(N207*1)</f>
        <v>2</v>
      </c>
      <c r="AD207" s="34"/>
    </row>
    <row r="208" spans="1:30" ht="15.75" x14ac:dyDescent="0.25">
      <c r="A208" s="124" t="s">
        <v>31</v>
      </c>
      <c r="B208" s="153" t="s">
        <v>1576</v>
      </c>
      <c r="C208" s="143">
        <v>3</v>
      </c>
      <c r="D208" s="143">
        <v>2</v>
      </c>
      <c r="E208" s="143">
        <v>1</v>
      </c>
      <c r="F208" s="143">
        <v>3</v>
      </c>
      <c r="G208" s="143">
        <v>1</v>
      </c>
      <c r="H208" s="143"/>
      <c r="I208" s="143"/>
      <c r="J208" s="143"/>
      <c r="K208" s="143"/>
      <c r="L208" s="143"/>
      <c r="M208" s="143"/>
      <c r="N208" s="143">
        <v>2</v>
      </c>
      <c r="O208" s="143"/>
      <c r="P208" s="143">
        <v>1</v>
      </c>
      <c r="Q208" s="143"/>
      <c r="R208" s="143">
        <f t="shared" ref="R208:V212" si="21">(C208*1)</f>
        <v>3</v>
      </c>
      <c r="S208" s="143">
        <f t="shared" si="21"/>
        <v>2</v>
      </c>
      <c r="T208" s="143">
        <f t="shared" si="21"/>
        <v>1</v>
      </c>
      <c r="U208" s="143">
        <f t="shared" si="21"/>
        <v>3</v>
      </c>
      <c r="V208" s="143">
        <f t="shared" si="21"/>
        <v>1</v>
      </c>
      <c r="W208" s="143"/>
      <c r="X208" s="143"/>
      <c r="Y208" s="143"/>
      <c r="Z208" s="143"/>
      <c r="AA208" s="143"/>
      <c r="AB208" s="143"/>
      <c r="AC208" s="143">
        <f t="shared" si="20"/>
        <v>2</v>
      </c>
      <c r="AD208" s="34"/>
    </row>
    <row r="209" spans="1:30" ht="15.75" x14ac:dyDescent="0.25">
      <c r="A209" s="124" t="s">
        <v>33</v>
      </c>
      <c r="B209" s="153" t="s">
        <v>1577</v>
      </c>
      <c r="C209" s="143">
        <v>3</v>
      </c>
      <c r="D209" s="143">
        <v>2</v>
      </c>
      <c r="E209" s="143">
        <v>1</v>
      </c>
      <c r="F209" s="143">
        <v>3</v>
      </c>
      <c r="G209" s="143">
        <v>1</v>
      </c>
      <c r="H209" s="143"/>
      <c r="I209" s="143"/>
      <c r="J209" s="143"/>
      <c r="K209" s="143"/>
      <c r="L209" s="143"/>
      <c r="M209" s="143"/>
      <c r="N209" s="143">
        <v>2</v>
      </c>
      <c r="O209" s="143"/>
      <c r="P209" s="143">
        <v>1</v>
      </c>
      <c r="Q209" s="143"/>
      <c r="R209" s="143">
        <f t="shared" si="21"/>
        <v>3</v>
      </c>
      <c r="S209" s="143">
        <f t="shared" si="21"/>
        <v>2</v>
      </c>
      <c r="T209" s="143">
        <f t="shared" si="21"/>
        <v>1</v>
      </c>
      <c r="U209" s="143">
        <f t="shared" si="21"/>
        <v>3</v>
      </c>
      <c r="V209" s="143">
        <f t="shared" si="21"/>
        <v>1</v>
      </c>
      <c r="W209" s="143"/>
      <c r="X209" s="143"/>
      <c r="Y209" s="143"/>
      <c r="Z209" s="143"/>
      <c r="AA209" s="143"/>
      <c r="AB209" s="143"/>
      <c r="AC209" s="143">
        <f t="shared" si="20"/>
        <v>2</v>
      </c>
      <c r="AD209" s="34"/>
    </row>
    <row r="210" spans="1:30" ht="15.75" x14ac:dyDescent="0.25">
      <c r="A210" s="124" t="s">
        <v>35</v>
      </c>
      <c r="B210" s="153" t="s">
        <v>1578</v>
      </c>
      <c r="C210" s="143">
        <v>3</v>
      </c>
      <c r="D210" s="143">
        <v>2</v>
      </c>
      <c r="E210" s="143">
        <v>1</v>
      </c>
      <c r="F210" s="143">
        <v>3</v>
      </c>
      <c r="G210" s="143">
        <v>1</v>
      </c>
      <c r="H210" s="143"/>
      <c r="I210" s="143"/>
      <c r="J210" s="143"/>
      <c r="K210" s="143"/>
      <c r="L210" s="143"/>
      <c r="M210" s="143"/>
      <c r="N210" s="143">
        <v>2</v>
      </c>
      <c r="O210" s="143"/>
      <c r="P210" s="143">
        <v>1</v>
      </c>
      <c r="Q210" s="143"/>
      <c r="R210" s="143">
        <f t="shared" si="21"/>
        <v>3</v>
      </c>
      <c r="S210" s="143">
        <f t="shared" si="21"/>
        <v>2</v>
      </c>
      <c r="T210" s="143">
        <f t="shared" si="21"/>
        <v>1</v>
      </c>
      <c r="U210" s="143">
        <f t="shared" si="21"/>
        <v>3</v>
      </c>
      <c r="V210" s="143">
        <f t="shared" si="21"/>
        <v>1</v>
      </c>
      <c r="W210" s="143"/>
      <c r="X210" s="143"/>
      <c r="Y210" s="143"/>
      <c r="Z210" s="143"/>
      <c r="AA210" s="143"/>
      <c r="AB210" s="143"/>
      <c r="AC210" s="143">
        <f t="shared" si="20"/>
        <v>2</v>
      </c>
      <c r="AD210" s="34"/>
    </row>
    <row r="211" spans="1:30" ht="15.75" x14ac:dyDescent="0.25">
      <c r="A211" s="124" t="s">
        <v>37</v>
      </c>
      <c r="B211" s="153" t="s">
        <v>1579</v>
      </c>
      <c r="C211" s="143">
        <v>3</v>
      </c>
      <c r="D211" s="143">
        <v>2</v>
      </c>
      <c r="E211" s="143">
        <v>1</v>
      </c>
      <c r="F211" s="143">
        <v>3</v>
      </c>
      <c r="G211" s="143">
        <v>1</v>
      </c>
      <c r="H211" s="143"/>
      <c r="I211" s="143"/>
      <c r="J211" s="143"/>
      <c r="K211" s="143"/>
      <c r="L211" s="143"/>
      <c r="M211" s="143"/>
      <c r="N211" s="143">
        <v>2</v>
      </c>
      <c r="O211" s="143"/>
      <c r="P211" s="143">
        <v>1</v>
      </c>
      <c r="Q211" s="143"/>
      <c r="R211" s="143">
        <f t="shared" si="21"/>
        <v>3</v>
      </c>
      <c r="S211" s="143">
        <f t="shared" si="21"/>
        <v>2</v>
      </c>
      <c r="T211" s="143">
        <f t="shared" si="21"/>
        <v>1</v>
      </c>
      <c r="U211" s="143">
        <f t="shared" si="21"/>
        <v>3</v>
      </c>
      <c r="V211" s="143">
        <f t="shared" si="21"/>
        <v>1</v>
      </c>
      <c r="W211" s="143"/>
      <c r="X211" s="143"/>
      <c r="Y211" s="143"/>
      <c r="Z211" s="143"/>
      <c r="AA211" s="143"/>
      <c r="AB211" s="143"/>
      <c r="AC211" s="143">
        <f t="shared" si="20"/>
        <v>2</v>
      </c>
      <c r="AD211" s="34"/>
    </row>
    <row r="212" spans="1:30" ht="15.75" x14ac:dyDescent="0.25">
      <c r="A212" s="124" t="s">
        <v>39</v>
      </c>
      <c r="B212" s="153" t="s">
        <v>1580</v>
      </c>
      <c r="C212" s="143">
        <v>3</v>
      </c>
      <c r="D212" s="143">
        <v>2</v>
      </c>
      <c r="E212" s="143">
        <v>1</v>
      </c>
      <c r="F212" s="143">
        <v>3</v>
      </c>
      <c r="G212" s="143">
        <v>3</v>
      </c>
      <c r="H212" s="143"/>
      <c r="I212" s="143"/>
      <c r="J212" s="143"/>
      <c r="K212" s="143"/>
      <c r="L212" s="143"/>
      <c r="M212" s="143"/>
      <c r="N212" s="143">
        <v>3</v>
      </c>
      <c r="O212" s="143"/>
      <c r="P212" s="143">
        <v>1</v>
      </c>
      <c r="Q212" s="143"/>
      <c r="R212" s="143">
        <f t="shared" si="21"/>
        <v>3</v>
      </c>
      <c r="S212" s="143">
        <f t="shared" si="21"/>
        <v>2</v>
      </c>
      <c r="T212" s="143">
        <f t="shared" si="21"/>
        <v>1</v>
      </c>
      <c r="U212" s="143">
        <f t="shared" si="21"/>
        <v>3</v>
      </c>
      <c r="V212" s="143">
        <f t="shared" si="21"/>
        <v>3</v>
      </c>
      <c r="W212" s="143"/>
      <c r="X212" s="143"/>
      <c r="Y212" s="143"/>
      <c r="Z212" s="143"/>
      <c r="AA212" s="143"/>
      <c r="AB212" s="143"/>
      <c r="AC212" s="143">
        <f t="shared" si="20"/>
        <v>3</v>
      </c>
      <c r="AD212" s="34"/>
    </row>
    <row r="213" spans="1:30" ht="15.75" x14ac:dyDescent="0.25">
      <c r="A213" s="81" t="s">
        <v>184</v>
      </c>
      <c r="B213" s="81" t="s">
        <v>2518</v>
      </c>
      <c r="C213" s="81" t="s">
        <v>2</v>
      </c>
      <c r="D213" s="81" t="s">
        <v>3</v>
      </c>
      <c r="E213" s="81" t="s">
        <v>4</v>
      </c>
      <c r="F213" s="81" t="s">
        <v>5</v>
      </c>
      <c r="G213" s="81" t="s">
        <v>6</v>
      </c>
      <c r="H213" s="81" t="s">
        <v>7</v>
      </c>
      <c r="I213" s="81" t="s">
        <v>8</v>
      </c>
      <c r="J213" s="81" t="s">
        <v>9</v>
      </c>
      <c r="K213" s="81" t="s">
        <v>10</v>
      </c>
      <c r="L213" s="81" t="s">
        <v>11</v>
      </c>
      <c r="M213" s="81" t="s">
        <v>12</v>
      </c>
      <c r="N213" s="81" t="s">
        <v>13</v>
      </c>
      <c r="O213" s="81"/>
      <c r="P213" s="81" t="s">
        <v>14</v>
      </c>
      <c r="Q213" s="81"/>
      <c r="R213" s="81" t="s">
        <v>15</v>
      </c>
      <c r="S213" s="81" t="s">
        <v>16</v>
      </c>
      <c r="T213" s="81" t="s">
        <v>17</v>
      </c>
      <c r="U213" s="81" t="s">
        <v>18</v>
      </c>
      <c r="V213" s="81" t="s">
        <v>19</v>
      </c>
      <c r="W213" s="81" t="s">
        <v>20</v>
      </c>
      <c r="X213" s="81" t="s">
        <v>21</v>
      </c>
      <c r="Y213" s="81" t="s">
        <v>22</v>
      </c>
      <c r="Z213" s="81" t="s">
        <v>23</v>
      </c>
      <c r="AA213" s="81" t="s">
        <v>24</v>
      </c>
      <c r="AB213" s="81" t="s">
        <v>25</v>
      </c>
      <c r="AC213" s="81" t="s">
        <v>26</v>
      </c>
      <c r="AD213" s="34"/>
    </row>
    <row r="214" spans="1:30" ht="15.75" x14ac:dyDescent="0.25">
      <c r="A214" s="124" t="s">
        <v>27</v>
      </c>
      <c r="B214" s="153" t="s">
        <v>1581</v>
      </c>
      <c r="C214" s="143"/>
      <c r="D214" s="143"/>
      <c r="E214" s="143"/>
      <c r="F214" s="143"/>
      <c r="G214" s="143"/>
      <c r="H214" s="143"/>
      <c r="I214" s="143"/>
      <c r="J214" s="143"/>
      <c r="K214" s="143"/>
      <c r="L214" s="143"/>
      <c r="M214" s="143"/>
      <c r="N214" s="143"/>
      <c r="O214" s="143"/>
      <c r="P214" s="143">
        <v>2.4</v>
      </c>
      <c r="Q214" s="143"/>
      <c r="R214" s="143"/>
      <c r="S214" s="143"/>
      <c r="T214" s="143"/>
      <c r="U214" s="143"/>
      <c r="V214" s="143"/>
      <c r="W214" s="143"/>
      <c r="X214" s="143"/>
      <c r="Y214" s="143"/>
      <c r="Z214" s="143"/>
      <c r="AA214" s="143"/>
      <c r="AB214" s="143"/>
      <c r="AC214" s="143"/>
      <c r="AD214" s="34"/>
    </row>
    <row r="215" spans="1:30" ht="15.75" x14ac:dyDescent="0.25">
      <c r="A215" s="124" t="s">
        <v>31</v>
      </c>
      <c r="B215" s="153" t="s">
        <v>1582</v>
      </c>
      <c r="C215" s="143">
        <v>3</v>
      </c>
      <c r="D215" s="143"/>
      <c r="E215" s="143"/>
      <c r="F215" s="143"/>
      <c r="G215" s="143">
        <v>2</v>
      </c>
      <c r="H215" s="143"/>
      <c r="I215" s="143"/>
      <c r="J215" s="143"/>
      <c r="K215" s="143"/>
      <c r="L215" s="143"/>
      <c r="M215" s="143"/>
      <c r="N215" s="143">
        <v>3</v>
      </c>
      <c r="O215" s="143"/>
      <c r="P215" s="143">
        <v>2.4</v>
      </c>
      <c r="Q215" s="143"/>
      <c r="R215" s="143">
        <f>(C215*2.4)</f>
        <v>7.1999999999999993</v>
      </c>
      <c r="S215" s="143"/>
      <c r="T215" s="143"/>
      <c r="U215" s="143"/>
      <c r="V215" s="143">
        <f>(G215*2.4)</f>
        <v>4.8</v>
      </c>
      <c r="W215" s="143"/>
      <c r="X215" s="143"/>
      <c r="Y215" s="143"/>
      <c r="Z215" s="143"/>
      <c r="AA215" s="143"/>
      <c r="AB215" s="143"/>
      <c r="AC215" s="143">
        <f>(N215*2.4)</f>
        <v>7.1999999999999993</v>
      </c>
      <c r="AD215" s="34"/>
    </row>
    <row r="216" spans="1:30" ht="15.75" x14ac:dyDescent="0.25">
      <c r="A216" s="124" t="s">
        <v>33</v>
      </c>
      <c r="B216" s="153" t="s">
        <v>1583</v>
      </c>
      <c r="C216" s="143">
        <v>3</v>
      </c>
      <c r="D216" s="143"/>
      <c r="E216" s="143"/>
      <c r="F216" s="143"/>
      <c r="G216" s="143">
        <v>2</v>
      </c>
      <c r="H216" s="143"/>
      <c r="I216" s="143"/>
      <c r="J216" s="143"/>
      <c r="K216" s="143"/>
      <c r="L216" s="143"/>
      <c r="M216" s="143"/>
      <c r="N216" s="143">
        <v>3</v>
      </c>
      <c r="O216" s="143"/>
      <c r="P216" s="143">
        <v>2.4</v>
      </c>
      <c r="Q216" s="143"/>
      <c r="R216" s="143">
        <f>(C216*2.4)</f>
        <v>7.1999999999999993</v>
      </c>
      <c r="S216" s="143"/>
      <c r="T216" s="143"/>
      <c r="U216" s="143"/>
      <c r="V216" s="143">
        <f>(G216*2.4)</f>
        <v>4.8</v>
      </c>
      <c r="W216" s="143"/>
      <c r="X216" s="143"/>
      <c r="Y216" s="143"/>
      <c r="Z216" s="143"/>
      <c r="AA216" s="143"/>
      <c r="AB216" s="143"/>
      <c r="AC216" s="143">
        <f>(N216*2.4)</f>
        <v>7.1999999999999993</v>
      </c>
      <c r="AD216" s="34"/>
    </row>
    <row r="217" spans="1:30" ht="15.75" x14ac:dyDescent="0.25">
      <c r="A217" s="81" t="s">
        <v>184</v>
      </c>
      <c r="B217" s="81" t="s">
        <v>2519</v>
      </c>
      <c r="C217" s="81" t="s">
        <v>2</v>
      </c>
      <c r="D217" s="81" t="s">
        <v>3</v>
      </c>
      <c r="E217" s="81" t="s">
        <v>4</v>
      </c>
      <c r="F217" s="81" t="s">
        <v>5</v>
      </c>
      <c r="G217" s="81" t="s">
        <v>6</v>
      </c>
      <c r="H217" s="81" t="s">
        <v>7</v>
      </c>
      <c r="I217" s="81" t="s">
        <v>8</v>
      </c>
      <c r="J217" s="81" t="s">
        <v>9</v>
      </c>
      <c r="K217" s="81" t="s">
        <v>10</v>
      </c>
      <c r="L217" s="81" t="s">
        <v>11</v>
      </c>
      <c r="M217" s="81" t="s">
        <v>12</v>
      </c>
      <c r="N217" s="81" t="s">
        <v>13</v>
      </c>
      <c r="O217" s="81"/>
      <c r="P217" s="81" t="s">
        <v>14</v>
      </c>
      <c r="Q217" s="81"/>
      <c r="R217" s="81" t="s">
        <v>15</v>
      </c>
      <c r="S217" s="81" t="s">
        <v>16</v>
      </c>
      <c r="T217" s="81" t="s">
        <v>17</v>
      </c>
      <c r="U217" s="81" t="s">
        <v>18</v>
      </c>
      <c r="V217" s="81" t="s">
        <v>19</v>
      </c>
      <c r="W217" s="81" t="s">
        <v>20</v>
      </c>
      <c r="X217" s="81" t="s">
        <v>21</v>
      </c>
      <c r="Y217" s="81" t="s">
        <v>22</v>
      </c>
      <c r="Z217" s="81" t="s">
        <v>23</v>
      </c>
      <c r="AA217" s="81" t="s">
        <v>24</v>
      </c>
      <c r="AB217" s="81" t="s">
        <v>25</v>
      </c>
      <c r="AC217" s="81" t="s">
        <v>26</v>
      </c>
      <c r="AD217" s="34"/>
    </row>
    <row r="218" spans="1:30" ht="31.5" x14ac:dyDescent="0.25">
      <c r="A218" s="124" t="s">
        <v>27</v>
      </c>
      <c r="B218" s="153" t="s">
        <v>1584</v>
      </c>
      <c r="C218" s="143"/>
      <c r="D218" s="143"/>
      <c r="E218" s="143"/>
      <c r="F218" s="143"/>
      <c r="G218" s="143"/>
      <c r="H218" s="143"/>
      <c r="I218" s="143"/>
      <c r="J218" s="143"/>
      <c r="K218" s="143"/>
      <c r="L218" s="143"/>
      <c r="M218" s="143"/>
      <c r="N218" s="143"/>
      <c r="O218" s="143"/>
      <c r="P218" s="143">
        <v>4.8</v>
      </c>
      <c r="Q218" s="143"/>
      <c r="R218" s="143"/>
      <c r="S218" s="143"/>
      <c r="T218" s="143"/>
      <c r="U218" s="143"/>
      <c r="V218" s="143"/>
      <c r="W218" s="143"/>
      <c r="X218" s="143"/>
      <c r="Y218" s="143"/>
      <c r="Z218" s="143"/>
      <c r="AA218" s="143"/>
      <c r="AB218" s="143"/>
      <c r="AC218" s="143"/>
      <c r="AD218" s="34"/>
    </row>
    <row r="219" spans="1:30" ht="15.75" x14ac:dyDescent="0.25">
      <c r="A219" s="124" t="s">
        <v>31</v>
      </c>
      <c r="B219" s="153" t="s">
        <v>1576</v>
      </c>
      <c r="C219" s="143">
        <v>3</v>
      </c>
      <c r="D219" s="143">
        <v>3</v>
      </c>
      <c r="E219" s="143">
        <v>3</v>
      </c>
      <c r="F219" s="143">
        <v>3</v>
      </c>
      <c r="G219" s="143"/>
      <c r="H219" s="143"/>
      <c r="I219" s="143"/>
      <c r="J219" s="143"/>
      <c r="K219" s="143">
        <v>3</v>
      </c>
      <c r="L219" s="143"/>
      <c r="M219" s="143"/>
      <c r="N219" s="143">
        <v>3</v>
      </c>
      <c r="O219" s="143"/>
      <c r="P219" s="143">
        <v>4.8</v>
      </c>
      <c r="Q219" s="143"/>
      <c r="R219" s="143">
        <f t="shared" ref="R219:U220" si="22">(C219*4.8)</f>
        <v>14.399999999999999</v>
      </c>
      <c r="S219" s="143">
        <f t="shared" si="22"/>
        <v>14.399999999999999</v>
      </c>
      <c r="T219" s="143">
        <f t="shared" si="22"/>
        <v>14.399999999999999</v>
      </c>
      <c r="U219" s="143">
        <f t="shared" si="22"/>
        <v>14.399999999999999</v>
      </c>
      <c r="V219" s="143"/>
      <c r="W219" s="143"/>
      <c r="X219" s="143"/>
      <c r="Y219" s="143"/>
      <c r="Z219" s="143">
        <f>(K219*4.8)</f>
        <v>14.399999999999999</v>
      </c>
      <c r="AA219" s="143"/>
      <c r="AB219" s="143"/>
      <c r="AC219" s="143">
        <f>(N219*4.8)</f>
        <v>14.399999999999999</v>
      </c>
      <c r="AD219" s="34"/>
    </row>
    <row r="220" spans="1:30" ht="15.75" x14ac:dyDescent="0.25">
      <c r="A220" s="124" t="s">
        <v>33</v>
      </c>
      <c r="B220" s="153" t="s">
        <v>1577</v>
      </c>
      <c r="C220" s="143">
        <v>3</v>
      </c>
      <c r="D220" s="143">
        <v>3</v>
      </c>
      <c r="E220" s="143">
        <v>3</v>
      </c>
      <c r="F220" s="143">
        <v>3</v>
      </c>
      <c r="G220" s="143"/>
      <c r="H220" s="143"/>
      <c r="I220" s="143"/>
      <c r="J220" s="143"/>
      <c r="K220" s="143">
        <v>3</v>
      </c>
      <c r="L220" s="143"/>
      <c r="M220" s="143"/>
      <c r="N220" s="143">
        <v>3</v>
      </c>
      <c r="O220" s="143"/>
      <c r="P220" s="143">
        <v>4.8</v>
      </c>
      <c r="Q220" s="143"/>
      <c r="R220" s="143">
        <f t="shared" si="22"/>
        <v>14.399999999999999</v>
      </c>
      <c r="S220" s="143">
        <f t="shared" si="22"/>
        <v>14.399999999999999</v>
      </c>
      <c r="T220" s="143">
        <f t="shared" si="22"/>
        <v>14.399999999999999</v>
      </c>
      <c r="U220" s="143">
        <f t="shared" si="22"/>
        <v>14.399999999999999</v>
      </c>
      <c r="V220" s="143"/>
      <c r="W220" s="143"/>
      <c r="X220" s="143"/>
      <c r="Y220" s="143"/>
      <c r="Z220" s="143">
        <f>(K220*4.8)</f>
        <v>14.399999999999999</v>
      </c>
      <c r="AA220" s="143"/>
      <c r="AB220" s="143"/>
      <c r="AC220" s="143">
        <f>(N220*4.8)</f>
        <v>14.399999999999999</v>
      </c>
      <c r="AD220" s="34"/>
    </row>
    <row r="221" spans="1:30" ht="15.75" x14ac:dyDescent="0.25">
      <c r="A221" s="81" t="s">
        <v>184</v>
      </c>
      <c r="B221" s="81" t="s">
        <v>2520</v>
      </c>
      <c r="C221" s="81" t="s">
        <v>2</v>
      </c>
      <c r="D221" s="81" t="s">
        <v>3</v>
      </c>
      <c r="E221" s="81" t="s">
        <v>4</v>
      </c>
      <c r="F221" s="81" t="s">
        <v>5</v>
      </c>
      <c r="G221" s="81" t="s">
        <v>6</v>
      </c>
      <c r="H221" s="81" t="s">
        <v>7</v>
      </c>
      <c r="I221" s="81" t="s">
        <v>8</v>
      </c>
      <c r="J221" s="81" t="s">
        <v>9</v>
      </c>
      <c r="K221" s="81" t="s">
        <v>10</v>
      </c>
      <c r="L221" s="81" t="s">
        <v>11</v>
      </c>
      <c r="M221" s="81" t="s">
        <v>12</v>
      </c>
      <c r="N221" s="81" t="s">
        <v>13</v>
      </c>
      <c r="O221" s="81"/>
      <c r="P221" s="81" t="s">
        <v>14</v>
      </c>
      <c r="Q221" s="81"/>
      <c r="R221" s="81" t="s">
        <v>15</v>
      </c>
      <c r="S221" s="81" t="s">
        <v>16</v>
      </c>
      <c r="T221" s="81" t="s">
        <v>17</v>
      </c>
      <c r="U221" s="81" t="s">
        <v>18</v>
      </c>
      <c r="V221" s="81" t="s">
        <v>19</v>
      </c>
      <c r="W221" s="81" t="s">
        <v>20</v>
      </c>
      <c r="X221" s="81" t="s">
        <v>21</v>
      </c>
      <c r="Y221" s="81" t="s">
        <v>22</v>
      </c>
      <c r="Z221" s="81" t="s">
        <v>23</v>
      </c>
      <c r="AA221" s="81" t="s">
        <v>24</v>
      </c>
      <c r="AB221" s="81" t="s">
        <v>25</v>
      </c>
      <c r="AC221" s="81" t="s">
        <v>26</v>
      </c>
      <c r="AD221" s="34"/>
    </row>
    <row r="222" spans="1:30" ht="15.75" x14ac:dyDescent="0.25">
      <c r="A222" s="124" t="s">
        <v>27</v>
      </c>
      <c r="B222" s="153" t="s">
        <v>1585</v>
      </c>
      <c r="C222" s="143">
        <v>3</v>
      </c>
      <c r="D222" s="143">
        <v>1</v>
      </c>
      <c r="E222" s="143"/>
      <c r="F222" s="143"/>
      <c r="G222" s="143">
        <v>2</v>
      </c>
      <c r="H222" s="143"/>
      <c r="I222" s="143">
        <v>1</v>
      </c>
      <c r="J222" s="143"/>
      <c r="K222" s="143"/>
      <c r="L222" s="143"/>
      <c r="M222" s="143"/>
      <c r="N222" s="143"/>
      <c r="O222" s="143"/>
      <c r="P222" s="143">
        <v>5</v>
      </c>
      <c r="Q222" s="143"/>
      <c r="R222" s="143">
        <f t="shared" ref="R222:S224" si="23">(C222*5)</f>
        <v>15</v>
      </c>
      <c r="S222" s="143">
        <f t="shared" si="23"/>
        <v>5</v>
      </c>
      <c r="T222" s="143"/>
      <c r="U222" s="143"/>
      <c r="V222" s="143">
        <f>(G222*5)</f>
        <v>10</v>
      </c>
      <c r="W222" s="143"/>
      <c r="X222" s="143">
        <f>(I222*5)</f>
        <v>5</v>
      </c>
      <c r="Y222" s="143"/>
      <c r="Z222" s="143"/>
      <c r="AA222" s="143"/>
      <c r="AB222" s="143"/>
      <c r="AC222" s="143"/>
      <c r="AD222" s="34"/>
    </row>
    <row r="223" spans="1:30" ht="15.75" x14ac:dyDescent="0.25">
      <c r="A223" s="124" t="s">
        <v>31</v>
      </c>
      <c r="B223" s="153" t="s">
        <v>1586</v>
      </c>
      <c r="C223" s="143">
        <v>3</v>
      </c>
      <c r="D223" s="143"/>
      <c r="E223" s="143"/>
      <c r="F223" s="143"/>
      <c r="G223" s="143">
        <v>1</v>
      </c>
      <c r="H223" s="143">
        <v>3</v>
      </c>
      <c r="I223" s="143"/>
      <c r="J223" s="143"/>
      <c r="K223" s="143"/>
      <c r="L223" s="143"/>
      <c r="M223" s="143"/>
      <c r="N223" s="143"/>
      <c r="O223" s="143"/>
      <c r="P223" s="143">
        <v>5</v>
      </c>
      <c r="Q223" s="143"/>
      <c r="R223" s="143">
        <f t="shared" si="23"/>
        <v>15</v>
      </c>
      <c r="S223" s="143">
        <f t="shared" si="23"/>
        <v>0</v>
      </c>
      <c r="T223" s="143"/>
      <c r="U223" s="143"/>
      <c r="V223" s="143">
        <f>(G223*5)</f>
        <v>5</v>
      </c>
      <c r="W223" s="143">
        <f>(H223*5)</f>
        <v>15</v>
      </c>
      <c r="X223" s="143"/>
      <c r="Y223" s="143"/>
      <c r="Z223" s="143"/>
      <c r="AA223" s="143"/>
      <c r="AB223" s="143"/>
      <c r="AC223" s="143"/>
      <c r="AD223" s="34"/>
    </row>
    <row r="224" spans="1:30" ht="15.75" x14ac:dyDescent="0.25">
      <c r="A224" s="124" t="s">
        <v>33</v>
      </c>
      <c r="B224" s="153" t="s">
        <v>1587</v>
      </c>
      <c r="C224" s="143">
        <v>1</v>
      </c>
      <c r="D224" s="143">
        <v>2</v>
      </c>
      <c r="E224" s="143">
        <v>3</v>
      </c>
      <c r="F224" s="143"/>
      <c r="G224" s="143"/>
      <c r="H224" s="143">
        <v>1</v>
      </c>
      <c r="I224" s="143">
        <v>2</v>
      </c>
      <c r="J224" s="143"/>
      <c r="K224" s="143"/>
      <c r="L224" s="143"/>
      <c r="M224" s="143"/>
      <c r="N224" s="143"/>
      <c r="O224" s="143"/>
      <c r="P224" s="143">
        <v>5</v>
      </c>
      <c r="Q224" s="143"/>
      <c r="R224" s="143">
        <f t="shared" si="23"/>
        <v>5</v>
      </c>
      <c r="S224" s="143">
        <f t="shared" si="23"/>
        <v>10</v>
      </c>
      <c r="T224" s="143">
        <f>(E224*5)</f>
        <v>15</v>
      </c>
      <c r="U224" s="143"/>
      <c r="V224" s="143"/>
      <c r="W224" s="143">
        <f>(H224*5)</f>
        <v>5</v>
      </c>
      <c r="X224" s="143">
        <f>(I224*5)</f>
        <v>10</v>
      </c>
      <c r="Y224" s="143"/>
      <c r="Z224" s="143"/>
      <c r="AA224" s="143"/>
      <c r="AB224" s="143"/>
      <c r="AC224" s="143"/>
      <c r="AD224" s="34"/>
    </row>
    <row r="225" spans="1:30" ht="15.75" x14ac:dyDescent="0.25">
      <c r="A225" s="81" t="s">
        <v>184</v>
      </c>
      <c r="B225" s="81" t="s">
        <v>2521</v>
      </c>
      <c r="C225" s="81" t="s">
        <v>2</v>
      </c>
      <c r="D225" s="81" t="s">
        <v>3</v>
      </c>
      <c r="E225" s="81" t="s">
        <v>4</v>
      </c>
      <c r="F225" s="81" t="s">
        <v>5</v>
      </c>
      <c r="G225" s="81" t="s">
        <v>6</v>
      </c>
      <c r="H225" s="81" t="s">
        <v>7</v>
      </c>
      <c r="I225" s="81" t="s">
        <v>8</v>
      </c>
      <c r="J225" s="81" t="s">
        <v>9</v>
      </c>
      <c r="K225" s="81" t="s">
        <v>10</v>
      </c>
      <c r="L225" s="81" t="s">
        <v>11</v>
      </c>
      <c r="M225" s="81" t="s">
        <v>12</v>
      </c>
      <c r="N225" s="81" t="s">
        <v>13</v>
      </c>
      <c r="O225" s="81"/>
      <c r="P225" s="81" t="s">
        <v>14</v>
      </c>
      <c r="Q225" s="81"/>
      <c r="R225" s="81" t="s">
        <v>15</v>
      </c>
      <c r="S225" s="81" t="s">
        <v>16</v>
      </c>
      <c r="T225" s="81" t="s">
        <v>17</v>
      </c>
      <c r="U225" s="81" t="s">
        <v>18</v>
      </c>
      <c r="V225" s="81" t="s">
        <v>19</v>
      </c>
      <c r="W225" s="81" t="s">
        <v>20</v>
      </c>
      <c r="X225" s="81" t="s">
        <v>21</v>
      </c>
      <c r="Y225" s="81" t="s">
        <v>22</v>
      </c>
      <c r="Z225" s="81" t="s">
        <v>23</v>
      </c>
      <c r="AA225" s="81" t="s">
        <v>24</v>
      </c>
      <c r="AB225" s="81" t="s">
        <v>25</v>
      </c>
      <c r="AC225" s="81" t="s">
        <v>26</v>
      </c>
      <c r="AD225" s="34"/>
    </row>
    <row r="226" spans="1:30" ht="15.75" x14ac:dyDescent="0.25">
      <c r="A226" s="124" t="s">
        <v>27</v>
      </c>
      <c r="B226" s="153" t="s">
        <v>1563</v>
      </c>
      <c r="C226" s="143"/>
      <c r="D226" s="143"/>
      <c r="E226" s="143"/>
      <c r="F226" s="143"/>
      <c r="G226" s="143"/>
      <c r="H226" s="143"/>
      <c r="I226" s="143"/>
      <c r="J226" s="143"/>
      <c r="K226" s="143"/>
      <c r="L226" s="143"/>
      <c r="M226" s="143"/>
      <c r="N226" s="143"/>
      <c r="O226" s="143"/>
      <c r="P226" s="143">
        <v>4.8</v>
      </c>
      <c r="Q226" s="143"/>
      <c r="R226" s="143"/>
      <c r="S226" s="143"/>
      <c r="T226" s="143"/>
      <c r="U226" s="143"/>
      <c r="V226" s="143"/>
      <c r="W226" s="143"/>
      <c r="X226" s="143"/>
      <c r="Y226" s="143"/>
      <c r="Z226" s="143"/>
      <c r="AA226" s="143"/>
      <c r="AB226" s="143"/>
      <c r="AC226" s="143"/>
      <c r="AD226" s="34"/>
    </row>
    <row r="227" spans="1:30" ht="15.75" x14ac:dyDescent="0.25">
      <c r="A227" s="124" t="s">
        <v>31</v>
      </c>
      <c r="B227" s="153" t="s">
        <v>1564</v>
      </c>
      <c r="C227" s="143">
        <v>3</v>
      </c>
      <c r="D227" s="143">
        <v>2</v>
      </c>
      <c r="E227" s="143"/>
      <c r="F227" s="143"/>
      <c r="G227" s="143">
        <v>1</v>
      </c>
      <c r="H227" s="143">
        <v>3</v>
      </c>
      <c r="I227" s="143"/>
      <c r="J227" s="143"/>
      <c r="K227" s="143"/>
      <c r="L227" s="143"/>
      <c r="M227" s="143"/>
      <c r="N227" s="143"/>
      <c r="O227" s="143"/>
      <c r="P227" s="143">
        <v>4.8</v>
      </c>
      <c r="Q227" s="143"/>
      <c r="R227" s="143">
        <f>(C227*4.8)</f>
        <v>14.399999999999999</v>
      </c>
      <c r="S227" s="143">
        <f>(D227*4.8)</f>
        <v>9.6</v>
      </c>
      <c r="T227" s="143"/>
      <c r="U227" s="143"/>
      <c r="V227" s="143">
        <f>(G227*4.8)</f>
        <v>4.8</v>
      </c>
      <c r="W227" s="143">
        <f>(H227*4.8)</f>
        <v>14.399999999999999</v>
      </c>
      <c r="X227" s="143"/>
      <c r="Y227" s="143"/>
      <c r="Z227" s="143"/>
      <c r="AA227" s="143"/>
      <c r="AB227" s="143"/>
      <c r="AC227" s="143"/>
      <c r="AD227" s="34"/>
    </row>
    <row r="228" spans="1:30" ht="15.75" x14ac:dyDescent="0.25">
      <c r="A228" s="124" t="s">
        <v>33</v>
      </c>
      <c r="B228" s="153" t="s">
        <v>1565</v>
      </c>
      <c r="C228" s="143">
        <v>1</v>
      </c>
      <c r="D228" s="143"/>
      <c r="E228" s="143">
        <v>3</v>
      </c>
      <c r="F228" s="143"/>
      <c r="G228" s="143"/>
      <c r="H228" s="143">
        <v>1</v>
      </c>
      <c r="I228" s="143">
        <v>1</v>
      </c>
      <c r="J228" s="143"/>
      <c r="K228" s="143"/>
      <c r="L228" s="143"/>
      <c r="M228" s="143"/>
      <c r="N228" s="143"/>
      <c r="O228" s="143"/>
      <c r="P228" s="143">
        <v>4.8</v>
      </c>
      <c r="Q228" s="143"/>
      <c r="R228" s="143">
        <f>(C228*4.8)</f>
        <v>4.8</v>
      </c>
      <c r="S228" s="143"/>
      <c r="T228" s="143">
        <f>(E228*4.8)</f>
        <v>14.399999999999999</v>
      </c>
      <c r="U228" s="143"/>
      <c r="V228" s="143"/>
      <c r="W228" s="143">
        <f>(H228*4.8)</f>
        <v>4.8</v>
      </c>
      <c r="X228" s="143">
        <f>(I228*4.8)</f>
        <v>4.8</v>
      </c>
      <c r="Y228" s="143"/>
      <c r="Z228" s="143"/>
      <c r="AA228" s="143"/>
      <c r="AB228" s="143"/>
      <c r="AC228" s="143"/>
      <c r="AD228" s="34"/>
    </row>
    <row r="229" spans="1:30" s="57" customFormat="1" ht="7.5" customHeight="1" x14ac:dyDescent="0.25">
      <c r="A229" s="200"/>
      <c r="B229" s="201"/>
      <c r="C229" s="201"/>
      <c r="D229" s="201"/>
      <c r="E229" s="201"/>
      <c r="F229" s="201"/>
      <c r="G229" s="201"/>
      <c r="H229" s="201"/>
      <c r="I229" s="201"/>
      <c r="J229" s="201"/>
      <c r="K229" s="201"/>
      <c r="L229" s="201"/>
      <c r="M229" s="201"/>
      <c r="N229" s="201"/>
      <c r="O229" s="201"/>
      <c r="P229" s="201"/>
      <c r="Q229" s="201"/>
      <c r="R229" s="201"/>
      <c r="S229" s="201"/>
      <c r="T229" s="201"/>
      <c r="U229" s="201"/>
      <c r="V229" s="201"/>
      <c r="W229" s="201"/>
      <c r="X229" s="201"/>
      <c r="Y229" s="201"/>
      <c r="Z229" s="201"/>
      <c r="AA229" s="201"/>
      <c r="AB229" s="201"/>
      <c r="AC229" s="202"/>
      <c r="AD229" s="34"/>
    </row>
    <row r="230" spans="1:30" ht="15.75" x14ac:dyDescent="0.25">
      <c r="A230" s="81" t="s">
        <v>236</v>
      </c>
      <c r="B230" s="81" t="s">
        <v>2522</v>
      </c>
      <c r="C230" s="81" t="s">
        <v>2</v>
      </c>
      <c r="D230" s="81" t="s">
        <v>3</v>
      </c>
      <c r="E230" s="81" t="s">
        <v>4</v>
      </c>
      <c r="F230" s="81" t="s">
        <v>5</v>
      </c>
      <c r="G230" s="81" t="s">
        <v>6</v>
      </c>
      <c r="H230" s="81" t="s">
        <v>7</v>
      </c>
      <c r="I230" s="81" t="s">
        <v>8</v>
      </c>
      <c r="J230" s="81" t="s">
        <v>9</v>
      </c>
      <c r="K230" s="81" t="s">
        <v>10</v>
      </c>
      <c r="L230" s="81" t="s">
        <v>11</v>
      </c>
      <c r="M230" s="81" t="s">
        <v>12</v>
      </c>
      <c r="N230" s="81" t="s">
        <v>13</v>
      </c>
      <c r="O230" s="81"/>
      <c r="P230" s="81" t="s">
        <v>14</v>
      </c>
      <c r="Q230" s="81"/>
      <c r="R230" s="81" t="s">
        <v>15</v>
      </c>
      <c r="S230" s="81" t="s">
        <v>16</v>
      </c>
      <c r="T230" s="81" t="s">
        <v>17</v>
      </c>
      <c r="U230" s="81" t="s">
        <v>18</v>
      </c>
      <c r="V230" s="81" t="s">
        <v>19</v>
      </c>
      <c r="W230" s="81" t="s">
        <v>20</v>
      </c>
      <c r="X230" s="81" t="s">
        <v>21</v>
      </c>
      <c r="Y230" s="81" t="s">
        <v>22</v>
      </c>
      <c r="Z230" s="81" t="s">
        <v>23</v>
      </c>
      <c r="AA230" s="81" t="s">
        <v>24</v>
      </c>
      <c r="AB230" s="81" t="s">
        <v>25</v>
      </c>
      <c r="AC230" s="81" t="s">
        <v>26</v>
      </c>
      <c r="AD230" s="34"/>
    </row>
    <row r="231" spans="1:30" ht="15.75" x14ac:dyDescent="0.25">
      <c r="A231" s="124" t="s">
        <v>27</v>
      </c>
      <c r="B231" s="153" t="s">
        <v>1588</v>
      </c>
      <c r="C231" s="143"/>
      <c r="D231" s="143">
        <v>1</v>
      </c>
      <c r="E231" s="143">
        <v>3</v>
      </c>
      <c r="F231" s="143">
        <v>3</v>
      </c>
      <c r="G231" s="143"/>
      <c r="H231" s="143"/>
      <c r="I231" s="143"/>
      <c r="J231" s="143"/>
      <c r="K231" s="143"/>
      <c r="L231" s="143"/>
      <c r="M231" s="143"/>
      <c r="N231" s="143"/>
      <c r="O231" s="143"/>
      <c r="P231" s="143">
        <v>1.2</v>
      </c>
      <c r="Q231" s="143"/>
      <c r="R231" s="143"/>
      <c r="S231" s="143">
        <v>1.2</v>
      </c>
      <c r="T231" s="143">
        <v>3.5999999999999996</v>
      </c>
      <c r="U231" s="143">
        <v>3.5999999999999996</v>
      </c>
      <c r="V231" s="143"/>
      <c r="W231" s="143"/>
      <c r="X231" s="143"/>
      <c r="Y231" s="143"/>
      <c r="Z231" s="143"/>
      <c r="AA231" s="143"/>
      <c r="AB231" s="143"/>
      <c r="AC231" s="143"/>
      <c r="AD231" s="34"/>
    </row>
    <row r="232" spans="1:30" ht="15.75" x14ac:dyDescent="0.25">
      <c r="A232" s="124" t="s">
        <v>31</v>
      </c>
      <c r="B232" s="153" t="s">
        <v>1589</v>
      </c>
      <c r="C232" s="143"/>
      <c r="D232" s="143">
        <v>1</v>
      </c>
      <c r="E232" s="143">
        <v>3</v>
      </c>
      <c r="F232" s="143">
        <v>3</v>
      </c>
      <c r="G232" s="143"/>
      <c r="H232" s="143"/>
      <c r="I232" s="143"/>
      <c r="J232" s="143"/>
      <c r="K232" s="143"/>
      <c r="L232" s="143"/>
      <c r="M232" s="143"/>
      <c r="N232" s="143"/>
      <c r="O232" s="143"/>
      <c r="P232" s="143">
        <v>1.2</v>
      </c>
      <c r="Q232" s="143"/>
      <c r="R232" s="143"/>
      <c r="S232" s="143">
        <v>1.2</v>
      </c>
      <c r="T232" s="143">
        <v>3.5999999999999996</v>
      </c>
      <c r="U232" s="143">
        <v>3.5999999999999996</v>
      </c>
      <c r="V232" s="143"/>
      <c r="W232" s="143"/>
      <c r="X232" s="143"/>
      <c r="Y232" s="143"/>
      <c r="Z232" s="143"/>
      <c r="AA232" s="143"/>
      <c r="AB232" s="143"/>
      <c r="AC232" s="143"/>
      <c r="AD232" s="34"/>
    </row>
    <row r="233" spans="1:30" ht="15.75" x14ac:dyDescent="0.25">
      <c r="A233" s="124" t="s">
        <v>33</v>
      </c>
      <c r="B233" s="153" t="s">
        <v>1590</v>
      </c>
      <c r="C233" s="143"/>
      <c r="D233" s="143">
        <v>1</v>
      </c>
      <c r="E233" s="143">
        <v>3</v>
      </c>
      <c r="F233" s="143">
        <v>3</v>
      </c>
      <c r="G233" s="143"/>
      <c r="H233" s="143"/>
      <c r="I233" s="143"/>
      <c r="J233" s="143"/>
      <c r="K233" s="143"/>
      <c r="L233" s="143"/>
      <c r="M233" s="143"/>
      <c r="N233" s="143"/>
      <c r="O233" s="143"/>
      <c r="P233" s="143">
        <v>1.2</v>
      </c>
      <c r="Q233" s="143"/>
      <c r="R233" s="143"/>
      <c r="S233" s="143">
        <v>1.2</v>
      </c>
      <c r="T233" s="143">
        <v>3.5999999999999996</v>
      </c>
      <c r="U233" s="143">
        <v>3.5999999999999996</v>
      </c>
      <c r="V233" s="143"/>
      <c r="W233" s="143"/>
      <c r="X233" s="143"/>
      <c r="Y233" s="143"/>
      <c r="Z233" s="143"/>
      <c r="AA233" s="143"/>
      <c r="AB233" s="143"/>
      <c r="AC233" s="143"/>
      <c r="AD233" s="34"/>
    </row>
    <row r="234" spans="1:30" ht="15.75" x14ac:dyDescent="0.25">
      <c r="A234" s="124" t="s">
        <v>35</v>
      </c>
      <c r="B234" s="153" t="s">
        <v>1591</v>
      </c>
      <c r="C234" s="143"/>
      <c r="D234" s="143">
        <v>1</v>
      </c>
      <c r="E234" s="143">
        <v>3</v>
      </c>
      <c r="F234" s="143">
        <v>3</v>
      </c>
      <c r="G234" s="143"/>
      <c r="H234" s="143"/>
      <c r="I234" s="143"/>
      <c r="J234" s="143"/>
      <c r="K234" s="143"/>
      <c r="L234" s="143"/>
      <c r="M234" s="143"/>
      <c r="N234" s="143"/>
      <c r="O234" s="143"/>
      <c r="P234" s="143">
        <v>1.2</v>
      </c>
      <c r="Q234" s="143"/>
      <c r="R234" s="143"/>
      <c r="S234" s="143">
        <v>1.2</v>
      </c>
      <c r="T234" s="143">
        <v>3.5999999999999996</v>
      </c>
      <c r="U234" s="143">
        <v>3.5999999999999996</v>
      </c>
      <c r="V234" s="143"/>
      <c r="W234" s="143"/>
      <c r="X234" s="143"/>
      <c r="Y234" s="143"/>
      <c r="Z234" s="143"/>
      <c r="AA234" s="143"/>
      <c r="AB234" s="143"/>
      <c r="AC234" s="143"/>
      <c r="AD234" s="34"/>
    </row>
    <row r="235" spans="1:30" ht="15.75" x14ac:dyDescent="0.25">
      <c r="A235" s="124" t="s">
        <v>37</v>
      </c>
      <c r="B235" s="153" t="s">
        <v>1592</v>
      </c>
      <c r="C235" s="143"/>
      <c r="D235" s="143">
        <v>1</v>
      </c>
      <c r="E235" s="143">
        <v>3</v>
      </c>
      <c r="F235" s="143">
        <v>3</v>
      </c>
      <c r="G235" s="143"/>
      <c r="H235" s="143"/>
      <c r="I235" s="143"/>
      <c r="J235" s="143"/>
      <c r="K235" s="143"/>
      <c r="L235" s="143"/>
      <c r="M235" s="143"/>
      <c r="N235" s="143"/>
      <c r="O235" s="143"/>
      <c r="P235" s="143">
        <v>1.2</v>
      </c>
      <c r="Q235" s="143"/>
      <c r="R235" s="143"/>
      <c r="S235" s="143">
        <v>1.2</v>
      </c>
      <c r="T235" s="143">
        <v>3.5999999999999996</v>
      </c>
      <c r="U235" s="143">
        <v>3.5999999999999996</v>
      </c>
      <c r="V235" s="143"/>
      <c r="W235" s="143"/>
      <c r="X235" s="143"/>
      <c r="Y235" s="143"/>
      <c r="Z235" s="143"/>
      <c r="AA235" s="143"/>
      <c r="AB235" s="143"/>
      <c r="AC235" s="143"/>
      <c r="AD235" s="34"/>
    </row>
    <row r="236" spans="1:30" ht="15.75" x14ac:dyDescent="0.25">
      <c r="A236" s="124" t="s">
        <v>39</v>
      </c>
      <c r="B236" s="153" t="s">
        <v>1593</v>
      </c>
      <c r="C236" s="143"/>
      <c r="D236" s="143">
        <v>1</v>
      </c>
      <c r="E236" s="143">
        <v>3</v>
      </c>
      <c r="F236" s="143">
        <v>3</v>
      </c>
      <c r="G236" s="143"/>
      <c r="H236" s="143"/>
      <c r="I236" s="143"/>
      <c r="J236" s="143"/>
      <c r="K236" s="143"/>
      <c r="L236" s="143"/>
      <c r="M236" s="143"/>
      <c r="N236" s="143"/>
      <c r="O236" s="143"/>
      <c r="P236" s="143">
        <v>1.2</v>
      </c>
      <c r="Q236" s="143"/>
      <c r="R236" s="143"/>
      <c r="S236" s="143">
        <v>1.2</v>
      </c>
      <c r="T236" s="143">
        <v>3.5999999999999996</v>
      </c>
      <c r="U236" s="143">
        <v>3.5999999999999996</v>
      </c>
      <c r="V236" s="143"/>
      <c r="W236" s="143"/>
      <c r="X236" s="143"/>
      <c r="Y236" s="143"/>
      <c r="Z236" s="143"/>
      <c r="AA236" s="143"/>
      <c r="AB236" s="143"/>
      <c r="AC236" s="143"/>
      <c r="AD236" s="34"/>
    </row>
    <row r="237" spans="1:30" ht="15.75" x14ac:dyDescent="0.25">
      <c r="A237" s="81" t="s">
        <v>236</v>
      </c>
      <c r="B237" s="81" t="s">
        <v>2523</v>
      </c>
      <c r="C237" s="81" t="s">
        <v>2</v>
      </c>
      <c r="D237" s="81" t="s">
        <v>3</v>
      </c>
      <c r="E237" s="81" t="s">
        <v>4</v>
      </c>
      <c r="F237" s="81" t="s">
        <v>5</v>
      </c>
      <c r="G237" s="81" t="s">
        <v>6</v>
      </c>
      <c r="H237" s="81" t="s">
        <v>7</v>
      </c>
      <c r="I237" s="81" t="s">
        <v>8</v>
      </c>
      <c r="J237" s="81" t="s">
        <v>9</v>
      </c>
      <c r="K237" s="81" t="s">
        <v>10</v>
      </c>
      <c r="L237" s="81" t="s">
        <v>11</v>
      </c>
      <c r="M237" s="81" t="s">
        <v>12</v>
      </c>
      <c r="N237" s="81" t="s">
        <v>13</v>
      </c>
      <c r="O237" s="81"/>
      <c r="P237" s="81" t="s">
        <v>14</v>
      </c>
      <c r="Q237" s="81"/>
      <c r="R237" s="81" t="s">
        <v>15</v>
      </c>
      <c r="S237" s="81" t="s">
        <v>16</v>
      </c>
      <c r="T237" s="81" t="s">
        <v>17</v>
      </c>
      <c r="U237" s="81" t="s">
        <v>18</v>
      </c>
      <c r="V237" s="81" t="s">
        <v>19</v>
      </c>
      <c r="W237" s="81" t="s">
        <v>20</v>
      </c>
      <c r="X237" s="81" t="s">
        <v>21</v>
      </c>
      <c r="Y237" s="81" t="s">
        <v>22</v>
      </c>
      <c r="Z237" s="81" t="s">
        <v>23</v>
      </c>
      <c r="AA237" s="81" t="s">
        <v>24</v>
      </c>
      <c r="AB237" s="81" t="s">
        <v>25</v>
      </c>
      <c r="AC237" s="81" t="s">
        <v>26</v>
      </c>
      <c r="AD237" s="34"/>
    </row>
    <row r="238" spans="1:30" ht="15.75" x14ac:dyDescent="0.25">
      <c r="A238" s="124" t="s">
        <v>27</v>
      </c>
      <c r="B238" s="153" t="s">
        <v>2524</v>
      </c>
      <c r="C238" s="143">
        <v>2</v>
      </c>
      <c r="D238" s="143">
        <v>2</v>
      </c>
      <c r="E238" s="143">
        <v>1</v>
      </c>
      <c r="F238" s="143">
        <v>1</v>
      </c>
      <c r="G238" s="143"/>
      <c r="H238" s="143">
        <v>2</v>
      </c>
      <c r="I238" s="143">
        <v>2</v>
      </c>
      <c r="J238" s="143"/>
      <c r="K238" s="143">
        <v>1</v>
      </c>
      <c r="L238" s="143"/>
      <c r="M238" s="143"/>
      <c r="N238" s="143">
        <v>1</v>
      </c>
      <c r="O238" s="143"/>
      <c r="P238" s="143">
        <v>1.2</v>
      </c>
      <c r="Q238" s="143"/>
      <c r="R238" s="143">
        <v>2.4</v>
      </c>
      <c r="S238" s="143">
        <v>2.4</v>
      </c>
      <c r="T238" s="143">
        <v>1.2</v>
      </c>
      <c r="U238" s="143">
        <v>1.2</v>
      </c>
      <c r="V238" s="143"/>
      <c r="W238" s="143">
        <v>2.4</v>
      </c>
      <c r="X238" s="143">
        <v>2.4</v>
      </c>
      <c r="Y238" s="143"/>
      <c r="Z238" s="143">
        <v>1.2</v>
      </c>
      <c r="AA238" s="143"/>
      <c r="AB238" s="143"/>
      <c r="AC238" s="143">
        <v>1.2</v>
      </c>
      <c r="AD238" s="34"/>
    </row>
    <row r="239" spans="1:30" ht="15.75" x14ac:dyDescent="0.25">
      <c r="A239" s="124" t="s">
        <v>31</v>
      </c>
      <c r="B239" s="153" t="s">
        <v>1594</v>
      </c>
      <c r="C239" s="143">
        <v>2</v>
      </c>
      <c r="D239" s="143">
        <v>2</v>
      </c>
      <c r="E239" s="143">
        <v>1</v>
      </c>
      <c r="F239" s="143">
        <v>1</v>
      </c>
      <c r="G239" s="143"/>
      <c r="H239" s="143">
        <v>2</v>
      </c>
      <c r="I239" s="143">
        <v>2</v>
      </c>
      <c r="J239" s="143"/>
      <c r="K239" s="143">
        <v>1</v>
      </c>
      <c r="L239" s="143"/>
      <c r="M239" s="143"/>
      <c r="N239" s="143">
        <v>1</v>
      </c>
      <c r="O239" s="143"/>
      <c r="P239" s="143">
        <v>1.2</v>
      </c>
      <c r="Q239" s="143"/>
      <c r="R239" s="143">
        <v>2.4</v>
      </c>
      <c r="S239" s="143">
        <v>2.4</v>
      </c>
      <c r="T239" s="143">
        <v>1.2</v>
      </c>
      <c r="U239" s="143">
        <v>1.2</v>
      </c>
      <c r="V239" s="143"/>
      <c r="W239" s="143">
        <v>2.4</v>
      </c>
      <c r="X239" s="143">
        <v>2.4</v>
      </c>
      <c r="Y239" s="143"/>
      <c r="Z239" s="143">
        <v>1.2</v>
      </c>
      <c r="AA239" s="143"/>
      <c r="AB239" s="143"/>
      <c r="AC239" s="143">
        <v>1.2</v>
      </c>
      <c r="AD239" s="34"/>
    </row>
    <row r="240" spans="1:30" ht="15.75" x14ac:dyDescent="0.25">
      <c r="A240" s="124" t="s">
        <v>33</v>
      </c>
      <c r="B240" s="153" t="s">
        <v>1595</v>
      </c>
      <c r="C240" s="143">
        <v>2</v>
      </c>
      <c r="D240" s="143">
        <v>2</v>
      </c>
      <c r="E240" s="143">
        <v>1</v>
      </c>
      <c r="F240" s="143">
        <v>1</v>
      </c>
      <c r="G240" s="143"/>
      <c r="H240" s="143">
        <v>2</v>
      </c>
      <c r="I240" s="143">
        <v>2</v>
      </c>
      <c r="J240" s="143"/>
      <c r="K240" s="143">
        <v>1</v>
      </c>
      <c r="L240" s="143"/>
      <c r="M240" s="143"/>
      <c r="N240" s="143">
        <v>1</v>
      </c>
      <c r="O240" s="143"/>
      <c r="P240" s="143">
        <v>1.2</v>
      </c>
      <c r="Q240" s="143"/>
      <c r="R240" s="143">
        <v>2.4</v>
      </c>
      <c r="S240" s="143">
        <v>2.4</v>
      </c>
      <c r="T240" s="143">
        <v>1.2</v>
      </c>
      <c r="U240" s="143">
        <v>1.2</v>
      </c>
      <c r="V240" s="143"/>
      <c r="W240" s="143">
        <v>2.4</v>
      </c>
      <c r="X240" s="143">
        <v>2.4</v>
      </c>
      <c r="Y240" s="143"/>
      <c r="Z240" s="143">
        <v>1.2</v>
      </c>
      <c r="AA240" s="143"/>
      <c r="AB240" s="143"/>
      <c r="AC240" s="143">
        <v>1.2</v>
      </c>
      <c r="AD240" s="34"/>
    </row>
    <row r="241" spans="1:30" ht="15.75" x14ac:dyDescent="0.25">
      <c r="A241" s="124" t="s">
        <v>35</v>
      </c>
      <c r="B241" s="153" t="s">
        <v>1596</v>
      </c>
      <c r="C241" s="143">
        <v>2</v>
      </c>
      <c r="D241" s="143">
        <v>2</v>
      </c>
      <c r="E241" s="143">
        <v>1</v>
      </c>
      <c r="F241" s="143">
        <v>1</v>
      </c>
      <c r="G241" s="143"/>
      <c r="H241" s="143">
        <v>2</v>
      </c>
      <c r="I241" s="143">
        <v>2</v>
      </c>
      <c r="J241" s="143"/>
      <c r="K241" s="143">
        <v>1</v>
      </c>
      <c r="L241" s="143"/>
      <c r="M241" s="143"/>
      <c r="N241" s="143">
        <v>1</v>
      </c>
      <c r="O241" s="143"/>
      <c r="P241" s="143">
        <v>1.2</v>
      </c>
      <c r="Q241" s="143"/>
      <c r="R241" s="143">
        <v>2.4</v>
      </c>
      <c r="S241" s="143">
        <v>2.4</v>
      </c>
      <c r="T241" s="143">
        <v>1.2</v>
      </c>
      <c r="U241" s="143">
        <v>1.2</v>
      </c>
      <c r="V241" s="143"/>
      <c r="W241" s="143">
        <v>2.4</v>
      </c>
      <c r="X241" s="143">
        <v>2.4</v>
      </c>
      <c r="Y241" s="143"/>
      <c r="Z241" s="143">
        <v>1.2</v>
      </c>
      <c r="AA241" s="143"/>
      <c r="AB241" s="143"/>
      <c r="AC241" s="143">
        <v>1.2</v>
      </c>
      <c r="AD241" s="34"/>
    </row>
    <row r="242" spans="1:30" ht="15.75" x14ac:dyDescent="0.25">
      <c r="A242" s="124" t="s">
        <v>37</v>
      </c>
      <c r="B242" s="153" t="s">
        <v>1597</v>
      </c>
      <c r="C242" s="143">
        <v>2</v>
      </c>
      <c r="D242" s="143">
        <v>2</v>
      </c>
      <c r="E242" s="143">
        <v>1</v>
      </c>
      <c r="F242" s="143">
        <v>1</v>
      </c>
      <c r="G242" s="143"/>
      <c r="H242" s="143">
        <v>2</v>
      </c>
      <c r="I242" s="143">
        <v>2</v>
      </c>
      <c r="J242" s="143"/>
      <c r="K242" s="143">
        <v>1</v>
      </c>
      <c r="L242" s="143"/>
      <c r="M242" s="143"/>
      <c r="N242" s="143">
        <v>1</v>
      </c>
      <c r="O242" s="143"/>
      <c r="P242" s="143">
        <v>1.2</v>
      </c>
      <c r="Q242" s="143"/>
      <c r="R242" s="143">
        <v>2.4</v>
      </c>
      <c r="S242" s="143">
        <v>2.4</v>
      </c>
      <c r="T242" s="143">
        <v>1.2</v>
      </c>
      <c r="U242" s="143">
        <v>1.2</v>
      </c>
      <c r="V242" s="143"/>
      <c r="W242" s="143">
        <v>2.4</v>
      </c>
      <c r="X242" s="143">
        <v>2.4</v>
      </c>
      <c r="Y242" s="143"/>
      <c r="Z242" s="143">
        <v>1.2</v>
      </c>
      <c r="AA242" s="143"/>
      <c r="AB242" s="143"/>
      <c r="AC242" s="143">
        <v>1.2</v>
      </c>
      <c r="AD242" s="34"/>
    </row>
    <row r="243" spans="1:30" ht="15.75" x14ac:dyDescent="0.25">
      <c r="A243" s="124" t="s">
        <v>39</v>
      </c>
      <c r="B243" s="153" t="s">
        <v>1598</v>
      </c>
      <c r="C243" s="143">
        <v>2</v>
      </c>
      <c r="D243" s="143">
        <v>2</v>
      </c>
      <c r="E243" s="143">
        <v>1</v>
      </c>
      <c r="F243" s="143">
        <v>1</v>
      </c>
      <c r="G243" s="143"/>
      <c r="H243" s="143">
        <v>2</v>
      </c>
      <c r="I243" s="143">
        <v>2</v>
      </c>
      <c r="J243" s="143"/>
      <c r="K243" s="143">
        <v>1</v>
      </c>
      <c r="L243" s="143"/>
      <c r="M243" s="143"/>
      <c r="N243" s="143">
        <v>1</v>
      </c>
      <c r="O243" s="143"/>
      <c r="P243" s="143">
        <v>1.2</v>
      </c>
      <c r="Q243" s="143"/>
      <c r="R243" s="143">
        <v>2.4</v>
      </c>
      <c r="S243" s="143">
        <v>2.4</v>
      </c>
      <c r="T243" s="143">
        <v>1.2</v>
      </c>
      <c r="U243" s="143">
        <v>1.2</v>
      </c>
      <c r="V243" s="143"/>
      <c r="W243" s="143">
        <v>2.4</v>
      </c>
      <c r="X243" s="143">
        <v>2.4</v>
      </c>
      <c r="Y243" s="143"/>
      <c r="Z243" s="143">
        <v>1.2</v>
      </c>
      <c r="AA243" s="143"/>
      <c r="AB243" s="143"/>
      <c r="AC243" s="143">
        <v>1.2</v>
      </c>
      <c r="AD243" s="34"/>
    </row>
    <row r="244" spans="1:30" ht="15.75" x14ac:dyDescent="0.25">
      <c r="A244" s="81" t="s">
        <v>236</v>
      </c>
      <c r="B244" s="81" t="s">
        <v>2525</v>
      </c>
      <c r="C244" s="81" t="s">
        <v>2</v>
      </c>
      <c r="D244" s="81" t="s">
        <v>3</v>
      </c>
      <c r="E244" s="81" t="s">
        <v>4</v>
      </c>
      <c r="F244" s="81" t="s">
        <v>5</v>
      </c>
      <c r="G244" s="81" t="s">
        <v>6</v>
      </c>
      <c r="H244" s="81" t="s">
        <v>7</v>
      </c>
      <c r="I244" s="81" t="s">
        <v>8</v>
      </c>
      <c r="J244" s="81" t="s">
        <v>9</v>
      </c>
      <c r="K244" s="81" t="s">
        <v>10</v>
      </c>
      <c r="L244" s="81" t="s">
        <v>11</v>
      </c>
      <c r="M244" s="81" t="s">
        <v>12</v>
      </c>
      <c r="N244" s="81" t="s">
        <v>13</v>
      </c>
      <c r="O244" s="81"/>
      <c r="P244" s="81" t="s">
        <v>14</v>
      </c>
      <c r="Q244" s="81"/>
      <c r="R244" s="81" t="s">
        <v>15</v>
      </c>
      <c r="S244" s="81" t="s">
        <v>16</v>
      </c>
      <c r="T244" s="81" t="s">
        <v>17</v>
      </c>
      <c r="U244" s="81" t="s">
        <v>18</v>
      </c>
      <c r="V244" s="81" t="s">
        <v>19</v>
      </c>
      <c r="W244" s="81" t="s">
        <v>20</v>
      </c>
      <c r="X244" s="81" t="s">
        <v>21</v>
      </c>
      <c r="Y244" s="81" t="s">
        <v>22</v>
      </c>
      <c r="Z244" s="81" t="s">
        <v>23</v>
      </c>
      <c r="AA244" s="81" t="s">
        <v>24</v>
      </c>
      <c r="AB244" s="81" t="s">
        <v>25</v>
      </c>
      <c r="AC244" s="81" t="s">
        <v>26</v>
      </c>
      <c r="AD244" s="34"/>
    </row>
    <row r="245" spans="1:30" ht="15.75" x14ac:dyDescent="0.25">
      <c r="A245" s="124" t="s">
        <v>27</v>
      </c>
      <c r="B245" s="153" t="s">
        <v>1599</v>
      </c>
      <c r="C245" s="143">
        <v>3</v>
      </c>
      <c r="D245" s="143">
        <v>3</v>
      </c>
      <c r="E245" s="143">
        <v>3</v>
      </c>
      <c r="F245" s="143">
        <v>2</v>
      </c>
      <c r="G245" s="143">
        <v>1</v>
      </c>
      <c r="H245" s="143"/>
      <c r="I245" s="143"/>
      <c r="J245" s="143"/>
      <c r="K245" s="143"/>
      <c r="L245" s="143"/>
      <c r="M245" s="143"/>
      <c r="N245" s="143">
        <v>2</v>
      </c>
      <c r="O245" s="143"/>
      <c r="P245" s="143">
        <v>1.2</v>
      </c>
      <c r="Q245" s="143"/>
      <c r="R245" s="143">
        <f t="shared" ref="R245:V249" si="24">(C245*1.2)</f>
        <v>3.5999999999999996</v>
      </c>
      <c r="S245" s="143">
        <f t="shared" si="24"/>
        <v>3.5999999999999996</v>
      </c>
      <c r="T245" s="143">
        <f t="shared" si="24"/>
        <v>3.5999999999999996</v>
      </c>
      <c r="U245" s="143">
        <f t="shared" si="24"/>
        <v>2.4</v>
      </c>
      <c r="V245" s="143">
        <f t="shared" si="24"/>
        <v>1.2</v>
      </c>
      <c r="W245" s="143"/>
      <c r="X245" s="143"/>
      <c r="Y245" s="143"/>
      <c r="Z245" s="143"/>
      <c r="AA245" s="143"/>
      <c r="AB245" s="143"/>
      <c r="AC245" s="143">
        <f>(N245*1.2)</f>
        <v>2.4</v>
      </c>
      <c r="AD245" s="34"/>
    </row>
    <row r="246" spans="1:30" ht="15.75" x14ac:dyDescent="0.25">
      <c r="A246" s="124" t="s">
        <v>31</v>
      </c>
      <c r="B246" s="153" t="s">
        <v>1600</v>
      </c>
      <c r="C246" s="143">
        <v>3</v>
      </c>
      <c r="D246" s="143">
        <v>3</v>
      </c>
      <c r="E246" s="143">
        <v>3</v>
      </c>
      <c r="F246" s="143">
        <v>2</v>
      </c>
      <c r="G246" s="143">
        <v>1</v>
      </c>
      <c r="H246" s="143"/>
      <c r="I246" s="143"/>
      <c r="J246" s="143"/>
      <c r="K246" s="143"/>
      <c r="L246" s="143"/>
      <c r="M246" s="143"/>
      <c r="N246" s="143">
        <v>2</v>
      </c>
      <c r="O246" s="143"/>
      <c r="P246" s="143">
        <v>1.2</v>
      </c>
      <c r="Q246" s="143"/>
      <c r="R246" s="143">
        <f t="shared" si="24"/>
        <v>3.5999999999999996</v>
      </c>
      <c r="S246" s="143">
        <f t="shared" si="24"/>
        <v>3.5999999999999996</v>
      </c>
      <c r="T246" s="143">
        <f t="shared" si="24"/>
        <v>3.5999999999999996</v>
      </c>
      <c r="U246" s="143">
        <f t="shared" si="24"/>
        <v>2.4</v>
      </c>
      <c r="V246" s="143">
        <f t="shared" si="24"/>
        <v>1.2</v>
      </c>
      <c r="W246" s="143"/>
      <c r="X246" s="143"/>
      <c r="Y246" s="143"/>
      <c r="Z246" s="143"/>
      <c r="AA246" s="143"/>
      <c r="AB246" s="143"/>
      <c r="AC246" s="143">
        <f>(N246*1.2)</f>
        <v>2.4</v>
      </c>
      <c r="AD246" s="34"/>
    </row>
    <row r="247" spans="1:30" ht="15.75" x14ac:dyDescent="0.25">
      <c r="A247" s="124" t="s">
        <v>33</v>
      </c>
      <c r="B247" s="153" t="s">
        <v>1601</v>
      </c>
      <c r="C247" s="143">
        <v>3</v>
      </c>
      <c r="D247" s="143">
        <v>3</v>
      </c>
      <c r="E247" s="143">
        <v>3</v>
      </c>
      <c r="F247" s="143">
        <v>2</v>
      </c>
      <c r="G247" s="143">
        <v>1</v>
      </c>
      <c r="H247" s="143"/>
      <c r="I247" s="143"/>
      <c r="J247" s="143"/>
      <c r="K247" s="143"/>
      <c r="L247" s="143"/>
      <c r="M247" s="143"/>
      <c r="N247" s="143">
        <v>2</v>
      </c>
      <c r="O247" s="143"/>
      <c r="P247" s="143">
        <v>1.2</v>
      </c>
      <c r="Q247" s="143"/>
      <c r="R247" s="143">
        <f t="shared" si="24"/>
        <v>3.5999999999999996</v>
      </c>
      <c r="S247" s="143">
        <f t="shared" si="24"/>
        <v>3.5999999999999996</v>
      </c>
      <c r="T247" s="143">
        <f t="shared" si="24"/>
        <v>3.5999999999999996</v>
      </c>
      <c r="U247" s="143">
        <f t="shared" si="24"/>
        <v>2.4</v>
      </c>
      <c r="V247" s="143">
        <f t="shared" si="24"/>
        <v>1.2</v>
      </c>
      <c r="W247" s="143"/>
      <c r="X247" s="143"/>
      <c r="Y247" s="143"/>
      <c r="Z247" s="143"/>
      <c r="AA247" s="143"/>
      <c r="AB247" s="143"/>
      <c r="AC247" s="143">
        <f>(N247*1.2)</f>
        <v>2.4</v>
      </c>
      <c r="AD247" s="34"/>
    </row>
    <row r="248" spans="1:30" ht="15.75" x14ac:dyDescent="0.25">
      <c r="A248" s="124" t="s">
        <v>35</v>
      </c>
      <c r="B248" s="153" t="s">
        <v>1602</v>
      </c>
      <c r="C248" s="143">
        <v>3</v>
      </c>
      <c r="D248" s="143">
        <v>3</v>
      </c>
      <c r="E248" s="143">
        <v>3</v>
      </c>
      <c r="F248" s="143">
        <v>2</v>
      </c>
      <c r="G248" s="143">
        <v>1</v>
      </c>
      <c r="H248" s="143"/>
      <c r="I248" s="143"/>
      <c r="J248" s="143"/>
      <c r="K248" s="143"/>
      <c r="L248" s="143"/>
      <c r="M248" s="143"/>
      <c r="N248" s="143">
        <v>2</v>
      </c>
      <c r="O248" s="143"/>
      <c r="P248" s="143">
        <v>1.2</v>
      </c>
      <c r="Q248" s="143"/>
      <c r="R248" s="143">
        <f t="shared" si="24"/>
        <v>3.5999999999999996</v>
      </c>
      <c r="S248" s="143">
        <f t="shared" si="24"/>
        <v>3.5999999999999996</v>
      </c>
      <c r="T248" s="143">
        <f t="shared" si="24"/>
        <v>3.5999999999999996</v>
      </c>
      <c r="U248" s="143">
        <f t="shared" si="24"/>
        <v>2.4</v>
      </c>
      <c r="V248" s="143">
        <f t="shared" si="24"/>
        <v>1.2</v>
      </c>
      <c r="W248" s="143"/>
      <c r="X248" s="143"/>
      <c r="Y248" s="143"/>
      <c r="Z248" s="143"/>
      <c r="AA248" s="143"/>
      <c r="AB248" s="143"/>
      <c r="AC248" s="143">
        <f>(N248*1.2)</f>
        <v>2.4</v>
      </c>
      <c r="AD248" s="34"/>
    </row>
    <row r="249" spans="1:30" ht="15.75" x14ac:dyDescent="0.25">
      <c r="A249" s="124" t="s">
        <v>37</v>
      </c>
      <c r="B249" s="153" t="s">
        <v>1603</v>
      </c>
      <c r="C249" s="143">
        <v>3</v>
      </c>
      <c r="D249" s="143">
        <v>3</v>
      </c>
      <c r="E249" s="143">
        <v>3</v>
      </c>
      <c r="F249" s="143">
        <v>2</v>
      </c>
      <c r="G249" s="143">
        <v>1</v>
      </c>
      <c r="H249" s="143"/>
      <c r="I249" s="143"/>
      <c r="J249" s="143"/>
      <c r="K249" s="143"/>
      <c r="L249" s="143"/>
      <c r="M249" s="143"/>
      <c r="N249" s="143">
        <v>2</v>
      </c>
      <c r="O249" s="143"/>
      <c r="P249" s="143">
        <v>1.2</v>
      </c>
      <c r="Q249" s="143"/>
      <c r="R249" s="143">
        <f t="shared" si="24"/>
        <v>3.5999999999999996</v>
      </c>
      <c r="S249" s="143">
        <f t="shared" si="24"/>
        <v>3.5999999999999996</v>
      </c>
      <c r="T249" s="143">
        <f t="shared" si="24"/>
        <v>3.5999999999999996</v>
      </c>
      <c r="U249" s="143">
        <f t="shared" si="24"/>
        <v>2.4</v>
      </c>
      <c r="V249" s="143">
        <f t="shared" si="24"/>
        <v>1.2</v>
      </c>
      <c r="W249" s="143"/>
      <c r="X249" s="143"/>
      <c r="Y249" s="143"/>
      <c r="Z249" s="143"/>
      <c r="AA249" s="143"/>
      <c r="AB249" s="143"/>
      <c r="AC249" s="143">
        <f>(N249*1.2)</f>
        <v>2.4</v>
      </c>
      <c r="AD249" s="34"/>
    </row>
    <row r="250" spans="1:30" ht="15.75" x14ac:dyDescent="0.25">
      <c r="A250" s="81" t="s">
        <v>236</v>
      </c>
      <c r="B250" s="81" t="s">
        <v>2526</v>
      </c>
      <c r="C250" s="81" t="s">
        <v>2</v>
      </c>
      <c r="D250" s="81" t="s">
        <v>3</v>
      </c>
      <c r="E250" s="81" t="s">
        <v>4</v>
      </c>
      <c r="F250" s="81" t="s">
        <v>5</v>
      </c>
      <c r="G250" s="81" t="s">
        <v>6</v>
      </c>
      <c r="H250" s="81" t="s">
        <v>7</v>
      </c>
      <c r="I250" s="81" t="s">
        <v>8</v>
      </c>
      <c r="J250" s="81" t="s">
        <v>9</v>
      </c>
      <c r="K250" s="81" t="s">
        <v>10</v>
      </c>
      <c r="L250" s="81" t="s">
        <v>11</v>
      </c>
      <c r="M250" s="81" t="s">
        <v>12</v>
      </c>
      <c r="N250" s="81" t="s">
        <v>13</v>
      </c>
      <c r="O250" s="81"/>
      <c r="P250" s="81" t="s">
        <v>14</v>
      </c>
      <c r="Q250" s="81"/>
      <c r="R250" s="81" t="s">
        <v>15</v>
      </c>
      <c r="S250" s="81" t="s">
        <v>16</v>
      </c>
      <c r="T250" s="81" t="s">
        <v>17</v>
      </c>
      <c r="U250" s="81" t="s">
        <v>18</v>
      </c>
      <c r="V250" s="81" t="s">
        <v>19</v>
      </c>
      <c r="W250" s="81" t="s">
        <v>20</v>
      </c>
      <c r="X250" s="81" t="s">
        <v>21</v>
      </c>
      <c r="Y250" s="81" t="s">
        <v>22</v>
      </c>
      <c r="Z250" s="81" t="s">
        <v>23</v>
      </c>
      <c r="AA250" s="81" t="s">
        <v>24</v>
      </c>
      <c r="AB250" s="81" t="s">
        <v>25</v>
      </c>
      <c r="AC250" s="81" t="s">
        <v>26</v>
      </c>
      <c r="AD250" s="34"/>
    </row>
    <row r="251" spans="1:30" ht="15.75" x14ac:dyDescent="0.25">
      <c r="A251" s="124" t="s">
        <v>27</v>
      </c>
      <c r="B251" s="153" t="s">
        <v>1604</v>
      </c>
      <c r="C251" s="143">
        <v>3</v>
      </c>
      <c r="D251" s="143">
        <v>2</v>
      </c>
      <c r="E251" s="143">
        <v>2</v>
      </c>
      <c r="F251" s="143">
        <v>2</v>
      </c>
      <c r="G251" s="143"/>
      <c r="H251" s="143"/>
      <c r="I251" s="143">
        <v>1</v>
      </c>
      <c r="J251" s="143"/>
      <c r="K251" s="143"/>
      <c r="L251" s="143"/>
      <c r="M251" s="143">
        <v>1</v>
      </c>
      <c r="N251" s="143">
        <v>2</v>
      </c>
      <c r="O251" s="143"/>
      <c r="P251" s="143">
        <v>2.2000000000000002</v>
      </c>
      <c r="Q251" s="143"/>
      <c r="R251" s="143">
        <v>6.6000000000000005</v>
      </c>
      <c r="S251" s="143">
        <v>4.4000000000000004</v>
      </c>
      <c r="T251" s="143">
        <v>4.4000000000000004</v>
      </c>
      <c r="U251" s="143">
        <v>4.4000000000000004</v>
      </c>
      <c r="V251" s="143"/>
      <c r="W251" s="143"/>
      <c r="X251" s="143">
        <v>2.2000000000000002</v>
      </c>
      <c r="Y251" s="143"/>
      <c r="Z251" s="143"/>
      <c r="AA251" s="143"/>
      <c r="AB251" s="143">
        <v>2.2000000000000002</v>
      </c>
      <c r="AC251" s="143">
        <v>4.4000000000000004</v>
      </c>
      <c r="AD251" s="34"/>
    </row>
    <row r="252" spans="1:30" ht="15.75" x14ac:dyDescent="0.25">
      <c r="A252" s="124" t="s">
        <v>31</v>
      </c>
      <c r="B252" s="153" t="s">
        <v>1605</v>
      </c>
      <c r="C252" s="143">
        <v>3</v>
      </c>
      <c r="D252" s="143">
        <v>2</v>
      </c>
      <c r="E252" s="143">
        <v>2</v>
      </c>
      <c r="F252" s="143">
        <v>2</v>
      </c>
      <c r="G252" s="143"/>
      <c r="H252" s="143"/>
      <c r="I252" s="143">
        <v>1</v>
      </c>
      <c r="J252" s="143"/>
      <c r="K252" s="143"/>
      <c r="L252" s="143"/>
      <c r="M252" s="143">
        <v>1</v>
      </c>
      <c r="N252" s="143">
        <v>2</v>
      </c>
      <c r="O252" s="143"/>
      <c r="P252" s="143">
        <v>2.2000000000000002</v>
      </c>
      <c r="Q252" s="143"/>
      <c r="R252" s="143">
        <v>6.6000000000000005</v>
      </c>
      <c r="S252" s="143">
        <v>4.4000000000000004</v>
      </c>
      <c r="T252" s="143">
        <v>4.4000000000000004</v>
      </c>
      <c r="U252" s="143">
        <v>4.4000000000000004</v>
      </c>
      <c r="V252" s="143"/>
      <c r="W252" s="143"/>
      <c r="X252" s="143">
        <v>2.2000000000000002</v>
      </c>
      <c r="Y252" s="143"/>
      <c r="Z252" s="143"/>
      <c r="AA252" s="143"/>
      <c r="AB252" s="143">
        <v>2.2000000000000002</v>
      </c>
      <c r="AC252" s="143">
        <v>4.4000000000000004</v>
      </c>
      <c r="AD252" s="34"/>
    </row>
    <row r="253" spans="1:30" ht="15.75" x14ac:dyDescent="0.25">
      <c r="A253" s="124" t="s">
        <v>33</v>
      </c>
      <c r="B253" s="153" t="s">
        <v>1606</v>
      </c>
      <c r="C253" s="143">
        <v>3</v>
      </c>
      <c r="D253" s="143">
        <v>2</v>
      </c>
      <c r="E253" s="143">
        <v>2</v>
      </c>
      <c r="F253" s="143">
        <v>2</v>
      </c>
      <c r="G253" s="143"/>
      <c r="H253" s="143"/>
      <c r="I253" s="143">
        <v>1</v>
      </c>
      <c r="J253" s="143"/>
      <c r="K253" s="143"/>
      <c r="L253" s="143"/>
      <c r="M253" s="143">
        <v>1</v>
      </c>
      <c r="N253" s="143">
        <v>2</v>
      </c>
      <c r="O253" s="143"/>
      <c r="P253" s="143">
        <v>2.2000000000000002</v>
      </c>
      <c r="Q253" s="143"/>
      <c r="R253" s="143">
        <v>6.6000000000000005</v>
      </c>
      <c r="S253" s="143">
        <v>4.4000000000000004</v>
      </c>
      <c r="T253" s="143">
        <v>4.4000000000000004</v>
      </c>
      <c r="U253" s="143">
        <v>4.4000000000000004</v>
      </c>
      <c r="V253" s="143"/>
      <c r="W253" s="143"/>
      <c r="X253" s="143">
        <v>2.2000000000000002</v>
      </c>
      <c r="Y253" s="143"/>
      <c r="Z253" s="143"/>
      <c r="AA253" s="143"/>
      <c r="AB253" s="143">
        <v>2.2000000000000002</v>
      </c>
      <c r="AC253" s="143">
        <v>4.4000000000000004</v>
      </c>
      <c r="AD253" s="34"/>
    </row>
    <row r="254" spans="1:30" ht="15.75" x14ac:dyDescent="0.25">
      <c r="A254" s="124" t="s">
        <v>35</v>
      </c>
      <c r="B254" s="153" t="s">
        <v>1607</v>
      </c>
      <c r="C254" s="143">
        <v>3</v>
      </c>
      <c r="D254" s="143">
        <v>2</v>
      </c>
      <c r="E254" s="143">
        <v>2</v>
      </c>
      <c r="F254" s="143">
        <v>2</v>
      </c>
      <c r="G254" s="143"/>
      <c r="H254" s="143"/>
      <c r="I254" s="143">
        <v>1</v>
      </c>
      <c r="J254" s="143"/>
      <c r="K254" s="143"/>
      <c r="L254" s="143"/>
      <c r="M254" s="143">
        <v>1</v>
      </c>
      <c r="N254" s="143">
        <v>2</v>
      </c>
      <c r="O254" s="143"/>
      <c r="P254" s="143">
        <v>2.2000000000000002</v>
      </c>
      <c r="Q254" s="143"/>
      <c r="R254" s="143">
        <v>6.6000000000000005</v>
      </c>
      <c r="S254" s="143">
        <v>4.4000000000000004</v>
      </c>
      <c r="T254" s="143">
        <v>4.4000000000000004</v>
      </c>
      <c r="U254" s="143">
        <v>4.4000000000000004</v>
      </c>
      <c r="V254" s="143"/>
      <c r="W254" s="143"/>
      <c r="X254" s="143">
        <v>2.2000000000000002</v>
      </c>
      <c r="Y254" s="143"/>
      <c r="Z254" s="143"/>
      <c r="AA254" s="143"/>
      <c r="AB254" s="143">
        <v>2.2000000000000002</v>
      </c>
      <c r="AC254" s="143">
        <v>4.4000000000000004</v>
      </c>
      <c r="AD254" s="34"/>
    </row>
    <row r="255" spans="1:30" ht="15.75" x14ac:dyDescent="0.25">
      <c r="A255" s="124" t="s">
        <v>37</v>
      </c>
      <c r="B255" s="153" t="s">
        <v>1608</v>
      </c>
      <c r="C255" s="143">
        <v>3</v>
      </c>
      <c r="D255" s="143">
        <v>2</v>
      </c>
      <c r="E255" s="143">
        <v>2</v>
      </c>
      <c r="F255" s="143">
        <v>2</v>
      </c>
      <c r="G255" s="143"/>
      <c r="H255" s="143"/>
      <c r="I255" s="143">
        <v>1</v>
      </c>
      <c r="J255" s="143"/>
      <c r="K255" s="143"/>
      <c r="L255" s="143"/>
      <c r="M255" s="143">
        <v>1</v>
      </c>
      <c r="N255" s="143">
        <v>2</v>
      </c>
      <c r="O255" s="143"/>
      <c r="P255" s="143">
        <v>2.2000000000000002</v>
      </c>
      <c r="Q255" s="143"/>
      <c r="R255" s="143">
        <v>6.6000000000000005</v>
      </c>
      <c r="S255" s="143">
        <v>4.4000000000000004</v>
      </c>
      <c r="T255" s="143">
        <v>4.4000000000000004</v>
      </c>
      <c r="U255" s="143">
        <v>4.4000000000000004</v>
      </c>
      <c r="V255" s="143"/>
      <c r="W255" s="143"/>
      <c r="X255" s="143">
        <v>2.2000000000000002</v>
      </c>
      <c r="Y255" s="143"/>
      <c r="Z255" s="143"/>
      <c r="AA255" s="143"/>
      <c r="AB255" s="143">
        <v>2.2000000000000002</v>
      </c>
      <c r="AC255" s="143">
        <v>4.4000000000000004</v>
      </c>
      <c r="AD255" s="34"/>
    </row>
    <row r="256" spans="1:30" ht="15.75" x14ac:dyDescent="0.25">
      <c r="A256" s="124" t="s">
        <v>39</v>
      </c>
      <c r="B256" s="153" t="s">
        <v>1609</v>
      </c>
      <c r="C256" s="143">
        <v>3</v>
      </c>
      <c r="D256" s="143">
        <v>2</v>
      </c>
      <c r="E256" s="143">
        <v>2</v>
      </c>
      <c r="F256" s="143">
        <v>2</v>
      </c>
      <c r="G256" s="143"/>
      <c r="H256" s="143"/>
      <c r="I256" s="143">
        <v>1</v>
      </c>
      <c r="J256" s="143"/>
      <c r="K256" s="143"/>
      <c r="L256" s="143"/>
      <c r="M256" s="143">
        <v>1</v>
      </c>
      <c r="N256" s="143">
        <v>2</v>
      </c>
      <c r="O256" s="143"/>
      <c r="P256" s="143">
        <v>2.2000000000000002</v>
      </c>
      <c r="Q256" s="143"/>
      <c r="R256" s="143">
        <v>6.6000000000000005</v>
      </c>
      <c r="S256" s="143">
        <v>4.4000000000000004</v>
      </c>
      <c r="T256" s="143">
        <v>4.4000000000000004</v>
      </c>
      <c r="U256" s="143">
        <v>4.4000000000000004</v>
      </c>
      <c r="V256" s="143"/>
      <c r="W256" s="143"/>
      <c r="X256" s="143">
        <v>2.2000000000000002</v>
      </c>
      <c r="Y256" s="143"/>
      <c r="Z256" s="143"/>
      <c r="AA256" s="143"/>
      <c r="AB256" s="143">
        <v>2.2000000000000002</v>
      </c>
      <c r="AC256" s="143">
        <v>4.4000000000000004</v>
      </c>
      <c r="AD256" s="34"/>
    </row>
    <row r="257" spans="1:30" ht="15.75" x14ac:dyDescent="0.25">
      <c r="A257" s="81" t="s">
        <v>236</v>
      </c>
      <c r="B257" s="81" t="s">
        <v>2527</v>
      </c>
      <c r="C257" s="81" t="s">
        <v>2</v>
      </c>
      <c r="D257" s="81" t="s">
        <v>3</v>
      </c>
      <c r="E257" s="81" t="s">
        <v>4</v>
      </c>
      <c r="F257" s="81" t="s">
        <v>5</v>
      </c>
      <c r="G257" s="81" t="s">
        <v>6</v>
      </c>
      <c r="H257" s="81" t="s">
        <v>7</v>
      </c>
      <c r="I257" s="81" t="s">
        <v>8</v>
      </c>
      <c r="J257" s="81" t="s">
        <v>9</v>
      </c>
      <c r="K257" s="81" t="s">
        <v>10</v>
      </c>
      <c r="L257" s="81" t="s">
        <v>11</v>
      </c>
      <c r="M257" s="81" t="s">
        <v>12</v>
      </c>
      <c r="N257" s="81" t="s">
        <v>13</v>
      </c>
      <c r="O257" s="81"/>
      <c r="P257" s="81" t="s">
        <v>14</v>
      </c>
      <c r="Q257" s="81"/>
      <c r="R257" s="81" t="s">
        <v>15</v>
      </c>
      <c r="S257" s="81" t="s">
        <v>16</v>
      </c>
      <c r="T257" s="81" t="s">
        <v>17</v>
      </c>
      <c r="U257" s="81" t="s">
        <v>18</v>
      </c>
      <c r="V257" s="81" t="s">
        <v>19</v>
      </c>
      <c r="W257" s="81" t="s">
        <v>20</v>
      </c>
      <c r="X257" s="81" t="s">
        <v>21</v>
      </c>
      <c r="Y257" s="81" t="s">
        <v>22</v>
      </c>
      <c r="Z257" s="81" t="s">
        <v>23</v>
      </c>
      <c r="AA257" s="81" t="s">
        <v>24</v>
      </c>
      <c r="AB257" s="81" t="s">
        <v>25</v>
      </c>
      <c r="AC257" s="81" t="s">
        <v>26</v>
      </c>
      <c r="AD257" s="34"/>
    </row>
    <row r="258" spans="1:30" ht="15.75" x14ac:dyDescent="0.25">
      <c r="A258" s="124" t="s">
        <v>27</v>
      </c>
      <c r="B258" s="153" t="s">
        <v>1610</v>
      </c>
      <c r="C258" s="143">
        <v>3</v>
      </c>
      <c r="D258" s="143">
        <v>3</v>
      </c>
      <c r="E258" s="143">
        <v>3</v>
      </c>
      <c r="F258" s="143">
        <v>2</v>
      </c>
      <c r="G258" s="143">
        <v>2</v>
      </c>
      <c r="H258" s="143">
        <v>3</v>
      </c>
      <c r="I258" s="143">
        <v>3</v>
      </c>
      <c r="J258" s="143"/>
      <c r="K258" s="143"/>
      <c r="L258" s="143"/>
      <c r="M258" s="143"/>
      <c r="N258" s="143">
        <v>2</v>
      </c>
      <c r="O258" s="143"/>
      <c r="P258" s="143">
        <v>1.2</v>
      </c>
      <c r="Q258" s="143"/>
      <c r="R258" s="143">
        <v>3.5999999999999996</v>
      </c>
      <c r="S258" s="143">
        <v>3.5999999999999996</v>
      </c>
      <c r="T258" s="143">
        <v>3.5999999999999996</v>
      </c>
      <c r="U258" s="143">
        <v>2.4</v>
      </c>
      <c r="V258" s="143">
        <v>2.4</v>
      </c>
      <c r="W258" s="143">
        <v>3.5999999999999996</v>
      </c>
      <c r="X258" s="143">
        <v>3.5999999999999996</v>
      </c>
      <c r="Y258" s="143"/>
      <c r="Z258" s="143"/>
      <c r="AA258" s="143"/>
      <c r="AB258" s="143"/>
      <c r="AC258" s="143">
        <v>2.4</v>
      </c>
      <c r="AD258" s="34"/>
    </row>
    <row r="259" spans="1:30" ht="15.75" x14ac:dyDescent="0.25">
      <c r="A259" s="124" t="s">
        <v>31</v>
      </c>
      <c r="B259" s="153" t="s">
        <v>1611</v>
      </c>
      <c r="C259" s="143">
        <v>3</v>
      </c>
      <c r="D259" s="143">
        <v>3</v>
      </c>
      <c r="E259" s="143">
        <v>3</v>
      </c>
      <c r="F259" s="143">
        <v>2</v>
      </c>
      <c r="G259" s="143">
        <v>2</v>
      </c>
      <c r="H259" s="143">
        <v>3</v>
      </c>
      <c r="I259" s="143">
        <v>3</v>
      </c>
      <c r="J259" s="143"/>
      <c r="K259" s="143"/>
      <c r="L259" s="143"/>
      <c r="M259" s="143"/>
      <c r="N259" s="143">
        <v>2</v>
      </c>
      <c r="O259" s="143"/>
      <c r="P259" s="143">
        <v>1.2</v>
      </c>
      <c r="Q259" s="143"/>
      <c r="R259" s="143">
        <v>3.5999999999999996</v>
      </c>
      <c r="S259" s="143">
        <v>3.5999999999999996</v>
      </c>
      <c r="T259" s="143">
        <v>3.5999999999999996</v>
      </c>
      <c r="U259" s="143">
        <v>2.4</v>
      </c>
      <c r="V259" s="143">
        <v>2.4</v>
      </c>
      <c r="W259" s="143">
        <v>3.5999999999999996</v>
      </c>
      <c r="X259" s="143">
        <v>3.5999999999999996</v>
      </c>
      <c r="Y259" s="143"/>
      <c r="Z259" s="143"/>
      <c r="AA259" s="143"/>
      <c r="AB259" s="143"/>
      <c r="AC259" s="143">
        <v>2.4</v>
      </c>
      <c r="AD259" s="34"/>
    </row>
    <row r="260" spans="1:30" ht="15.75" x14ac:dyDescent="0.25">
      <c r="A260" s="124" t="s">
        <v>33</v>
      </c>
      <c r="B260" s="153" t="s">
        <v>1612</v>
      </c>
      <c r="C260" s="143">
        <v>3</v>
      </c>
      <c r="D260" s="143">
        <v>3</v>
      </c>
      <c r="E260" s="143">
        <v>3</v>
      </c>
      <c r="F260" s="143">
        <v>2</v>
      </c>
      <c r="G260" s="143">
        <v>2</v>
      </c>
      <c r="H260" s="143">
        <v>3</v>
      </c>
      <c r="I260" s="143">
        <v>3</v>
      </c>
      <c r="J260" s="143"/>
      <c r="K260" s="143"/>
      <c r="L260" s="143"/>
      <c r="M260" s="143"/>
      <c r="N260" s="143">
        <v>2</v>
      </c>
      <c r="O260" s="143"/>
      <c r="P260" s="143">
        <v>1.2</v>
      </c>
      <c r="Q260" s="143"/>
      <c r="R260" s="143">
        <v>3.5999999999999996</v>
      </c>
      <c r="S260" s="143">
        <v>3.5999999999999996</v>
      </c>
      <c r="T260" s="143">
        <v>3.5999999999999996</v>
      </c>
      <c r="U260" s="143">
        <v>2.4</v>
      </c>
      <c r="V260" s="143">
        <v>2.4</v>
      </c>
      <c r="W260" s="143">
        <v>3.5999999999999996</v>
      </c>
      <c r="X260" s="143">
        <v>3.5999999999999996</v>
      </c>
      <c r="Y260" s="143"/>
      <c r="Z260" s="143"/>
      <c r="AA260" s="143"/>
      <c r="AB260" s="143"/>
      <c r="AC260" s="143">
        <v>2.4</v>
      </c>
      <c r="AD260" s="34"/>
    </row>
    <row r="261" spans="1:30" ht="15.75" x14ac:dyDescent="0.25">
      <c r="A261" s="81" t="s">
        <v>236</v>
      </c>
      <c r="B261" s="81" t="s">
        <v>2528</v>
      </c>
      <c r="C261" s="81" t="s">
        <v>2</v>
      </c>
      <c r="D261" s="81" t="s">
        <v>3</v>
      </c>
      <c r="E261" s="81" t="s">
        <v>4</v>
      </c>
      <c r="F261" s="81" t="s">
        <v>5</v>
      </c>
      <c r="G261" s="81" t="s">
        <v>6</v>
      </c>
      <c r="H261" s="81" t="s">
        <v>7</v>
      </c>
      <c r="I261" s="81" t="s">
        <v>8</v>
      </c>
      <c r="J261" s="81" t="s">
        <v>9</v>
      </c>
      <c r="K261" s="81" t="s">
        <v>10</v>
      </c>
      <c r="L261" s="81" t="s">
        <v>11</v>
      </c>
      <c r="M261" s="81" t="s">
        <v>12</v>
      </c>
      <c r="N261" s="81" t="s">
        <v>13</v>
      </c>
      <c r="O261" s="81"/>
      <c r="P261" s="81" t="s">
        <v>14</v>
      </c>
      <c r="Q261" s="81"/>
      <c r="R261" s="81" t="s">
        <v>15</v>
      </c>
      <c r="S261" s="81" t="s">
        <v>16</v>
      </c>
      <c r="T261" s="81" t="s">
        <v>17</v>
      </c>
      <c r="U261" s="81" t="s">
        <v>18</v>
      </c>
      <c r="V261" s="81" t="s">
        <v>19</v>
      </c>
      <c r="W261" s="81" t="s">
        <v>20</v>
      </c>
      <c r="X261" s="81" t="s">
        <v>21</v>
      </c>
      <c r="Y261" s="81" t="s">
        <v>22</v>
      </c>
      <c r="Z261" s="81" t="s">
        <v>23</v>
      </c>
      <c r="AA261" s="81" t="s">
        <v>24</v>
      </c>
      <c r="AB261" s="81" t="s">
        <v>25</v>
      </c>
      <c r="AC261" s="81" t="s">
        <v>26</v>
      </c>
      <c r="AD261" s="34"/>
    </row>
    <row r="262" spans="1:30" ht="15.75" x14ac:dyDescent="0.25">
      <c r="A262" s="124" t="s">
        <v>27</v>
      </c>
      <c r="B262" s="153" t="s">
        <v>1613</v>
      </c>
      <c r="C262" s="143">
        <v>2</v>
      </c>
      <c r="D262" s="143"/>
      <c r="E262" s="143"/>
      <c r="F262" s="143"/>
      <c r="G262" s="143">
        <v>2</v>
      </c>
      <c r="H262" s="143">
        <v>3</v>
      </c>
      <c r="I262" s="143"/>
      <c r="J262" s="143"/>
      <c r="K262" s="143"/>
      <c r="L262" s="143"/>
      <c r="M262" s="143"/>
      <c r="N262" s="143">
        <v>2</v>
      </c>
      <c r="O262" s="143"/>
      <c r="P262" s="143">
        <v>1.6</v>
      </c>
      <c r="Q262" s="143"/>
      <c r="R262" s="143">
        <f t="shared" ref="R262:R267" si="25">(C262*1.6)</f>
        <v>3.2</v>
      </c>
      <c r="S262" s="143"/>
      <c r="T262" s="143"/>
      <c r="U262" s="143"/>
      <c r="V262" s="143">
        <f t="shared" ref="V262:W267" si="26">(G262*1.6)</f>
        <v>3.2</v>
      </c>
      <c r="W262" s="143">
        <f t="shared" si="26"/>
        <v>4.8000000000000007</v>
      </c>
      <c r="X262" s="143"/>
      <c r="Y262" s="143"/>
      <c r="Z262" s="143"/>
      <c r="AA262" s="143"/>
      <c r="AB262" s="143"/>
      <c r="AC262" s="143">
        <f t="shared" ref="AC262:AC267" si="27">(N262*1.6)</f>
        <v>3.2</v>
      </c>
      <c r="AD262" s="34"/>
    </row>
    <row r="263" spans="1:30" ht="15.75" x14ac:dyDescent="0.25">
      <c r="A263" s="124" t="s">
        <v>31</v>
      </c>
      <c r="B263" s="153" t="s">
        <v>1614</v>
      </c>
      <c r="C263" s="143">
        <v>2</v>
      </c>
      <c r="D263" s="143"/>
      <c r="E263" s="143"/>
      <c r="F263" s="143"/>
      <c r="G263" s="143">
        <v>2</v>
      </c>
      <c r="H263" s="143">
        <v>3</v>
      </c>
      <c r="I263" s="143"/>
      <c r="J263" s="143"/>
      <c r="K263" s="143"/>
      <c r="L263" s="143"/>
      <c r="M263" s="143"/>
      <c r="N263" s="143">
        <v>2</v>
      </c>
      <c r="O263" s="143"/>
      <c r="P263" s="143">
        <v>1.6</v>
      </c>
      <c r="Q263" s="143"/>
      <c r="R263" s="143">
        <f t="shared" si="25"/>
        <v>3.2</v>
      </c>
      <c r="S263" s="143"/>
      <c r="T263" s="143"/>
      <c r="U263" s="143"/>
      <c r="V263" s="143">
        <f t="shared" si="26"/>
        <v>3.2</v>
      </c>
      <c r="W263" s="143">
        <f t="shared" si="26"/>
        <v>4.8000000000000007</v>
      </c>
      <c r="X263" s="143"/>
      <c r="Y263" s="143"/>
      <c r="Z263" s="143"/>
      <c r="AA263" s="143"/>
      <c r="AB263" s="143"/>
      <c r="AC263" s="143">
        <f t="shared" si="27"/>
        <v>3.2</v>
      </c>
      <c r="AD263" s="34"/>
    </row>
    <row r="264" spans="1:30" ht="15.75" x14ac:dyDescent="0.25">
      <c r="A264" s="124" t="s">
        <v>33</v>
      </c>
      <c r="B264" s="153" t="s">
        <v>1615</v>
      </c>
      <c r="C264" s="143">
        <v>2</v>
      </c>
      <c r="D264" s="143"/>
      <c r="E264" s="143"/>
      <c r="F264" s="143"/>
      <c r="G264" s="143">
        <v>2</v>
      </c>
      <c r="H264" s="143">
        <v>3</v>
      </c>
      <c r="I264" s="143"/>
      <c r="J264" s="143"/>
      <c r="K264" s="143"/>
      <c r="L264" s="143"/>
      <c r="M264" s="143"/>
      <c r="N264" s="143">
        <v>2</v>
      </c>
      <c r="O264" s="143"/>
      <c r="P264" s="143">
        <v>1.6</v>
      </c>
      <c r="Q264" s="143"/>
      <c r="R264" s="143">
        <f t="shared" si="25"/>
        <v>3.2</v>
      </c>
      <c r="S264" s="143"/>
      <c r="T264" s="143"/>
      <c r="U264" s="143"/>
      <c r="V264" s="143">
        <f t="shared" si="26"/>
        <v>3.2</v>
      </c>
      <c r="W264" s="143">
        <f t="shared" si="26"/>
        <v>4.8000000000000007</v>
      </c>
      <c r="X264" s="143"/>
      <c r="Y264" s="143"/>
      <c r="Z264" s="143"/>
      <c r="AA264" s="143"/>
      <c r="AB264" s="143"/>
      <c r="AC264" s="143">
        <f t="shared" si="27"/>
        <v>3.2</v>
      </c>
      <c r="AD264" s="34"/>
    </row>
    <row r="265" spans="1:30" ht="15.75" x14ac:dyDescent="0.25">
      <c r="A265" s="124" t="s">
        <v>35</v>
      </c>
      <c r="B265" s="153" t="s">
        <v>1616</v>
      </c>
      <c r="C265" s="143">
        <v>2</v>
      </c>
      <c r="D265" s="143"/>
      <c r="E265" s="143"/>
      <c r="F265" s="143"/>
      <c r="G265" s="143">
        <v>2</v>
      </c>
      <c r="H265" s="143">
        <v>3</v>
      </c>
      <c r="I265" s="143"/>
      <c r="J265" s="143"/>
      <c r="K265" s="143"/>
      <c r="L265" s="143"/>
      <c r="M265" s="143"/>
      <c r="N265" s="143">
        <v>2</v>
      </c>
      <c r="O265" s="143"/>
      <c r="P265" s="143">
        <v>1.6</v>
      </c>
      <c r="Q265" s="143"/>
      <c r="R265" s="143">
        <f t="shared" si="25"/>
        <v>3.2</v>
      </c>
      <c r="S265" s="143"/>
      <c r="T265" s="143"/>
      <c r="U265" s="143"/>
      <c r="V265" s="143">
        <f t="shared" si="26"/>
        <v>3.2</v>
      </c>
      <c r="W265" s="143">
        <f t="shared" si="26"/>
        <v>4.8000000000000007</v>
      </c>
      <c r="X265" s="143"/>
      <c r="Y265" s="143"/>
      <c r="Z265" s="143"/>
      <c r="AA265" s="143"/>
      <c r="AB265" s="143"/>
      <c r="AC265" s="143">
        <f t="shared" si="27"/>
        <v>3.2</v>
      </c>
      <c r="AD265" s="34"/>
    </row>
    <row r="266" spans="1:30" ht="31.5" x14ac:dyDescent="0.25">
      <c r="A266" s="124" t="s">
        <v>37</v>
      </c>
      <c r="B266" s="153" t="s">
        <v>1617</v>
      </c>
      <c r="C266" s="143">
        <v>2</v>
      </c>
      <c r="D266" s="143"/>
      <c r="E266" s="143"/>
      <c r="F266" s="143"/>
      <c r="G266" s="143">
        <v>2</v>
      </c>
      <c r="H266" s="143">
        <v>3</v>
      </c>
      <c r="I266" s="143"/>
      <c r="J266" s="143"/>
      <c r="K266" s="143"/>
      <c r="L266" s="143"/>
      <c r="M266" s="143"/>
      <c r="N266" s="143">
        <v>2</v>
      </c>
      <c r="O266" s="143"/>
      <c r="P266" s="143">
        <v>1.6</v>
      </c>
      <c r="Q266" s="143"/>
      <c r="R266" s="143">
        <f t="shared" si="25"/>
        <v>3.2</v>
      </c>
      <c r="S266" s="143"/>
      <c r="T266" s="143"/>
      <c r="U266" s="143"/>
      <c r="V266" s="143">
        <f t="shared" si="26"/>
        <v>3.2</v>
      </c>
      <c r="W266" s="143">
        <f t="shared" si="26"/>
        <v>4.8000000000000007</v>
      </c>
      <c r="X266" s="143"/>
      <c r="Y266" s="143"/>
      <c r="Z266" s="143"/>
      <c r="AA266" s="143"/>
      <c r="AB266" s="143"/>
      <c r="AC266" s="143">
        <f t="shared" si="27"/>
        <v>3.2</v>
      </c>
      <c r="AD266" s="34"/>
    </row>
    <row r="267" spans="1:30" ht="15.75" x14ac:dyDescent="0.25">
      <c r="A267" s="124" t="s">
        <v>39</v>
      </c>
      <c r="B267" s="153" t="s">
        <v>1618</v>
      </c>
      <c r="C267" s="143">
        <v>2</v>
      </c>
      <c r="D267" s="143"/>
      <c r="E267" s="143"/>
      <c r="F267" s="143"/>
      <c r="G267" s="143">
        <v>2</v>
      </c>
      <c r="H267" s="143">
        <v>3</v>
      </c>
      <c r="I267" s="143"/>
      <c r="J267" s="143"/>
      <c r="K267" s="143"/>
      <c r="L267" s="143"/>
      <c r="M267" s="143"/>
      <c r="N267" s="143">
        <v>2</v>
      </c>
      <c r="O267" s="143"/>
      <c r="P267" s="143">
        <v>1.6</v>
      </c>
      <c r="Q267" s="143"/>
      <c r="R267" s="143">
        <f t="shared" si="25"/>
        <v>3.2</v>
      </c>
      <c r="S267" s="143"/>
      <c r="T267" s="143"/>
      <c r="U267" s="143"/>
      <c r="V267" s="143">
        <f t="shared" si="26"/>
        <v>3.2</v>
      </c>
      <c r="W267" s="143">
        <f t="shared" si="26"/>
        <v>4.8000000000000007</v>
      </c>
      <c r="X267" s="143"/>
      <c r="Y267" s="143"/>
      <c r="Z267" s="143"/>
      <c r="AA267" s="143"/>
      <c r="AB267" s="143"/>
      <c r="AC267" s="143">
        <f t="shared" si="27"/>
        <v>3.2</v>
      </c>
      <c r="AD267" s="34"/>
    </row>
    <row r="268" spans="1:30" ht="15.75" x14ac:dyDescent="0.25">
      <c r="A268" s="81" t="s">
        <v>236</v>
      </c>
      <c r="B268" s="81" t="s">
        <v>1619</v>
      </c>
      <c r="C268" s="81" t="s">
        <v>2</v>
      </c>
      <c r="D268" s="81" t="s">
        <v>3</v>
      </c>
      <c r="E268" s="81" t="s">
        <v>4</v>
      </c>
      <c r="F268" s="81" t="s">
        <v>5</v>
      </c>
      <c r="G268" s="81" t="s">
        <v>6</v>
      </c>
      <c r="H268" s="81" t="s">
        <v>7</v>
      </c>
      <c r="I268" s="81" t="s">
        <v>8</v>
      </c>
      <c r="J268" s="81" t="s">
        <v>9</v>
      </c>
      <c r="K268" s="81" t="s">
        <v>10</v>
      </c>
      <c r="L268" s="81" t="s">
        <v>11</v>
      </c>
      <c r="M268" s="81" t="s">
        <v>12</v>
      </c>
      <c r="N268" s="81" t="s">
        <v>13</v>
      </c>
      <c r="O268" s="81"/>
      <c r="P268" s="81" t="s">
        <v>14</v>
      </c>
      <c r="Q268" s="81"/>
      <c r="R268" s="81" t="s">
        <v>15</v>
      </c>
      <c r="S268" s="81" t="s">
        <v>16</v>
      </c>
      <c r="T268" s="81" t="s">
        <v>17</v>
      </c>
      <c r="U268" s="81" t="s">
        <v>18</v>
      </c>
      <c r="V268" s="81" t="s">
        <v>19</v>
      </c>
      <c r="W268" s="81" t="s">
        <v>20</v>
      </c>
      <c r="X268" s="81" t="s">
        <v>21</v>
      </c>
      <c r="Y268" s="81" t="s">
        <v>22</v>
      </c>
      <c r="Z268" s="81" t="s">
        <v>23</v>
      </c>
      <c r="AA268" s="81" t="s">
        <v>24</v>
      </c>
      <c r="AB268" s="81" t="s">
        <v>25</v>
      </c>
      <c r="AC268" s="81" t="s">
        <v>26</v>
      </c>
      <c r="AD268" s="34"/>
    </row>
    <row r="269" spans="1:30" ht="15.75" x14ac:dyDescent="0.25">
      <c r="A269" s="124" t="s">
        <v>27</v>
      </c>
      <c r="B269" s="153" t="s">
        <v>1290</v>
      </c>
      <c r="C269" s="143">
        <v>1</v>
      </c>
      <c r="D269" s="143">
        <v>1</v>
      </c>
      <c r="E269" s="143"/>
      <c r="F269" s="143"/>
      <c r="G269" s="143"/>
      <c r="H269" s="143">
        <v>1</v>
      </c>
      <c r="I269" s="143">
        <v>1</v>
      </c>
      <c r="J269" s="143">
        <v>3</v>
      </c>
      <c r="K269" s="143">
        <v>2</v>
      </c>
      <c r="L269" s="143">
        <v>2</v>
      </c>
      <c r="M269" s="143">
        <v>3</v>
      </c>
      <c r="N269" s="143">
        <v>3</v>
      </c>
      <c r="O269" s="143"/>
      <c r="P269" s="143">
        <v>1.6</v>
      </c>
      <c r="Q269" s="143"/>
      <c r="R269" s="143">
        <v>1.6</v>
      </c>
      <c r="S269" s="143">
        <v>1.6</v>
      </c>
      <c r="T269" s="143"/>
      <c r="U269" s="143"/>
      <c r="V269" s="143"/>
      <c r="W269" s="143">
        <v>1.6</v>
      </c>
      <c r="X269" s="143">
        <v>1.6</v>
      </c>
      <c r="Y269" s="143">
        <v>4.8000000000000007</v>
      </c>
      <c r="Z269" s="143">
        <v>3.2</v>
      </c>
      <c r="AA269" s="143">
        <v>3.2</v>
      </c>
      <c r="AB269" s="143">
        <v>4.8000000000000007</v>
      </c>
      <c r="AC269" s="143">
        <v>4.8000000000000007</v>
      </c>
      <c r="AD269" s="34"/>
    </row>
    <row r="270" spans="1:30" ht="15.75" x14ac:dyDescent="0.25">
      <c r="A270" s="124" t="s">
        <v>31</v>
      </c>
      <c r="B270" s="153" t="s">
        <v>1291</v>
      </c>
      <c r="C270" s="143">
        <v>1</v>
      </c>
      <c r="D270" s="143">
        <v>1</v>
      </c>
      <c r="E270" s="143"/>
      <c r="F270" s="143"/>
      <c r="G270" s="143"/>
      <c r="H270" s="143">
        <v>1</v>
      </c>
      <c r="I270" s="143">
        <v>1</v>
      </c>
      <c r="J270" s="143">
        <v>3</v>
      </c>
      <c r="K270" s="143">
        <v>2</v>
      </c>
      <c r="L270" s="143">
        <v>2</v>
      </c>
      <c r="M270" s="143">
        <v>3</v>
      </c>
      <c r="N270" s="143">
        <v>3</v>
      </c>
      <c r="O270" s="143"/>
      <c r="P270" s="143">
        <v>1.6</v>
      </c>
      <c r="Q270" s="143"/>
      <c r="R270" s="143">
        <v>1.6</v>
      </c>
      <c r="S270" s="143">
        <v>1.6</v>
      </c>
      <c r="T270" s="143"/>
      <c r="U270" s="143"/>
      <c r="V270" s="143"/>
      <c r="W270" s="143">
        <v>1.6</v>
      </c>
      <c r="X270" s="143">
        <v>1.6</v>
      </c>
      <c r="Y270" s="143">
        <v>4.8000000000000007</v>
      </c>
      <c r="Z270" s="143">
        <v>3.2</v>
      </c>
      <c r="AA270" s="143">
        <v>3.2</v>
      </c>
      <c r="AB270" s="143">
        <v>4.8000000000000007</v>
      </c>
      <c r="AC270" s="143">
        <v>4.8000000000000007</v>
      </c>
      <c r="AD270" s="34"/>
    </row>
    <row r="271" spans="1:30" ht="15.75" x14ac:dyDescent="0.25">
      <c r="A271" s="124" t="s">
        <v>33</v>
      </c>
      <c r="B271" s="153" t="s">
        <v>1620</v>
      </c>
      <c r="C271" s="143">
        <v>1</v>
      </c>
      <c r="D271" s="143">
        <v>1</v>
      </c>
      <c r="E271" s="143"/>
      <c r="F271" s="143"/>
      <c r="G271" s="143"/>
      <c r="H271" s="143">
        <v>1</v>
      </c>
      <c r="I271" s="143">
        <v>1</v>
      </c>
      <c r="J271" s="143">
        <v>3</v>
      </c>
      <c r="K271" s="143">
        <v>2</v>
      </c>
      <c r="L271" s="143">
        <v>2</v>
      </c>
      <c r="M271" s="143">
        <v>3</v>
      </c>
      <c r="N271" s="143">
        <v>3</v>
      </c>
      <c r="O271" s="143"/>
      <c r="P271" s="143">
        <v>1.6</v>
      </c>
      <c r="Q271" s="143"/>
      <c r="R271" s="143">
        <v>1.6</v>
      </c>
      <c r="S271" s="143">
        <v>1.6</v>
      </c>
      <c r="T271" s="143"/>
      <c r="U271" s="143"/>
      <c r="V271" s="143"/>
      <c r="W271" s="143">
        <v>1.6</v>
      </c>
      <c r="X271" s="143">
        <v>1.6</v>
      </c>
      <c r="Y271" s="143">
        <v>4.8000000000000007</v>
      </c>
      <c r="Z271" s="143">
        <v>3.2</v>
      </c>
      <c r="AA271" s="143">
        <v>3.2</v>
      </c>
      <c r="AB271" s="143">
        <v>4.8000000000000007</v>
      </c>
      <c r="AC271" s="143">
        <v>4.8000000000000007</v>
      </c>
      <c r="AD271" s="34"/>
    </row>
    <row r="272" spans="1:30" ht="15.75" x14ac:dyDescent="0.25">
      <c r="A272" s="124" t="s">
        <v>35</v>
      </c>
      <c r="B272" s="153" t="s">
        <v>1621</v>
      </c>
      <c r="C272" s="143">
        <v>1</v>
      </c>
      <c r="D272" s="143">
        <v>1</v>
      </c>
      <c r="E272" s="143"/>
      <c r="F272" s="143"/>
      <c r="G272" s="143"/>
      <c r="H272" s="143">
        <v>1</v>
      </c>
      <c r="I272" s="143">
        <v>1</v>
      </c>
      <c r="J272" s="143">
        <v>3</v>
      </c>
      <c r="K272" s="143">
        <v>2</v>
      </c>
      <c r="L272" s="143">
        <v>2</v>
      </c>
      <c r="M272" s="143">
        <v>3</v>
      </c>
      <c r="N272" s="143">
        <v>3</v>
      </c>
      <c r="O272" s="143"/>
      <c r="P272" s="143">
        <v>1.6</v>
      </c>
      <c r="Q272" s="143"/>
      <c r="R272" s="143">
        <v>1.6</v>
      </c>
      <c r="S272" s="143">
        <v>1.6</v>
      </c>
      <c r="T272" s="143"/>
      <c r="U272" s="143"/>
      <c r="V272" s="143"/>
      <c r="W272" s="143">
        <v>1.6</v>
      </c>
      <c r="X272" s="143">
        <v>1.6</v>
      </c>
      <c r="Y272" s="143">
        <v>4.8000000000000007</v>
      </c>
      <c r="Z272" s="143">
        <v>3.2</v>
      </c>
      <c r="AA272" s="143">
        <v>3.2</v>
      </c>
      <c r="AB272" s="143">
        <v>4.8000000000000007</v>
      </c>
      <c r="AC272" s="143">
        <v>4.8000000000000007</v>
      </c>
      <c r="AD272" s="34"/>
    </row>
    <row r="273" spans="1:30" ht="15.75" x14ac:dyDescent="0.25">
      <c r="A273" s="124" t="s">
        <v>37</v>
      </c>
      <c r="B273" s="153" t="s">
        <v>1622</v>
      </c>
      <c r="C273" s="143">
        <v>1</v>
      </c>
      <c r="D273" s="143">
        <v>1</v>
      </c>
      <c r="E273" s="143"/>
      <c r="F273" s="143"/>
      <c r="G273" s="143"/>
      <c r="H273" s="143">
        <v>1</v>
      </c>
      <c r="I273" s="143">
        <v>1</v>
      </c>
      <c r="J273" s="143">
        <v>3</v>
      </c>
      <c r="K273" s="143">
        <v>2</v>
      </c>
      <c r="L273" s="143">
        <v>2</v>
      </c>
      <c r="M273" s="143">
        <v>3</v>
      </c>
      <c r="N273" s="143">
        <v>3</v>
      </c>
      <c r="O273" s="143"/>
      <c r="P273" s="143">
        <v>1.6</v>
      </c>
      <c r="Q273" s="143"/>
      <c r="R273" s="143">
        <v>1.6</v>
      </c>
      <c r="S273" s="143">
        <v>1.6</v>
      </c>
      <c r="T273" s="143"/>
      <c r="U273" s="143"/>
      <c r="V273" s="143"/>
      <c r="W273" s="143">
        <v>1.6</v>
      </c>
      <c r="X273" s="143">
        <v>1.6</v>
      </c>
      <c r="Y273" s="143">
        <v>4.8000000000000007</v>
      </c>
      <c r="Z273" s="143">
        <v>3.2</v>
      </c>
      <c r="AA273" s="143">
        <v>3.2</v>
      </c>
      <c r="AB273" s="143">
        <v>4.8000000000000007</v>
      </c>
      <c r="AC273" s="143">
        <v>4.8000000000000007</v>
      </c>
      <c r="AD273" s="34"/>
    </row>
    <row r="274" spans="1:30" ht="15.75" x14ac:dyDescent="0.25">
      <c r="A274" s="81" t="s">
        <v>236</v>
      </c>
      <c r="B274" s="81" t="s">
        <v>2529</v>
      </c>
      <c r="C274" s="81" t="s">
        <v>2</v>
      </c>
      <c r="D274" s="81" t="s">
        <v>3</v>
      </c>
      <c r="E274" s="81" t="s">
        <v>4</v>
      </c>
      <c r="F274" s="81" t="s">
        <v>5</v>
      </c>
      <c r="G274" s="81" t="s">
        <v>6</v>
      </c>
      <c r="H274" s="81" t="s">
        <v>7</v>
      </c>
      <c r="I274" s="81" t="s">
        <v>8</v>
      </c>
      <c r="J274" s="81" t="s">
        <v>9</v>
      </c>
      <c r="K274" s="81" t="s">
        <v>10</v>
      </c>
      <c r="L274" s="81" t="s">
        <v>11</v>
      </c>
      <c r="M274" s="81" t="s">
        <v>12</v>
      </c>
      <c r="N274" s="81" t="s">
        <v>13</v>
      </c>
      <c r="O274" s="81"/>
      <c r="P274" s="81" t="s">
        <v>14</v>
      </c>
      <c r="Q274" s="81"/>
      <c r="R274" s="81" t="s">
        <v>15</v>
      </c>
      <c r="S274" s="81" t="s">
        <v>16</v>
      </c>
      <c r="T274" s="81" t="s">
        <v>17</v>
      </c>
      <c r="U274" s="81" t="s">
        <v>18</v>
      </c>
      <c r="V274" s="81" t="s">
        <v>19</v>
      </c>
      <c r="W274" s="81" t="s">
        <v>20</v>
      </c>
      <c r="X274" s="81" t="s">
        <v>21</v>
      </c>
      <c r="Y274" s="81" t="s">
        <v>22</v>
      </c>
      <c r="Z274" s="81" t="s">
        <v>23</v>
      </c>
      <c r="AA274" s="81" t="s">
        <v>24</v>
      </c>
      <c r="AB274" s="81" t="s">
        <v>25</v>
      </c>
      <c r="AC274" s="81" t="s">
        <v>26</v>
      </c>
      <c r="AD274" s="34"/>
    </row>
    <row r="275" spans="1:30" ht="15.75" x14ac:dyDescent="0.25">
      <c r="A275" s="124" t="s">
        <v>27</v>
      </c>
      <c r="B275" s="153" t="s">
        <v>1623</v>
      </c>
      <c r="C275" s="143">
        <v>2</v>
      </c>
      <c r="D275" s="143">
        <v>2</v>
      </c>
      <c r="E275" s="143">
        <v>1</v>
      </c>
      <c r="F275" s="143"/>
      <c r="G275" s="143">
        <v>2</v>
      </c>
      <c r="H275" s="143">
        <v>2</v>
      </c>
      <c r="I275" s="143">
        <v>2</v>
      </c>
      <c r="J275" s="143"/>
      <c r="K275" s="143">
        <v>2</v>
      </c>
      <c r="L275" s="143"/>
      <c r="M275" s="143">
        <v>2</v>
      </c>
      <c r="N275" s="143">
        <v>2</v>
      </c>
      <c r="O275" s="143"/>
      <c r="P275" s="143">
        <v>4.8</v>
      </c>
      <c r="Q275" s="143"/>
      <c r="R275" s="143">
        <f t="shared" ref="R275:T280" si="28">(C275*4.8)</f>
        <v>9.6</v>
      </c>
      <c r="S275" s="143">
        <f t="shared" si="28"/>
        <v>9.6</v>
      </c>
      <c r="T275" s="143">
        <f t="shared" si="28"/>
        <v>4.8</v>
      </c>
      <c r="U275" s="143"/>
      <c r="V275" s="143">
        <f t="shared" ref="V275:X280" si="29">(G275*4.8)</f>
        <v>9.6</v>
      </c>
      <c r="W275" s="143">
        <f t="shared" si="29"/>
        <v>9.6</v>
      </c>
      <c r="X275" s="143">
        <f t="shared" si="29"/>
        <v>9.6</v>
      </c>
      <c r="Y275" s="143"/>
      <c r="Z275" s="143">
        <f t="shared" ref="Z275:Z280" si="30">(K275*4.8)</f>
        <v>9.6</v>
      </c>
      <c r="AA275" s="143"/>
      <c r="AB275" s="143">
        <f t="shared" ref="AB275:AC280" si="31">(M275*4.8)</f>
        <v>9.6</v>
      </c>
      <c r="AC275" s="143">
        <f t="shared" si="31"/>
        <v>9.6</v>
      </c>
      <c r="AD275" s="34"/>
    </row>
    <row r="276" spans="1:30" ht="15.75" x14ac:dyDescent="0.25">
      <c r="A276" s="124" t="s">
        <v>31</v>
      </c>
      <c r="B276" s="153" t="s">
        <v>1624</v>
      </c>
      <c r="C276" s="143">
        <v>2</v>
      </c>
      <c r="D276" s="143">
        <v>2</v>
      </c>
      <c r="E276" s="143">
        <v>1</v>
      </c>
      <c r="F276" s="143"/>
      <c r="G276" s="143">
        <v>2</v>
      </c>
      <c r="H276" s="143">
        <v>2</v>
      </c>
      <c r="I276" s="143">
        <v>2</v>
      </c>
      <c r="J276" s="143"/>
      <c r="K276" s="143">
        <v>2</v>
      </c>
      <c r="L276" s="143"/>
      <c r="M276" s="143">
        <v>2</v>
      </c>
      <c r="N276" s="143">
        <v>2</v>
      </c>
      <c r="O276" s="143"/>
      <c r="P276" s="143">
        <v>4.8</v>
      </c>
      <c r="Q276" s="143"/>
      <c r="R276" s="143">
        <f t="shared" si="28"/>
        <v>9.6</v>
      </c>
      <c r="S276" s="143">
        <f t="shared" si="28"/>
        <v>9.6</v>
      </c>
      <c r="T276" s="143">
        <f t="shared" si="28"/>
        <v>4.8</v>
      </c>
      <c r="U276" s="143"/>
      <c r="V276" s="143">
        <f t="shared" si="29"/>
        <v>9.6</v>
      </c>
      <c r="W276" s="143">
        <f t="shared" si="29"/>
        <v>9.6</v>
      </c>
      <c r="X276" s="143">
        <f t="shared" si="29"/>
        <v>9.6</v>
      </c>
      <c r="Y276" s="143"/>
      <c r="Z276" s="143">
        <f t="shared" si="30"/>
        <v>9.6</v>
      </c>
      <c r="AA276" s="143"/>
      <c r="AB276" s="143">
        <f t="shared" si="31"/>
        <v>9.6</v>
      </c>
      <c r="AC276" s="143">
        <f t="shared" si="31"/>
        <v>9.6</v>
      </c>
      <c r="AD276" s="34"/>
    </row>
    <row r="277" spans="1:30" ht="15.75" x14ac:dyDescent="0.25">
      <c r="A277" s="124" t="s">
        <v>33</v>
      </c>
      <c r="B277" s="153" t="s">
        <v>1625</v>
      </c>
      <c r="C277" s="143">
        <v>2</v>
      </c>
      <c r="D277" s="143">
        <v>2</v>
      </c>
      <c r="E277" s="143">
        <v>1</v>
      </c>
      <c r="F277" s="143"/>
      <c r="G277" s="143">
        <v>2</v>
      </c>
      <c r="H277" s="143">
        <v>2</v>
      </c>
      <c r="I277" s="143">
        <v>2</v>
      </c>
      <c r="J277" s="143"/>
      <c r="K277" s="143">
        <v>2</v>
      </c>
      <c r="L277" s="143"/>
      <c r="M277" s="143">
        <v>2</v>
      </c>
      <c r="N277" s="143">
        <v>2</v>
      </c>
      <c r="O277" s="143"/>
      <c r="P277" s="143">
        <v>4.8</v>
      </c>
      <c r="Q277" s="143"/>
      <c r="R277" s="143">
        <f t="shared" si="28"/>
        <v>9.6</v>
      </c>
      <c r="S277" s="143">
        <f t="shared" si="28"/>
        <v>9.6</v>
      </c>
      <c r="T277" s="143">
        <f t="shared" si="28"/>
        <v>4.8</v>
      </c>
      <c r="U277" s="143"/>
      <c r="V277" s="143">
        <f t="shared" si="29"/>
        <v>9.6</v>
      </c>
      <c r="W277" s="143">
        <f t="shared" si="29"/>
        <v>9.6</v>
      </c>
      <c r="X277" s="143">
        <f t="shared" si="29"/>
        <v>9.6</v>
      </c>
      <c r="Y277" s="143"/>
      <c r="Z277" s="143">
        <f t="shared" si="30"/>
        <v>9.6</v>
      </c>
      <c r="AA277" s="143"/>
      <c r="AB277" s="143">
        <f t="shared" si="31"/>
        <v>9.6</v>
      </c>
      <c r="AC277" s="143">
        <f t="shared" si="31"/>
        <v>9.6</v>
      </c>
      <c r="AD277" s="34"/>
    </row>
    <row r="278" spans="1:30" ht="15.75" x14ac:dyDescent="0.25">
      <c r="A278" s="124" t="s">
        <v>35</v>
      </c>
      <c r="B278" s="153" t="s">
        <v>1626</v>
      </c>
      <c r="C278" s="143">
        <v>2</v>
      </c>
      <c r="D278" s="143">
        <v>2</v>
      </c>
      <c r="E278" s="143">
        <v>1</v>
      </c>
      <c r="F278" s="143"/>
      <c r="G278" s="143">
        <v>2</v>
      </c>
      <c r="H278" s="143">
        <v>2</v>
      </c>
      <c r="I278" s="143">
        <v>2</v>
      </c>
      <c r="J278" s="143"/>
      <c r="K278" s="143">
        <v>2</v>
      </c>
      <c r="L278" s="143"/>
      <c r="M278" s="143">
        <v>2</v>
      </c>
      <c r="N278" s="143">
        <v>2</v>
      </c>
      <c r="O278" s="143"/>
      <c r="P278" s="143">
        <v>4.8</v>
      </c>
      <c r="Q278" s="143"/>
      <c r="R278" s="143">
        <f t="shared" si="28"/>
        <v>9.6</v>
      </c>
      <c r="S278" s="143">
        <f t="shared" si="28"/>
        <v>9.6</v>
      </c>
      <c r="T278" s="143">
        <f t="shared" si="28"/>
        <v>4.8</v>
      </c>
      <c r="U278" s="143"/>
      <c r="V278" s="143">
        <f t="shared" si="29"/>
        <v>9.6</v>
      </c>
      <c r="W278" s="143">
        <f t="shared" si="29"/>
        <v>9.6</v>
      </c>
      <c r="X278" s="143">
        <f t="shared" si="29"/>
        <v>9.6</v>
      </c>
      <c r="Y278" s="143"/>
      <c r="Z278" s="143">
        <f t="shared" si="30"/>
        <v>9.6</v>
      </c>
      <c r="AA278" s="143"/>
      <c r="AB278" s="143">
        <f t="shared" si="31"/>
        <v>9.6</v>
      </c>
      <c r="AC278" s="143">
        <f t="shared" si="31"/>
        <v>9.6</v>
      </c>
      <c r="AD278" s="34"/>
    </row>
    <row r="279" spans="1:30" ht="15.75" x14ac:dyDescent="0.25">
      <c r="A279" s="124" t="s">
        <v>37</v>
      </c>
      <c r="B279" s="153" t="s">
        <v>1627</v>
      </c>
      <c r="C279" s="143">
        <v>2</v>
      </c>
      <c r="D279" s="143">
        <v>2</v>
      </c>
      <c r="E279" s="143">
        <v>1</v>
      </c>
      <c r="F279" s="143"/>
      <c r="G279" s="143">
        <v>2</v>
      </c>
      <c r="H279" s="143">
        <v>2</v>
      </c>
      <c r="I279" s="143">
        <v>2</v>
      </c>
      <c r="J279" s="143"/>
      <c r="K279" s="143">
        <v>2</v>
      </c>
      <c r="L279" s="143"/>
      <c r="M279" s="143">
        <v>2</v>
      </c>
      <c r="N279" s="143">
        <v>2</v>
      </c>
      <c r="O279" s="143"/>
      <c r="P279" s="143">
        <v>4.8</v>
      </c>
      <c r="Q279" s="143"/>
      <c r="R279" s="143">
        <f t="shared" si="28"/>
        <v>9.6</v>
      </c>
      <c r="S279" s="143">
        <f t="shared" si="28"/>
        <v>9.6</v>
      </c>
      <c r="T279" s="143">
        <f t="shared" si="28"/>
        <v>4.8</v>
      </c>
      <c r="U279" s="143"/>
      <c r="V279" s="143">
        <f t="shared" si="29"/>
        <v>9.6</v>
      </c>
      <c r="W279" s="143">
        <f t="shared" si="29"/>
        <v>9.6</v>
      </c>
      <c r="X279" s="143">
        <f t="shared" si="29"/>
        <v>9.6</v>
      </c>
      <c r="Y279" s="143"/>
      <c r="Z279" s="143">
        <f t="shared" si="30"/>
        <v>9.6</v>
      </c>
      <c r="AA279" s="143"/>
      <c r="AB279" s="143">
        <f t="shared" si="31"/>
        <v>9.6</v>
      </c>
      <c r="AC279" s="143">
        <f t="shared" si="31"/>
        <v>9.6</v>
      </c>
      <c r="AD279" s="34"/>
    </row>
    <row r="280" spans="1:30" ht="15.75" x14ac:dyDescent="0.25">
      <c r="A280" s="124" t="s">
        <v>39</v>
      </c>
      <c r="B280" s="153" t="s">
        <v>1628</v>
      </c>
      <c r="C280" s="143">
        <v>2</v>
      </c>
      <c r="D280" s="143">
        <v>2</v>
      </c>
      <c r="E280" s="143">
        <v>1</v>
      </c>
      <c r="F280" s="143"/>
      <c r="G280" s="143">
        <v>2</v>
      </c>
      <c r="H280" s="143">
        <v>2</v>
      </c>
      <c r="I280" s="143">
        <v>2</v>
      </c>
      <c r="J280" s="143"/>
      <c r="K280" s="143">
        <v>2</v>
      </c>
      <c r="L280" s="143"/>
      <c r="M280" s="143">
        <v>2</v>
      </c>
      <c r="N280" s="143">
        <v>2</v>
      </c>
      <c r="O280" s="143"/>
      <c r="P280" s="143">
        <v>4.8</v>
      </c>
      <c r="Q280" s="143"/>
      <c r="R280" s="143">
        <f t="shared" si="28"/>
        <v>9.6</v>
      </c>
      <c r="S280" s="143">
        <f t="shared" si="28"/>
        <v>9.6</v>
      </c>
      <c r="T280" s="143">
        <f t="shared" si="28"/>
        <v>4.8</v>
      </c>
      <c r="U280" s="143"/>
      <c r="V280" s="143">
        <f t="shared" si="29"/>
        <v>9.6</v>
      </c>
      <c r="W280" s="143">
        <f t="shared" si="29"/>
        <v>9.6</v>
      </c>
      <c r="X280" s="143">
        <f t="shared" si="29"/>
        <v>9.6</v>
      </c>
      <c r="Y280" s="143"/>
      <c r="Z280" s="143">
        <f t="shared" si="30"/>
        <v>9.6</v>
      </c>
      <c r="AA280" s="143"/>
      <c r="AB280" s="143">
        <f t="shared" si="31"/>
        <v>9.6</v>
      </c>
      <c r="AC280" s="143">
        <f t="shared" si="31"/>
        <v>9.6</v>
      </c>
      <c r="AD280" s="34"/>
    </row>
    <row r="281" spans="1:30" ht="15.75" x14ac:dyDescent="0.25">
      <c r="A281" s="81" t="s">
        <v>236</v>
      </c>
      <c r="B281" s="81" t="s">
        <v>2530</v>
      </c>
      <c r="C281" s="81" t="s">
        <v>2</v>
      </c>
      <c r="D281" s="81" t="s">
        <v>3</v>
      </c>
      <c r="E281" s="81" t="s">
        <v>4</v>
      </c>
      <c r="F281" s="81" t="s">
        <v>5</v>
      </c>
      <c r="G281" s="81" t="s">
        <v>6</v>
      </c>
      <c r="H281" s="81" t="s">
        <v>7</v>
      </c>
      <c r="I281" s="81" t="s">
        <v>8</v>
      </c>
      <c r="J281" s="81" t="s">
        <v>9</v>
      </c>
      <c r="K281" s="81" t="s">
        <v>10</v>
      </c>
      <c r="L281" s="81" t="s">
        <v>11</v>
      </c>
      <c r="M281" s="81" t="s">
        <v>12</v>
      </c>
      <c r="N281" s="81" t="s">
        <v>13</v>
      </c>
      <c r="O281" s="81"/>
      <c r="P281" s="81" t="s">
        <v>14</v>
      </c>
      <c r="Q281" s="81"/>
      <c r="R281" s="81" t="s">
        <v>15</v>
      </c>
      <c r="S281" s="81" t="s">
        <v>16</v>
      </c>
      <c r="T281" s="81" t="s">
        <v>17</v>
      </c>
      <c r="U281" s="81" t="s">
        <v>18</v>
      </c>
      <c r="V281" s="81" t="s">
        <v>19</v>
      </c>
      <c r="W281" s="81" t="s">
        <v>20</v>
      </c>
      <c r="X281" s="81" t="s">
        <v>21</v>
      </c>
      <c r="Y281" s="81" t="s">
        <v>22</v>
      </c>
      <c r="Z281" s="81" t="s">
        <v>23</v>
      </c>
      <c r="AA281" s="81" t="s">
        <v>24</v>
      </c>
      <c r="AB281" s="81" t="s">
        <v>25</v>
      </c>
      <c r="AC281" s="81" t="s">
        <v>26</v>
      </c>
      <c r="AD281" s="34"/>
    </row>
    <row r="282" spans="1:30" ht="15.75" x14ac:dyDescent="0.25">
      <c r="A282" s="124" t="s">
        <v>27</v>
      </c>
      <c r="B282" s="153" t="s">
        <v>1629</v>
      </c>
      <c r="C282" s="143">
        <v>3</v>
      </c>
      <c r="D282" s="143">
        <v>3</v>
      </c>
      <c r="E282" s="143">
        <v>2</v>
      </c>
      <c r="F282" s="143">
        <v>2</v>
      </c>
      <c r="G282" s="143"/>
      <c r="H282" s="143"/>
      <c r="I282" s="143">
        <v>1</v>
      </c>
      <c r="J282" s="143"/>
      <c r="K282" s="143">
        <v>1</v>
      </c>
      <c r="L282" s="143"/>
      <c r="M282" s="143">
        <v>1</v>
      </c>
      <c r="N282" s="143"/>
      <c r="O282" s="143"/>
      <c r="P282" s="143">
        <v>3</v>
      </c>
      <c r="Q282" s="143"/>
      <c r="R282" s="143">
        <v>9</v>
      </c>
      <c r="S282" s="143">
        <v>9</v>
      </c>
      <c r="T282" s="143">
        <v>6</v>
      </c>
      <c r="U282" s="143">
        <v>6</v>
      </c>
      <c r="V282" s="143"/>
      <c r="W282" s="143"/>
      <c r="X282" s="143">
        <v>3</v>
      </c>
      <c r="Y282" s="143"/>
      <c r="Z282" s="143">
        <v>3</v>
      </c>
      <c r="AA282" s="143"/>
      <c r="AB282" s="143">
        <v>3</v>
      </c>
      <c r="AC282" s="143"/>
      <c r="AD282" s="34"/>
    </row>
    <row r="283" spans="1:30" ht="15.75" x14ac:dyDescent="0.25">
      <c r="A283" s="124" t="s">
        <v>31</v>
      </c>
      <c r="B283" s="153" t="s">
        <v>1630</v>
      </c>
      <c r="C283" s="143">
        <v>3</v>
      </c>
      <c r="D283" s="143">
        <v>3</v>
      </c>
      <c r="E283" s="143">
        <v>2</v>
      </c>
      <c r="F283" s="143">
        <v>2</v>
      </c>
      <c r="G283" s="143"/>
      <c r="H283" s="143"/>
      <c r="I283" s="143">
        <v>1</v>
      </c>
      <c r="J283" s="143"/>
      <c r="K283" s="143">
        <v>1</v>
      </c>
      <c r="L283" s="143"/>
      <c r="M283" s="143">
        <v>1</v>
      </c>
      <c r="N283" s="143"/>
      <c r="O283" s="143"/>
      <c r="P283" s="143">
        <v>3</v>
      </c>
      <c r="Q283" s="143"/>
      <c r="R283" s="143">
        <v>9</v>
      </c>
      <c r="S283" s="143">
        <v>9</v>
      </c>
      <c r="T283" s="143">
        <v>6</v>
      </c>
      <c r="U283" s="143">
        <v>6</v>
      </c>
      <c r="V283" s="143"/>
      <c r="W283" s="143"/>
      <c r="X283" s="143">
        <v>3</v>
      </c>
      <c r="Y283" s="143"/>
      <c r="Z283" s="143">
        <v>3</v>
      </c>
      <c r="AA283" s="143"/>
      <c r="AB283" s="143">
        <v>3</v>
      </c>
      <c r="AC283" s="143"/>
      <c r="AD283" s="34"/>
    </row>
    <row r="284" spans="1:30" ht="15.75" x14ac:dyDescent="0.25">
      <c r="A284" s="124" t="s">
        <v>33</v>
      </c>
      <c r="B284" s="153" t="s">
        <v>1631</v>
      </c>
      <c r="C284" s="143">
        <v>3</v>
      </c>
      <c r="D284" s="143">
        <v>3</v>
      </c>
      <c r="E284" s="143">
        <v>2</v>
      </c>
      <c r="F284" s="143">
        <v>2</v>
      </c>
      <c r="G284" s="143"/>
      <c r="H284" s="143"/>
      <c r="I284" s="143">
        <v>1</v>
      </c>
      <c r="J284" s="143"/>
      <c r="K284" s="143">
        <v>1</v>
      </c>
      <c r="L284" s="143"/>
      <c r="M284" s="143">
        <v>1</v>
      </c>
      <c r="N284" s="143"/>
      <c r="O284" s="143"/>
      <c r="P284" s="143">
        <v>3</v>
      </c>
      <c r="Q284" s="143"/>
      <c r="R284" s="143">
        <v>9</v>
      </c>
      <c r="S284" s="143">
        <v>9</v>
      </c>
      <c r="T284" s="143">
        <v>6</v>
      </c>
      <c r="U284" s="143">
        <v>6</v>
      </c>
      <c r="V284" s="143"/>
      <c r="W284" s="143"/>
      <c r="X284" s="143">
        <v>3</v>
      </c>
      <c r="Y284" s="143"/>
      <c r="Z284" s="143">
        <v>3</v>
      </c>
      <c r="AA284" s="143"/>
      <c r="AB284" s="143">
        <v>3</v>
      </c>
      <c r="AC284" s="143"/>
      <c r="AD284" s="34"/>
    </row>
    <row r="285" spans="1:30" s="57" customFormat="1" ht="8.25" customHeight="1" x14ac:dyDescent="0.25">
      <c r="A285" s="200"/>
      <c r="B285" s="201"/>
      <c r="C285" s="201"/>
      <c r="D285" s="201"/>
      <c r="E285" s="201"/>
      <c r="F285" s="201"/>
      <c r="G285" s="201"/>
      <c r="H285" s="201"/>
      <c r="I285" s="201"/>
      <c r="J285" s="201"/>
      <c r="K285" s="201"/>
      <c r="L285" s="201"/>
      <c r="M285" s="201"/>
      <c r="N285" s="201"/>
      <c r="O285" s="201"/>
      <c r="P285" s="201"/>
      <c r="Q285" s="201"/>
      <c r="R285" s="201"/>
      <c r="S285" s="201"/>
      <c r="T285" s="201"/>
      <c r="U285" s="201"/>
      <c r="V285" s="201"/>
      <c r="W285" s="201"/>
      <c r="X285" s="201"/>
      <c r="Y285" s="201"/>
      <c r="Z285" s="201"/>
      <c r="AA285" s="201"/>
      <c r="AB285" s="201"/>
      <c r="AC285" s="202"/>
      <c r="AD285" s="34"/>
    </row>
    <row r="286" spans="1:30" ht="15.75" x14ac:dyDescent="0.25">
      <c r="A286" s="81" t="s">
        <v>285</v>
      </c>
      <c r="B286" s="81" t="s">
        <v>2531</v>
      </c>
      <c r="C286" s="81" t="s">
        <v>2</v>
      </c>
      <c r="D286" s="81" t="s">
        <v>3</v>
      </c>
      <c r="E286" s="81" t="s">
        <v>4</v>
      </c>
      <c r="F286" s="81" t="s">
        <v>5</v>
      </c>
      <c r="G286" s="81" t="s">
        <v>6</v>
      </c>
      <c r="H286" s="81" t="s">
        <v>7</v>
      </c>
      <c r="I286" s="81" t="s">
        <v>8</v>
      </c>
      <c r="J286" s="81" t="s">
        <v>9</v>
      </c>
      <c r="K286" s="81" t="s">
        <v>10</v>
      </c>
      <c r="L286" s="81" t="s">
        <v>11</v>
      </c>
      <c r="M286" s="81" t="s">
        <v>12</v>
      </c>
      <c r="N286" s="81" t="s">
        <v>13</v>
      </c>
      <c r="O286" s="81"/>
      <c r="P286" s="81" t="s">
        <v>14</v>
      </c>
      <c r="Q286" s="81"/>
      <c r="R286" s="81" t="s">
        <v>15</v>
      </c>
      <c r="S286" s="81" t="s">
        <v>16</v>
      </c>
      <c r="T286" s="81" t="s">
        <v>17</v>
      </c>
      <c r="U286" s="81" t="s">
        <v>18</v>
      </c>
      <c r="V286" s="81" t="s">
        <v>19</v>
      </c>
      <c r="W286" s="81" t="s">
        <v>20</v>
      </c>
      <c r="X286" s="81" t="s">
        <v>21</v>
      </c>
      <c r="Y286" s="81" t="s">
        <v>22</v>
      </c>
      <c r="Z286" s="81" t="s">
        <v>23</v>
      </c>
      <c r="AA286" s="81" t="s">
        <v>24</v>
      </c>
      <c r="AB286" s="81" t="s">
        <v>25</v>
      </c>
      <c r="AC286" s="81" t="s">
        <v>26</v>
      </c>
      <c r="AD286" s="34"/>
    </row>
    <row r="287" spans="1:30" ht="15.75" x14ac:dyDescent="0.25">
      <c r="A287" s="124" t="s">
        <v>27</v>
      </c>
      <c r="B287" s="153" t="s">
        <v>1632</v>
      </c>
      <c r="C287" s="143">
        <v>3</v>
      </c>
      <c r="D287" s="143">
        <v>3</v>
      </c>
      <c r="E287" s="143">
        <v>2</v>
      </c>
      <c r="F287" s="143">
        <v>1</v>
      </c>
      <c r="G287" s="143"/>
      <c r="H287" s="143"/>
      <c r="I287" s="143"/>
      <c r="J287" s="143"/>
      <c r="K287" s="143"/>
      <c r="L287" s="143"/>
      <c r="M287" s="143"/>
      <c r="N287" s="143">
        <v>1</v>
      </c>
      <c r="O287" s="143"/>
      <c r="P287" s="143">
        <v>1</v>
      </c>
      <c r="Q287" s="143"/>
      <c r="R287" s="143">
        <v>3</v>
      </c>
      <c r="S287" s="143">
        <v>3</v>
      </c>
      <c r="T287" s="143">
        <v>2</v>
      </c>
      <c r="U287" s="143">
        <v>1</v>
      </c>
      <c r="V287" s="143"/>
      <c r="W287" s="143"/>
      <c r="X287" s="143"/>
      <c r="Y287" s="143"/>
      <c r="Z287" s="143"/>
      <c r="AA287" s="143"/>
      <c r="AB287" s="143"/>
      <c r="AC287" s="143">
        <v>1</v>
      </c>
      <c r="AD287" s="34"/>
    </row>
    <row r="288" spans="1:30" ht="15.75" x14ac:dyDescent="0.25">
      <c r="A288" s="124" t="s">
        <v>31</v>
      </c>
      <c r="B288" s="153" t="s">
        <v>1633</v>
      </c>
      <c r="C288" s="143">
        <v>3</v>
      </c>
      <c r="D288" s="143">
        <v>3</v>
      </c>
      <c r="E288" s="143">
        <v>2</v>
      </c>
      <c r="F288" s="143">
        <v>1</v>
      </c>
      <c r="G288" s="143"/>
      <c r="H288" s="143"/>
      <c r="I288" s="143"/>
      <c r="J288" s="143"/>
      <c r="K288" s="143"/>
      <c r="L288" s="143"/>
      <c r="M288" s="143"/>
      <c r="N288" s="143">
        <v>1</v>
      </c>
      <c r="O288" s="143"/>
      <c r="P288" s="143">
        <v>1</v>
      </c>
      <c r="Q288" s="143"/>
      <c r="R288" s="143">
        <v>3</v>
      </c>
      <c r="S288" s="143">
        <v>3</v>
      </c>
      <c r="T288" s="143">
        <v>2</v>
      </c>
      <c r="U288" s="143">
        <v>1</v>
      </c>
      <c r="V288" s="143"/>
      <c r="W288" s="143"/>
      <c r="X288" s="143"/>
      <c r="Y288" s="143"/>
      <c r="Z288" s="143"/>
      <c r="AA288" s="143"/>
      <c r="AB288" s="143"/>
      <c r="AC288" s="143">
        <v>1</v>
      </c>
      <c r="AD288" s="34"/>
    </row>
    <row r="289" spans="1:30" ht="31.5" x14ac:dyDescent="0.25">
      <c r="A289" s="124" t="s">
        <v>33</v>
      </c>
      <c r="B289" s="153" t="s">
        <v>1634</v>
      </c>
      <c r="C289" s="143">
        <v>3</v>
      </c>
      <c r="D289" s="143">
        <v>3</v>
      </c>
      <c r="E289" s="143">
        <v>2</v>
      </c>
      <c r="F289" s="143">
        <v>1</v>
      </c>
      <c r="G289" s="143"/>
      <c r="H289" s="143"/>
      <c r="I289" s="143"/>
      <c r="J289" s="143"/>
      <c r="K289" s="143"/>
      <c r="L289" s="143"/>
      <c r="M289" s="143"/>
      <c r="N289" s="143">
        <v>1</v>
      </c>
      <c r="O289" s="143"/>
      <c r="P289" s="143">
        <v>1</v>
      </c>
      <c r="Q289" s="143"/>
      <c r="R289" s="143">
        <v>3</v>
      </c>
      <c r="S289" s="143">
        <v>3</v>
      </c>
      <c r="T289" s="143">
        <v>2</v>
      </c>
      <c r="U289" s="143">
        <v>1</v>
      </c>
      <c r="V289" s="143"/>
      <c r="W289" s="143"/>
      <c r="X289" s="143"/>
      <c r="Y289" s="143"/>
      <c r="Z289" s="143"/>
      <c r="AA289" s="143"/>
      <c r="AB289" s="143"/>
      <c r="AC289" s="143">
        <v>1</v>
      </c>
      <c r="AD289" s="34"/>
    </row>
    <row r="290" spans="1:30" ht="15.75" x14ac:dyDescent="0.25">
      <c r="A290" s="124" t="s">
        <v>35</v>
      </c>
      <c r="B290" s="153" t="s">
        <v>1635</v>
      </c>
      <c r="C290" s="143">
        <v>3</v>
      </c>
      <c r="D290" s="143">
        <v>3</v>
      </c>
      <c r="E290" s="143">
        <v>2</v>
      </c>
      <c r="F290" s="143">
        <v>1</v>
      </c>
      <c r="G290" s="143"/>
      <c r="H290" s="143"/>
      <c r="I290" s="143"/>
      <c r="J290" s="143"/>
      <c r="K290" s="143"/>
      <c r="L290" s="143"/>
      <c r="M290" s="143"/>
      <c r="N290" s="143">
        <v>1</v>
      </c>
      <c r="O290" s="143"/>
      <c r="P290" s="143">
        <v>1</v>
      </c>
      <c r="Q290" s="143"/>
      <c r="R290" s="143">
        <v>3</v>
      </c>
      <c r="S290" s="143">
        <v>3</v>
      </c>
      <c r="T290" s="143">
        <v>2</v>
      </c>
      <c r="U290" s="143">
        <v>1</v>
      </c>
      <c r="V290" s="143"/>
      <c r="W290" s="143"/>
      <c r="X290" s="143"/>
      <c r="Y290" s="143"/>
      <c r="Z290" s="143"/>
      <c r="AA290" s="143"/>
      <c r="AB290" s="143"/>
      <c r="AC290" s="143">
        <v>1</v>
      </c>
      <c r="AD290" s="34"/>
    </row>
    <row r="291" spans="1:30" ht="15.75" x14ac:dyDescent="0.25">
      <c r="A291" s="124" t="s">
        <v>37</v>
      </c>
      <c r="B291" s="153" t="s">
        <v>1636</v>
      </c>
      <c r="C291" s="143">
        <v>3</v>
      </c>
      <c r="D291" s="143">
        <v>3</v>
      </c>
      <c r="E291" s="143">
        <v>2</v>
      </c>
      <c r="F291" s="143">
        <v>1</v>
      </c>
      <c r="G291" s="143"/>
      <c r="H291" s="143"/>
      <c r="I291" s="143"/>
      <c r="J291" s="143"/>
      <c r="K291" s="143"/>
      <c r="L291" s="143"/>
      <c r="M291" s="143"/>
      <c r="N291" s="143">
        <v>1</v>
      </c>
      <c r="O291" s="143"/>
      <c r="P291" s="143">
        <v>1</v>
      </c>
      <c r="Q291" s="143"/>
      <c r="R291" s="143">
        <v>3</v>
      </c>
      <c r="S291" s="143">
        <v>3</v>
      </c>
      <c r="T291" s="143">
        <v>2</v>
      </c>
      <c r="U291" s="143">
        <v>1</v>
      </c>
      <c r="V291" s="143"/>
      <c r="W291" s="143"/>
      <c r="X291" s="143"/>
      <c r="Y291" s="143"/>
      <c r="Z291" s="143"/>
      <c r="AA291" s="143"/>
      <c r="AB291" s="143"/>
      <c r="AC291" s="143">
        <v>1</v>
      </c>
      <c r="AD291" s="34"/>
    </row>
    <row r="292" spans="1:30" ht="15.75" x14ac:dyDescent="0.25">
      <c r="A292" s="124" t="s">
        <v>39</v>
      </c>
      <c r="B292" s="153" t="s">
        <v>1637</v>
      </c>
      <c r="C292" s="143">
        <v>3</v>
      </c>
      <c r="D292" s="143">
        <v>3</v>
      </c>
      <c r="E292" s="143">
        <v>2</v>
      </c>
      <c r="F292" s="143">
        <v>1</v>
      </c>
      <c r="G292" s="143"/>
      <c r="H292" s="143"/>
      <c r="I292" s="143"/>
      <c r="J292" s="143"/>
      <c r="K292" s="143"/>
      <c r="L292" s="143"/>
      <c r="M292" s="143"/>
      <c r="N292" s="143">
        <v>1</v>
      </c>
      <c r="O292" s="143"/>
      <c r="P292" s="143">
        <v>1</v>
      </c>
      <c r="Q292" s="143"/>
      <c r="R292" s="143">
        <v>3</v>
      </c>
      <c r="S292" s="143">
        <v>3</v>
      </c>
      <c r="T292" s="143">
        <v>2</v>
      </c>
      <c r="U292" s="143">
        <v>1</v>
      </c>
      <c r="V292" s="143"/>
      <c r="W292" s="143"/>
      <c r="X292" s="143"/>
      <c r="Y292" s="143"/>
      <c r="Z292" s="143"/>
      <c r="AA292" s="143"/>
      <c r="AB292" s="143"/>
      <c r="AC292" s="143">
        <v>1</v>
      </c>
      <c r="AD292" s="34"/>
    </row>
    <row r="293" spans="1:30" ht="15.75" x14ac:dyDescent="0.25">
      <c r="A293" s="81" t="s">
        <v>285</v>
      </c>
      <c r="B293" s="81" t="s">
        <v>2532</v>
      </c>
      <c r="C293" s="81" t="s">
        <v>2</v>
      </c>
      <c r="D293" s="81" t="s">
        <v>3</v>
      </c>
      <c r="E293" s="81" t="s">
        <v>4</v>
      </c>
      <c r="F293" s="81" t="s">
        <v>5</v>
      </c>
      <c r="G293" s="81" t="s">
        <v>6</v>
      </c>
      <c r="H293" s="81" t="s">
        <v>7</v>
      </c>
      <c r="I293" s="81" t="s">
        <v>8</v>
      </c>
      <c r="J293" s="81" t="s">
        <v>9</v>
      </c>
      <c r="K293" s="81" t="s">
        <v>10</v>
      </c>
      <c r="L293" s="81" t="s">
        <v>11</v>
      </c>
      <c r="M293" s="81" t="s">
        <v>12</v>
      </c>
      <c r="N293" s="81" t="s">
        <v>13</v>
      </c>
      <c r="O293" s="81"/>
      <c r="P293" s="81" t="s">
        <v>14</v>
      </c>
      <c r="Q293" s="81"/>
      <c r="R293" s="81" t="s">
        <v>15</v>
      </c>
      <c r="S293" s="81" t="s">
        <v>16</v>
      </c>
      <c r="T293" s="81" t="s">
        <v>17</v>
      </c>
      <c r="U293" s="81" t="s">
        <v>18</v>
      </c>
      <c r="V293" s="81" t="s">
        <v>19</v>
      </c>
      <c r="W293" s="81" t="s">
        <v>20</v>
      </c>
      <c r="X293" s="81" t="s">
        <v>21</v>
      </c>
      <c r="Y293" s="81" t="s">
        <v>22</v>
      </c>
      <c r="Z293" s="81" t="s">
        <v>23</v>
      </c>
      <c r="AA293" s="81" t="s">
        <v>24</v>
      </c>
      <c r="AB293" s="81" t="s">
        <v>25</v>
      </c>
      <c r="AC293" s="81" t="s">
        <v>26</v>
      </c>
      <c r="AD293" s="34"/>
    </row>
    <row r="294" spans="1:30" ht="15.75" x14ac:dyDescent="0.25">
      <c r="A294" s="124" t="s">
        <v>27</v>
      </c>
      <c r="B294" s="153" t="s">
        <v>1638</v>
      </c>
      <c r="C294" s="143">
        <v>3</v>
      </c>
      <c r="D294" s="143">
        <v>3</v>
      </c>
      <c r="E294" s="143">
        <v>2</v>
      </c>
      <c r="F294" s="143">
        <v>1</v>
      </c>
      <c r="G294" s="143">
        <v>3</v>
      </c>
      <c r="H294" s="143"/>
      <c r="I294" s="143"/>
      <c r="J294" s="143"/>
      <c r="K294" s="143"/>
      <c r="L294" s="143"/>
      <c r="M294" s="143"/>
      <c r="N294" s="143">
        <v>3</v>
      </c>
      <c r="O294" s="143"/>
      <c r="P294" s="143">
        <v>1.2</v>
      </c>
      <c r="Q294" s="143"/>
      <c r="R294" s="143">
        <v>3.5999999999999996</v>
      </c>
      <c r="S294" s="143">
        <v>3.5999999999999996</v>
      </c>
      <c r="T294" s="143">
        <v>2.4</v>
      </c>
      <c r="U294" s="143">
        <v>1.2</v>
      </c>
      <c r="V294" s="143">
        <v>3.5999999999999996</v>
      </c>
      <c r="W294" s="143"/>
      <c r="X294" s="143"/>
      <c r="Y294" s="143"/>
      <c r="Z294" s="143"/>
      <c r="AA294" s="143"/>
      <c r="AB294" s="143"/>
      <c r="AC294" s="143">
        <v>3.5999999999999996</v>
      </c>
      <c r="AD294" s="34"/>
    </row>
    <row r="295" spans="1:30" ht="15.75" x14ac:dyDescent="0.25">
      <c r="A295" s="124" t="s">
        <v>31</v>
      </c>
      <c r="B295" s="153" t="s">
        <v>1639</v>
      </c>
      <c r="C295" s="143">
        <v>3</v>
      </c>
      <c r="D295" s="143">
        <v>3</v>
      </c>
      <c r="E295" s="143">
        <v>2</v>
      </c>
      <c r="F295" s="143">
        <v>1</v>
      </c>
      <c r="G295" s="143">
        <v>3</v>
      </c>
      <c r="H295" s="143"/>
      <c r="I295" s="143"/>
      <c r="J295" s="143"/>
      <c r="K295" s="143"/>
      <c r="L295" s="143"/>
      <c r="M295" s="143"/>
      <c r="N295" s="143">
        <v>3</v>
      </c>
      <c r="O295" s="143"/>
      <c r="P295" s="143">
        <v>1.2</v>
      </c>
      <c r="Q295" s="143"/>
      <c r="R295" s="143">
        <v>3.5999999999999996</v>
      </c>
      <c r="S295" s="143">
        <v>3.5999999999999996</v>
      </c>
      <c r="T295" s="143">
        <v>2.4</v>
      </c>
      <c r="U295" s="143">
        <v>1.2</v>
      </c>
      <c r="V295" s="143">
        <v>3.5999999999999996</v>
      </c>
      <c r="W295" s="143"/>
      <c r="X295" s="143"/>
      <c r="Y295" s="143"/>
      <c r="Z295" s="143"/>
      <c r="AA295" s="143"/>
      <c r="AB295" s="143"/>
      <c r="AC295" s="143">
        <v>3.5999999999999996</v>
      </c>
      <c r="AD295" s="34"/>
    </row>
    <row r="296" spans="1:30" ht="15.75" x14ac:dyDescent="0.25">
      <c r="A296" s="124" t="s">
        <v>33</v>
      </c>
      <c r="B296" s="153" t="s">
        <v>1640</v>
      </c>
      <c r="C296" s="143">
        <v>3</v>
      </c>
      <c r="D296" s="143">
        <v>3</v>
      </c>
      <c r="E296" s="143">
        <v>2</v>
      </c>
      <c r="F296" s="143">
        <v>1</v>
      </c>
      <c r="G296" s="143">
        <v>3</v>
      </c>
      <c r="H296" s="143"/>
      <c r="I296" s="143"/>
      <c r="J296" s="143"/>
      <c r="K296" s="143"/>
      <c r="L296" s="143"/>
      <c r="M296" s="143"/>
      <c r="N296" s="143">
        <v>3</v>
      </c>
      <c r="O296" s="143"/>
      <c r="P296" s="143">
        <v>1.2</v>
      </c>
      <c r="Q296" s="143"/>
      <c r="R296" s="143">
        <v>3.5999999999999996</v>
      </c>
      <c r="S296" s="143">
        <v>3.5999999999999996</v>
      </c>
      <c r="T296" s="143">
        <v>2.4</v>
      </c>
      <c r="U296" s="143">
        <v>1.2</v>
      </c>
      <c r="V296" s="143">
        <v>3.5999999999999996</v>
      </c>
      <c r="W296" s="143"/>
      <c r="X296" s="143"/>
      <c r="Y296" s="143"/>
      <c r="Z296" s="143"/>
      <c r="AA296" s="143"/>
      <c r="AB296" s="143"/>
      <c r="AC296" s="143">
        <v>3.5999999999999996</v>
      </c>
      <c r="AD296" s="34"/>
    </row>
    <row r="297" spans="1:30" ht="15.75" x14ac:dyDescent="0.25">
      <c r="A297" s="124" t="s">
        <v>35</v>
      </c>
      <c r="B297" s="153" t="s">
        <v>1641</v>
      </c>
      <c r="C297" s="143">
        <v>3</v>
      </c>
      <c r="D297" s="143">
        <v>3</v>
      </c>
      <c r="E297" s="143">
        <v>2</v>
      </c>
      <c r="F297" s="143">
        <v>1</v>
      </c>
      <c r="G297" s="143">
        <v>3</v>
      </c>
      <c r="H297" s="143"/>
      <c r="I297" s="143"/>
      <c r="J297" s="143"/>
      <c r="K297" s="143"/>
      <c r="L297" s="143"/>
      <c r="M297" s="143"/>
      <c r="N297" s="143">
        <v>3</v>
      </c>
      <c r="O297" s="143"/>
      <c r="P297" s="143">
        <v>1.2</v>
      </c>
      <c r="Q297" s="143"/>
      <c r="R297" s="143">
        <v>3.5999999999999996</v>
      </c>
      <c r="S297" s="143">
        <v>3.5999999999999996</v>
      </c>
      <c r="T297" s="143">
        <v>2.4</v>
      </c>
      <c r="U297" s="143">
        <v>1.2</v>
      </c>
      <c r="V297" s="143">
        <v>3.5999999999999996</v>
      </c>
      <c r="W297" s="143"/>
      <c r="X297" s="143"/>
      <c r="Y297" s="143"/>
      <c r="Z297" s="143"/>
      <c r="AA297" s="143"/>
      <c r="AB297" s="143"/>
      <c r="AC297" s="143">
        <v>3.5999999999999996</v>
      </c>
      <c r="AD297" s="34"/>
    </row>
    <row r="298" spans="1:30" ht="15.75" x14ac:dyDescent="0.25">
      <c r="A298" s="81" t="s">
        <v>285</v>
      </c>
      <c r="B298" s="81" t="s">
        <v>2533</v>
      </c>
      <c r="C298" s="81" t="s">
        <v>2</v>
      </c>
      <c r="D298" s="81" t="s">
        <v>3</v>
      </c>
      <c r="E298" s="81" t="s">
        <v>4</v>
      </c>
      <c r="F298" s="81" t="s">
        <v>5</v>
      </c>
      <c r="G298" s="81" t="s">
        <v>6</v>
      </c>
      <c r="H298" s="81" t="s">
        <v>7</v>
      </c>
      <c r="I298" s="81" t="s">
        <v>8</v>
      </c>
      <c r="J298" s="81" t="s">
        <v>9</v>
      </c>
      <c r="K298" s="81" t="s">
        <v>10</v>
      </c>
      <c r="L298" s="81" t="s">
        <v>11</v>
      </c>
      <c r="M298" s="81" t="s">
        <v>12</v>
      </c>
      <c r="N298" s="81" t="s">
        <v>13</v>
      </c>
      <c r="O298" s="81"/>
      <c r="P298" s="81" t="s">
        <v>14</v>
      </c>
      <c r="Q298" s="81"/>
      <c r="R298" s="81" t="s">
        <v>15</v>
      </c>
      <c r="S298" s="81" t="s">
        <v>16</v>
      </c>
      <c r="T298" s="81" t="s">
        <v>17</v>
      </c>
      <c r="U298" s="81" t="s">
        <v>18</v>
      </c>
      <c r="V298" s="81" t="s">
        <v>19</v>
      </c>
      <c r="W298" s="81" t="s">
        <v>20</v>
      </c>
      <c r="X298" s="81" t="s">
        <v>21</v>
      </c>
      <c r="Y298" s="81" t="s">
        <v>22</v>
      </c>
      <c r="Z298" s="81" t="s">
        <v>23</v>
      </c>
      <c r="AA298" s="81" t="s">
        <v>24</v>
      </c>
      <c r="AB298" s="81" t="s">
        <v>25</v>
      </c>
      <c r="AC298" s="81" t="s">
        <v>26</v>
      </c>
      <c r="AD298" s="34"/>
    </row>
    <row r="299" spans="1:30" ht="15.75" x14ac:dyDescent="0.25">
      <c r="A299" s="124" t="s">
        <v>27</v>
      </c>
      <c r="B299" s="153" t="s">
        <v>1642</v>
      </c>
      <c r="C299" s="143">
        <v>3</v>
      </c>
      <c r="D299" s="143">
        <v>3</v>
      </c>
      <c r="E299" s="143">
        <v>3</v>
      </c>
      <c r="F299" s="143">
        <v>3</v>
      </c>
      <c r="G299" s="143">
        <v>1</v>
      </c>
      <c r="H299" s="143"/>
      <c r="I299" s="143"/>
      <c r="J299" s="143"/>
      <c r="K299" s="143"/>
      <c r="L299" s="143"/>
      <c r="M299" s="143"/>
      <c r="N299" s="143">
        <v>3</v>
      </c>
      <c r="O299" s="143"/>
      <c r="P299" s="143">
        <v>1.2</v>
      </c>
      <c r="Q299" s="143"/>
      <c r="R299" s="143">
        <v>3.5999999999999996</v>
      </c>
      <c r="S299" s="143">
        <v>3.5999999999999996</v>
      </c>
      <c r="T299" s="143">
        <v>3.5999999999999996</v>
      </c>
      <c r="U299" s="143">
        <v>3.5999999999999996</v>
      </c>
      <c r="V299" s="143">
        <v>1.2</v>
      </c>
      <c r="W299" s="143"/>
      <c r="X299" s="143"/>
      <c r="Y299" s="143"/>
      <c r="Z299" s="143"/>
      <c r="AA299" s="143"/>
      <c r="AB299" s="143"/>
      <c r="AC299" s="143">
        <v>3.5999999999999996</v>
      </c>
      <c r="AD299" s="34"/>
    </row>
    <row r="300" spans="1:30" ht="15.75" x14ac:dyDescent="0.25">
      <c r="A300" s="124" t="s">
        <v>31</v>
      </c>
      <c r="B300" s="153" t="s">
        <v>1643</v>
      </c>
      <c r="C300" s="143">
        <v>3</v>
      </c>
      <c r="D300" s="143">
        <v>3</v>
      </c>
      <c r="E300" s="143">
        <v>3</v>
      </c>
      <c r="F300" s="143">
        <v>3</v>
      </c>
      <c r="G300" s="143">
        <v>1</v>
      </c>
      <c r="H300" s="143"/>
      <c r="I300" s="143"/>
      <c r="J300" s="143"/>
      <c r="K300" s="143"/>
      <c r="L300" s="143"/>
      <c r="M300" s="143"/>
      <c r="N300" s="143">
        <v>3</v>
      </c>
      <c r="O300" s="143"/>
      <c r="P300" s="143">
        <v>1.2</v>
      </c>
      <c r="Q300" s="143"/>
      <c r="R300" s="143">
        <v>3.5999999999999996</v>
      </c>
      <c r="S300" s="143">
        <v>3.5999999999999996</v>
      </c>
      <c r="T300" s="143">
        <v>3.5999999999999996</v>
      </c>
      <c r="U300" s="143">
        <v>3.5999999999999996</v>
      </c>
      <c r="V300" s="143">
        <v>1.2</v>
      </c>
      <c r="W300" s="143"/>
      <c r="X300" s="143"/>
      <c r="Y300" s="143"/>
      <c r="Z300" s="143"/>
      <c r="AA300" s="143"/>
      <c r="AB300" s="143"/>
      <c r="AC300" s="143">
        <v>3.5999999999999996</v>
      </c>
      <c r="AD300" s="34"/>
    </row>
    <row r="301" spans="1:30" ht="15.75" x14ac:dyDescent="0.25">
      <c r="A301" s="124" t="s">
        <v>33</v>
      </c>
      <c r="B301" s="153" t="s">
        <v>1644</v>
      </c>
      <c r="C301" s="143">
        <v>3</v>
      </c>
      <c r="D301" s="143">
        <v>3</v>
      </c>
      <c r="E301" s="143">
        <v>3</v>
      </c>
      <c r="F301" s="143">
        <v>3</v>
      </c>
      <c r="G301" s="143">
        <v>1</v>
      </c>
      <c r="H301" s="143"/>
      <c r="I301" s="143"/>
      <c r="J301" s="143"/>
      <c r="K301" s="143"/>
      <c r="L301" s="143"/>
      <c r="M301" s="143"/>
      <c r="N301" s="143">
        <v>3</v>
      </c>
      <c r="O301" s="143"/>
      <c r="P301" s="143">
        <v>1.2</v>
      </c>
      <c r="Q301" s="143"/>
      <c r="R301" s="143">
        <v>3.5999999999999996</v>
      </c>
      <c r="S301" s="143">
        <v>3.5999999999999996</v>
      </c>
      <c r="T301" s="143">
        <v>3.5999999999999996</v>
      </c>
      <c r="U301" s="143">
        <v>3.5999999999999996</v>
      </c>
      <c r="V301" s="143">
        <v>1.2</v>
      </c>
      <c r="W301" s="143"/>
      <c r="X301" s="143"/>
      <c r="Y301" s="143"/>
      <c r="Z301" s="143"/>
      <c r="AA301" s="143"/>
      <c r="AB301" s="143"/>
      <c r="AC301" s="143">
        <v>3.5999999999999996</v>
      </c>
      <c r="AD301" s="34"/>
    </row>
    <row r="302" spans="1:30" ht="15.75" x14ac:dyDescent="0.25">
      <c r="A302" s="124" t="s">
        <v>35</v>
      </c>
      <c r="B302" s="153" t="s">
        <v>1645</v>
      </c>
      <c r="C302" s="143">
        <v>3</v>
      </c>
      <c r="D302" s="143">
        <v>3</v>
      </c>
      <c r="E302" s="143">
        <v>3</v>
      </c>
      <c r="F302" s="143">
        <v>3</v>
      </c>
      <c r="G302" s="143">
        <v>1</v>
      </c>
      <c r="H302" s="143"/>
      <c r="I302" s="143"/>
      <c r="J302" s="143"/>
      <c r="K302" s="143"/>
      <c r="L302" s="143"/>
      <c r="M302" s="143"/>
      <c r="N302" s="143">
        <v>3</v>
      </c>
      <c r="O302" s="143"/>
      <c r="P302" s="143">
        <v>1.2</v>
      </c>
      <c r="Q302" s="143"/>
      <c r="R302" s="143">
        <v>3.5999999999999996</v>
      </c>
      <c r="S302" s="143">
        <v>3.5999999999999996</v>
      </c>
      <c r="T302" s="143">
        <v>3.5999999999999996</v>
      </c>
      <c r="U302" s="143">
        <v>3.5999999999999996</v>
      </c>
      <c r="V302" s="143">
        <v>1.2</v>
      </c>
      <c r="W302" s="143"/>
      <c r="X302" s="143"/>
      <c r="Y302" s="143"/>
      <c r="Z302" s="143"/>
      <c r="AA302" s="143"/>
      <c r="AB302" s="143"/>
      <c r="AC302" s="143">
        <v>3.5999999999999996</v>
      </c>
      <c r="AD302" s="34"/>
    </row>
    <row r="303" spans="1:30" ht="15.75" x14ac:dyDescent="0.25">
      <c r="A303" s="124" t="s">
        <v>37</v>
      </c>
      <c r="B303" s="153" t="s">
        <v>1646</v>
      </c>
      <c r="C303" s="143">
        <v>3</v>
      </c>
      <c r="D303" s="143">
        <v>3</v>
      </c>
      <c r="E303" s="143">
        <v>3</v>
      </c>
      <c r="F303" s="143">
        <v>3</v>
      </c>
      <c r="G303" s="143">
        <v>1</v>
      </c>
      <c r="H303" s="143"/>
      <c r="I303" s="143"/>
      <c r="J303" s="143"/>
      <c r="K303" s="143"/>
      <c r="L303" s="143"/>
      <c r="M303" s="143"/>
      <c r="N303" s="143">
        <v>3</v>
      </c>
      <c r="O303" s="143"/>
      <c r="P303" s="143">
        <v>1.2</v>
      </c>
      <c r="Q303" s="143"/>
      <c r="R303" s="143">
        <v>3.5999999999999996</v>
      </c>
      <c r="S303" s="143">
        <v>3.5999999999999996</v>
      </c>
      <c r="T303" s="143">
        <v>3.5999999999999996</v>
      </c>
      <c r="U303" s="143">
        <v>3.5999999999999996</v>
      </c>
      <c r="V303" s="143">
        <v>1.2</v>
      </c>
      <c r="W303" s="143"/>
      <c r="X303" s="143"/>
      <c r="Y303" s="143"/>
      <c r="Z303" s="143"/>
      <c r="AA303" s="143"/>
      <c r="AB303" s="143"/>
      <c r="AC303" s="143">
        <v>3.5999999999999996</v>
      </c>
      <c r="AD303" s="34"/>
    </row>
    <row r="304" spans="1:30" ht="15.75" x14ac:dyDescent="0.25">
      <c r="A304" s="124" t="s">
        <v>39</v>
      </c>
      <c r="B304" s="153" t="s">
        <v>1647</v>
      </c>
      <c r="C304" s="143">
        <v>3</v>
      </c>
      <c r="D304" s="143">
        <v>3</v>
      </c>
      <c r="E304" s="143">
        <v>3</v>
      </c>
      <c r="F304" s="143">
        <v>3</v>
      </c>
      <c r="G304" s="143">
        <v>1</v>
      </c>
      <c r="H304" s="143"/>
      <c r="I304" s="143"/>
      <c r="J304" s="143"/>
      <c r="K304" s="143"/>
      <c r="L304" s="143"/>
      <c r="M304" s="143"/>
      <c r="N304" s="143">
        <v>3</v>
      </c>
      <c r="O304" s="143"/>
      <c r="P304" s="143">
        <v>1.2</v>
      </c>
      <c r="Q304" s="143"/>
      <c r="R304" s="143">
        <v>3.5999999999999996</v>
      </c>
      <c r="S304" s="143">
        <v>3.5999999999999996</v>
      </c>
      <c r="T304" s="143">
        <v>3.5999999999999996</v>
      </c>
      <c r="U304" s="143">
        <v>3.5999999999999996</v>
      </c>
      <c r="V304" s="143">
        <v>1.2</v>
      </c>
      <c r="W304" s="143"/>
      <c r="X304" s="143"/>
      <c r="Y304" s="143"/>
      <c r="Z304" s="143"/>
      <c r="AA304" s="143"/>
      <c r="AB304" s="143"/>
      <c r="AC304" s="143">
        <v>3.5999999999999996</v>
      </c>
      <c r="AD304" s="34"/>
    </row>
    <row r="305" spans="1:30" ht="15.75" x14ac:dyDescent="0.25">
      <c r="A305" s="81" t="s">
        <v>285</v>
      </c>
      <c r="B305" s="81" t="s">
        <v>2534</v>
      </c>
      <c r="C305" s="81" t="s">
        <v>2</v>
      </c>
      <c r="D305" s="81" t="s">
        <v>3</v>
      </c>
      <c r="E305" s="81" t="s">
        <v>4</v>
      </c>
      <c r="F305" s="81" t="s">
        <v>5</v>
      </c>
      <c r="G305" s="81" t="s">
        <v>6</v>
      </c>
      <c r="H305" s="81" t="s">
        <v>7</v>
      </c>
      <c r="I305" s="81" t="s">
        <v>8</v>
      </c>
      <c r="J305" s="81" t="s">
        <v>9</v>
      </c>
      <c r="K305" s="81" t="s">
        <v>10</v>
      </c>
      <c r="L305" s="81" t="s">
        <v>11</v>
      </c>
      <c r="M305" s="81" t="s">
        <v>12</v>
      </c>
      <c r="N305" s="81" t="s">
        <v>13</v>
      </c>
      <c r="O305" s="81"/>
      <c r="P305" s="81" t="s">
        <v>14</v>
      </c>
      <c r="Q305" s="81"/>
      <c r="R305" s="81" t="s">
        <v>15</v>
      </c>
      <c r="S305" s="81" t="s">
        <v>16</v>
      </c>
      <c r="T305" s="81" t="s">
        <v>17</v>
      </c>
      <c r="U305" s="81" t="s">
        <v>18</v>
      </c>
      <c r="V305" s="81" t="s">
        <v>19</v>
      </c>
      <c r="W305" s="81" t="s">
        <v>20</v>
      </c>
      <c r="X305" s="81" t="s">
        <v>21</v>
      </c>
      <c r="Y305" s="81" t="s">
        <v>22</v>
      </c>
      <c r="Z305" s="81" t="s">
        <v>23</v>
      </c>
      <c r="AA305" s="81" t="s">
        <v>24</v>
      </c>
      <c r="AB305" s="81" t="s">
        <v>25</v>
      </c>
      <c r="AC305" s="81" t="s">
        <v>26</v>
      </c>
      <c r="AD305" s="34"/>
    </row>
    <row r="306" spans="1:30" ht="15.75" x14ac:dyDescent="0.25">
      <c r="A306" s="124" t="s">
        <v>27</v>
      </c>
      <c r="B306" s="153" t="s">
        <v>1648</v>
      </c>
      <c r="C306" s="143">
        <v>3</v>
      </c>
      <c r="D306" s="143">
        <v>3</v>
      </c>
      <c r="E306" s="143">
        <v>3</v>
      </c>
      <c r="F306" s="143">
        <v>1</v>
      </c>
      <c r="G306" s="143">
        <v>2</v>
      </c>
      <c r="H306" s="143">
        <v>2</v>
      </c>
      <c r="I306" s="143"/>
      <c r="J306" s="143">
        <v>1</v>
      </c>
      <c r="K306" s="143">
        <v>1</v>
      </c>
      <c r="L306" s="143"/>
      <c r="M306" s="143"/>
      <c r="N306" s="143">
        <v>1</v>
      </c>
      <c r="O306" s="143"/>
      <c r="P306" s="143">
        <v>1.2</v>
      </c>
      <c r="Q306" s="143"/>
      <c r="R306" s="143">
        <v>3.5999999999999996</v>
      </c>
      <c r="S306" s="143">
        <v>3.5999999999999996</v>
      </c>
      <c r="T306" s="143">
        <v>3.5999999999999996</v>
      </c>
      <c r="U306" s="143">
        <v>1.2</v>
      </c>
      <c r="V306" s="143">
        <v>2.4</v>
      </c>
      <c r="W306" s="143">
        <v>2.4</v>
      </c>
      <c r="X306" s="143"/>
      <c r="Y306" s="143">
        <v>1.2</v>
      </c>
      <c r="Z306" s="143">
        <v>1.2</v>
      </c>
      <c r="AA306" s="143"/>
      <c r="AB306" s="143"/>
      <c r="AC306" s="143">
        <v>1.2</v>
      </c>
      <c r="AD306" s="34"/>
    </row>
    <row r="307" spans="1:30" ht="15.75" x14ac:dyDescent="0.25">
      <c r="A307" s="124" t="s">
        <v>31</v>
      </c>
      <c r="B307" s="153" t="s">
        <v>1649</v>
      </c>
      <c r="C307" s="143">
        <v>3</v>
      </c>
      <c r="D307" s="143">
        <v>3</v>
      </c>
      <c r="E307" s="143">
        <v>3</v>
      </c>
      <c r="F307" s="143">
        <v>1</v>
      </c>
      <c r="G307" s="143">
        <v>2</v>
      </c>
      <c r="H307" s="143">
        <v>2</v>
      </c>
      <c r="I307" s="143"/>
      <c r="J307" s="143">
        <v>1</v>
      </c>
      <c r="K307" s="143">
        <v>1</v>
      </c>
      <c r="L307" s="143"/>
      <c r="M307" s="143"/>
      <c r="N307" s="143">
        <v>1</v>
      </c>
      <c r="O307" s="143"/>
      <c r="P307" s="143">
        <v>1.2</v>
      </c>
      <c r="Q307" s="143"/>
      <c r="R307" s="143">
        <v>3.5999999999999996</v>
      </c>
      <c r="S307" s="143">
        <v>3.5999999999999996</v>
      </c>
      <c r="T307" s="143">
        <v>3.5999999999999996</v>
      </c>
      <c r="U307" s="143">
        <v>1.2</v>
      </c>
      <c r="V307" s="143">
        <v>2.4</v>
      </c>
      <c r="W307" s="143">
        <v>2.4</v>
      </c>
      <c r="X307" s="143"/>
      <c r="Y307" s="143">
        <v>1.2</v>
      </c>
      <c r="Z307" s="143">
        <v>1.2</v>
      </c>
      <c r="AA307" s="143"/>
      <c r="AB307" s="143"/>
      <c r="AC307" s="143">
        <v>1.2</v>
      </c>
      <c r="AD307" s="34"/>
    </row>
    <row r="308" spans="1:30" ht="31.5" x14ac:dyDescent="0.25">
      <c r="A308" s="124" t="s">
        <v>33</v>
      </c>
      <c r="B308" s="153" t="s">
        <v>1650</v>
      </c>
      <c r="C308" s="143">
        <v>3</v>
      </c>
      <c r="D308" s="143">
        <v>3</v>
      </c>
      <c r="E308" s="143">
        <v>3</v>
      </c>
      <c r="F308" s="143">
        <v>1</v>
      </c>
      <c r="G308" s="143">
        <v>2</v>
      </c>
      <c r="H308" s="143">
        <v>2</v>
      </c>
      <c r="I308" s="143"/>
      <c r="J308" s="143">
        <v>1</v>
      </c>
      <c r="K308" s="143">
        <v>1</v>
      </c>
      <c r="L308" s="143"/>
      <c r="M308" s="143"/>
      <c r="N308" s="143">
        <v>1</v>
      </c>
      <c r="O308" s="143"/>
      <c r="P308" s="143">
        <v>1.2</v>
      </c>
      <c r="Q308" s="143"/>
      <c r="R308" s="143">
        <v>3.5999999999999996</v>
      </c>
      <c r="S308" s="143">
        <v>3.5999999999999996</v>
      </c>
      <c r="T308" s="143">
        <v>3.5999999999999996</v>
      </c>
      <c r="U308" s="143">
        <v>1.2</v>
      </c>
      <c r="V308" s="143">
        <v>2.4</v>
      </c>
      <c r="W308" s="143">
        <v>2.4</v>
      </c>
      <c r="X308" s="143"/>
      <c r="Y308" s="143">
        <v>1.2</v>
      </c>
      <c r="Z308" s="143">
        <v>1.2</v>
      </c>
      <c r="AA308" s="143"/>
      <c r="AB308" s="143"/>
      <c r="AC308" s="143">
        <v>1.2</v>
      </c>
      <c r="AD308" s="34"/>
    </row>
    <row r="309" spans="1:30" ht="15.75" x14ac:dyDescent="0.25">
      <c r="A309" s="124" t="s">
        <v>35</v>
      </c>
      <c r="B309" s="153" t="s">
        <v>1651</v>
      </c>
      <c r="C309" s="143">
        <v>3</v>
      </c>
      <c r="D309" s="143">
        <v>3</v>
      </c>
      <c r="E309" s="143">
        <v>3</v>
      </c>
      <c r="F309" s="143">
        <v>1</v>
      </c>
      <c r="G309" s="143">
        <v>2</v>
      </c>
      <c r="H309" s="143">
        <v>2</v>
      </c>
      <c r="I309" s="143"/>
      <c r="J309" s="143">
        <v>1</v>
      </c>
      <c r="K309" s="143">
        <v>1</v>
      </c>
      <c r="L309" s="143"/>
      <c r="M309" s="143"/>
      <c r="N309" s="143">
        <v>1</v>
      </c>
      <c r="O309" s="143"/>
      <c r="P309" s="143">
        <v>1.2</v>
      </c>
      <c r="Q309" s="143"/>
      <c r="R309" s="143">
        <v>3.5999999999999996</v>
      </c>
      <c r="S309" s="143">
        <v>3.5999999999999996</v>
      </c>
      <c r="T309" s="143">
        <v>3.5999999999999996</v>
      </c>
      <c r="U309" s="143">
        <v>1.2</v>
      </c>
      <c r="V309" s="143">
        <v>2.4</v>
      </c>
      <c r="W309" s="143">
        <v>2.4</v>
      </c>
      <c r="X309" s="143"/>
      <c r="Y309" s="143">
        <v>1.2</v>
      </c>
      <c r="Z309" s="143">
        <v>1.2</v>
      </c>
      <c r="AA309" s="143"/>
      <c r="AB309" s="143"/>
      <c r="AC309" s="143">
        <v>1.2</v>
      </c>
      <c r="AD309" s="34"/>
    </row>
    <row r="310" spans="1:30" ht="15.75" x14ac:dyDescent="0.25">
      <c r="A310" s="124" t="s">
        <v>37</v>
      </c>
      <c r="B310" s="153" t="s">
        <v>1652</v>
      </c>
      <c r="C310" s="143"/>
      <c r="D310" s="143">
        <v>3</v>
      </c>
      <c r="E310" s="143">
        <v>3</v>
      </c>
      <c r="F310" s="143">
        <v>1</v>
      </c>
      <c r="G310" s="143">
        <v>2</v>
      </c>
      <c r="H310" s="143">
        <v>2</v>
      </c>
      <c r="I310" s="143"/>
      <c r="J310" s="143">
        <v>1</v>
      </c>
      <c r="K310" s="143">
        <v>1</v>
      </c>
      <c r="L310" s="143"/>
      <c r="M310" s="143"/>
      <c r="N310" s="143">
        <v>1</v>
      </c>
      <c r="O310" s="143"/>
      <c r="P310" s="143">
        <v>1.2</v>
      </c>
      <c r="Q310" s="143"/>
      <c r="R310" s="143"/>
      <c r="S310" s="143">
        <v>3.5999999999999996</v>
      </c>
      <c r="T310" s="143">
        <v>3.5999999999999996</v>
      </c>
      <c r="U310" s="143">
        <v>1.2</v>
      </c>
      <c r="V310" s="143">
        <v>2.4</v>
      </c>
      <c r="W310" s="143">
        <v>2.4</v>
      </c>
      <c r="X310" s="143"/>
      <c r="Y310" s="143">
        <v>1.2</v>
      </c>
      <c r="Z310" s="143">
        <v>1.2</v>
      </c>
      <c r="AA310" s="143"/>
      <c r="AB310" s="143"/>
      <c r="AC310" s="143">
        <v>1.2</v>
      </c>
      <c r="AD310" s="34"/>
    </row>
    <row r="311" spans="1:30" ht="15.75" x14ac:dyDescent="0.25">
      <c r="A311" s="124" t="s">
        <v>39</v>
      </c>
      <c r="B311" s="153" t="s">
        <v>1653</v>
      </c>
      <c r="C311" s="143">
        <v>3</v>
      </c>
      <c r="D311" s="143">
        <v>3</v>
      </c>
      <c r="E311" s="143">
        <v>3</v>
      </c>
      <c r="F311" s="143">
        <v>1</v>
      </c>
      <c r="G311" s="143">
        <v>2</v>
      </c>
      <c r="H311" s="143">
        <v>2</v>
      </c>
      <c r="I311" s="143"/>
      <c r="J311" s="143">
        <v>1</v>
      </c>
      <c r="K311" s="143">
        <v>1</v>
      </c>
      <c r="L311" s="143"/>
      <c r="M311" s="143"/>
      <c r="N311" s="143">
        <v>1</v>
      </c>
      <c r="O311" s="143"/>
      <c r="P311" s="143">
        <v>1.2</v>
      </c>
      <c r="Q311" s="143"/>
      <c r="R311" s="143">
        <v>3.5999999999999996</v>
      </c>
      <c r="S311" s="143">
        <v>3.5999999999999996</v>
      </c>
      <c r="T311" s="143">
        <v>3.5999999999999996</v>
      </c>
      <c r="U311" s="143">
        <v>1.2</v>
      </c>
      <c r="V311" s="143">
        <v>2.4</v>
      </c>
      <c r="W311" s="143">
        <v>2.4</v>
      </c>
      <c r="X311" s="143"/>
      <c r="Y311" s="143">
        <v>1.2</v>
      </c>
      <c r="Z311" s="143">
        <v>1.2</v>
      </c>
      <c r="AA311" s="143"/>
      <c r="AB311" s="143"/>
      <c r="AC311" s="143">
        <v>1.2</v>
      </c>
      <c r="AD311" s="34"/>
    </row>
    <row r="312" spans="1:30" ht="15.75" x14ac:dyDescent="0.25">
      <c r="A312" s="81" t="s">
        <v>285</v>
      </c>
      <c r="B312" s="81" t="s">
        <v>2535</v>
      </c>
      <c r="C312" s="81" t="s">
        <v>2</v>
      </c>
      <c r="D312" s="81" t="s">
        <v>3</v>
      </c>
      <c r="E312" s="81" t="s">
        <v>4</v>
      </c>
      <c r="F312" s="81" t="s">
        <v>5</v>
      </c>
      <c r="G312" s="81" t="s">
        <v>6</v>
      </c>
      <c r="H312" s="81" t="s">
        <v>7</v>
      </c>
      <c r="I312" s="81" t="s">
        <v>8</v>
      </c>
      <c r="J312" s="81" t="s">
        <v>9</v>
      </c>
      <c r="K312" s="81" t="s">
        <v>10</v>
      </c>
      <c r="L312" s="81" t="s">
        <v>11</v>
      </c>
      <c r="M312" s="81" t="s">
        <v>12</v>
      </c>
      <c r="N312" s="81" t="s">
        <v>13</v>
      </c>
      <c r="O312" s="81"/>
      <c r="P312" s="81" t="s">
        <v>14</v>
      </c>
      <c r="Q312" s="81"/>
      <c r="R312" s="81" t="s">
        <v>15</v>
      </c>
      <c r="S312" s="81" t="s">
        <v>16</v>
      </c>
      <c r="T312" s="81" t="s">
        <v>17</v>
      </c>
      <c r="U312" s="81" t="s">
        <v>18</v>
      </c>
      <c r="V312" s="81" t="s">
        <v>19</v>
      </c>
      <c r="W312" s="81" t="s">
        <v>20</v>
      </c>
      <c r="X312" s="81" t="s">
        <v>21</v>
      </c>
      <c r="Y312" s="81" t="s">
        <v>22</v>
      </c>
      <c r="Z312" s="81" t="s">
        <v>23</v>
      </c>
      <c r="AA312" s="81" t="s">
        <v>24</v>
      </c>
      <c r="AB312" s="81" t="s">
        <v>25</v>
      </c>
      <c r="AC312" s="81" t="s">
        <v>26</v>
      </c>
      <c r="AD312" s="34"/>
    </row>
    <row r="313" spans="1:30" ht="15.75" x14ac:dyDescent="0.25">
      <c r="A313" s="124" t="s">
        <v>27</v>
      </c>
      <c r="B313" s="127" t="s">
        <v>1654</v>
      </c>
      <c r="C313" s="143">
        <v>3</v>
      </c>
      <c r="D313" s="143">
        <v>3</v>
      </c>
      <c r="E313" s="143">
        <v>1</v>
      </c>
      <c r="F313" s="143">
        <v>1</v>
      </c>
      <c r="G313" s="143"/>
      <c r="H313" s="143"/>
      <c r="I313" s="143"/>
      <c r="J313" s="143"/>
      <c r="K313" s="143"/>
      <c r="L313" s="143"/>
      <c r="M313" s="143"/>
      <c r="N313" s="143">
        <v>2</v>
      </c>
      <c r="O313" s="143"/>
      <c r="P313" s="143">
        <v>1.8</v>
      </c>
      <c r="Q313" s="143"/>
      <c r="R313" s="143">
        <v>5.4</v>
      </c>
      <c r="S313" s="143">
        <v>5.4</v>
      </c>
      <c r="T313" s="143">
        <v>1.8</v>
      </c>
      <c r="U313" s="143">
        <v>1.8</v>
      </c>
      <c r="V313" s="143"/>
      <c r="W313" s="143"/>
      <c r="X313" s="143"/>
      <c r="Y313" s="143"/>
      <c r="Z313" s="143"/>
      <c r="AA313" s="143"/>
      <c r="AB313" s="143"/>
      <c r="AC313" s="143">
        <v>3.6</v>
      </c>
      <c r="AD313" s="34"/>
    </row>
    <row r="314" spans="1:30" ht="15.75" x14ac:dyDescent="0.25">
      <c r="A314" s="124" t="s">
        <v>31</v>
      </c>
      <c r="B314" s="127" t="s">
        <v>1655</v>
      </c>
      <c r="C314" s="143">
        <v>3</v>
      </c>
      <c r="D314" s="143">
        <v>3</v>
      </c>
      <c r="E314" s="143">
        <v>1</v>
      </c>
      <c r="F314" s="143">
        <v>1</v>
      </c>
      <c r="G314" s="143"/>
      <c r="H314" s="143"/>
      <c r="I314" s="143"/>
      <c r="J314" s="143"/>
      <c r="K314" s="143"/>
      <c r="L314" s="143"/>
      <c r="M314" s="143"/>
      <c r="N314" s="143">
        <v>2</v>
      </c>
      <c r="O314" s="143"/>
      <c r="P314" s="143">
        <v>1.8</v>
      </c>
      <c r="Q314" s="143"/>
      <c r="R314" s="143">
        <v>5.4</v>
      </c>
      <c r="S314" s="143">
        <v>5.4</v>
      </c>
      <c r="T314" s="143">
        <v>1.8</v>
      </c>
      <c r="U314" s="143">
        <v>1.8</v>
      </c>
      <c r="V314" s="143"/>
      <c r="W314" s="143"/>
      <c r="X314" s="143"/>
      <c r="Y314" s="143"/>
      <c r="Z314" s="143"/>
      <c r="AA314" s="143"/>
      <c r="AB314" s="143"/>
      <c r="AC314" s="143">
        <v>3.6</v>
      </c>
      <c r="AD314" s="34"/>
    </row>
    <row r="315" spans="1:30" ht="15.75" x14ac:dyDescent="0.25">
      <c r="A315" s="124" t="s">
        <v>33</v>
      </c>
      <c r="B315" s="127" t="s">
        <v>1656</v>
      </c>
      <c r="C315" s="143">
        <v>3</v>
      </c>
      <c r="D315" s="143">
        <v>3</v>
      </c>
      <c r="E315" s="143">
        <v>1</v>
      </c>
      <c r="F315" s="143">
        <v>1</v>
      </c>
      <c r="G315" s="143"/>
      <c r="H315" s="143"/>
      <c r="I315" s="143"/>
      <c r="J315" s="143"/>
      <c r="K315" s="143"/>
      <c r="L315" s="143"/>
      <c r="M315" s="143"/>
      <c r="N315" s="143">
        <v>2</v>
      </c>
      <c r="O315" s="143"/>
      <c r="P315" s="143">
        <v>1.8</v>
      </c>
      <c r="Q315" s="143"/>
      <c r="R315" s="143">
        <v>5.4</v>
      </c>
      <c r="S315" s="143">
        <v>5.4</v>
      </c>
      <c r="T315" s="143">
        <v>1.8</v>
      </c>
      <c r="U315" s="143">
        <v>1.8</v>
      </c>
      <c r="V315" s="143"/>
      <c r="W315" s="143"/>
      <c r="X315" s="143"/>
      <c r="Y315" s="143"/>
      <c r="Z315" s="143"/>
      <c r="AA315" s="143"/>
      <c r="AB315" s="143"/>
      <c r="AC315" s="143">
        <v>3.6</v>
      </c>
      <c r="AD315" s="34"/>
    </row>
    <row r="316" spans="1:30" ht="15.75" x14ac:dyDescent="0.25">
      <c r="A316" s="124" t="s">
        <v>35</v>
      </c>
      <c r="B316" s="127" t="s">
        <v>1657</v>
      </c>
      <c r="C316" s="143">
        <v>3</v>
      </c>
      <c r="D316" s="143">
        <v>3</v>
      </c>
      <c r="E316" s="143">
        <v>1</v>
      </c>
      <c r="F316" s="143">
        <v>1</v>
      </c>
      <c r="G316" s="143"/>
      <c r="H316" s="143"/>
      <c r="I316" s="143"/>
      <c r="J316" s="143"/>
      <c r="K316" s="143"/>
      <c r="L316" s="143"/>
      <c r="M316" s="143"/>
      <c r="N316" s="143">
        <v>2</v>
      </c>
      <c r="O316" s="143"/>
      <c r="P316" s="143">
        <v>1.8</v>
      </c>
      <c r="Q316" s="143"/>
      <c r="R316" s="143">
        <v>5.4</v>
      </c>
      <c r="S316" s="143">
        <v>5.4</v>
      </c>
      <c r="T316" s="143">
        <v>1.8</v>
      </c>
      <c r="U316" s="143">
        <v>1.8</v>
      </c>
      <c r="V316" s="143"/>
      <c r="W316" s="143"/>
      <c r="X316" s="143"/>
      <c r="Y316" s="143"/>
      <c r="Z316" s="143"/>
      <c r="AA316" s="143"/>
      <c r="AB316" s="143"/>
      <c r="AC316" s="143">
        <v>3.6</v>
      </c>
      <c r="AD316" s="34"/>
    </row>
    <row r="317" spans="1:30" ht="15.75" x14ac:dyDescent="0.25">
      <c r="A317" s="124" t="s">
        <v>37</v>
      </c>
      <c r="B317" s="127" t="s">
        <v>1658</v>
      </c>
      <c r="C317" s="143">
        <v>3</v>
      </c>
      <c r="D317" s="143">
        <v>3</v>
      </c>
      <c r="E317" s="143">
        <v>1</v>
      </c>
      <c r="F317" s="143">
        <v>1</v>
      </c>
      <c r="G317" s="143"/>
      <c r="H317" s="143"/>
      <c r="I317" s="143"/>
      <c r="J317" s="143"/>
      <c r="K317" s="143"/>
      <c r="L317" s="143"/>
      <c r="M317" s="143"/>
      <c r="N317" s="143">
        <v>2</v>
      </c>
      <c r="O317" s="143"/>
      <c r="P317" s="143">
        <v>1.8</v>
      </c>
      <c r="Q317" s="143"/>
      <c r="R317" s="143">
        <v>5.4</v>
      </c>
      <c r="S317" s="143">
        <v>5.4</v>
      </c>
      <c r="T317" s="143">
        <v>1.8</v>
      </c>
      <c r="U317" s="143">
        <v>1.8</v>
      </c>
      <c r="V317" s="143"/>
      <c r="W317" s="143"/>
      <c r="X317" s="143"/>
      <c r="Y317" s="143"/>
      <c r="Z317" s="143"/>
      <c r="AA317" s="143"/>
      <c r="AB317" s="143"/>
      <c r="AC317" s="143">
        <v>3.6</v>
      </c>
      <c r="AD317" s="34"/>
    </row>
    <row r="318" spans="1:30" ht="15.75" x14ac:dyDescent="0.25">
      <c r="A318" s="124" t="s">
        <v>39</v>
      </c>
      <c r="B318" s="127" t="s">
        <v>1659</v>
      </c>
      <c r="C318" s="143">
        <v>3</v>
      </c>
      <c r="D318" s="143">
        <v>3</v>
      </c>
      <c r="E318" s="143">
        <v>1</v>
      </c>
      <c r="F318" s="143">
        <v>1</v>
      </c>
      <c r="G318" s="143"/>
      <c r="H318" s="143"/>
      <c r="I318" s="143"/>
      <c r="J318" s="143"/>
      <c r="K318" s="143"/>
      <c r="L318" s="143"/>
      <c r="M318" s="143"/>
      <c r="N318" s="143">
        <v>2</v>
      </c>
      <c r="O318" s="143"/>
      <c r="P318" s="143">
        <v>1.8</v>
      </c>
      <c r="Q318" s="143"/>
      <c r="R318" s="143">
        <v>5.4</v>
      </c>
      <c r="S318" s="143">
        <v>5.4</v>
      </c>
      <c r="T318" s="143">
        <v>1.8</v>
      </c>
      <c r="U318" s="143">
        <v>1.8</v>
      </c>
      <c r="V318" s="143"/>
      <c r="W318" s="143"/>
      <c r="X318" s="143"/>
      <c r="Y318" s="143"/>
      <c r="Z318" s="143"/>
      <c r="AA318" s="143"/>
      <c r="AB318" s="143"/>
      <c r="AC318" s="143">
        <v>3.6</v>
      </c>
      <c r="AD318" s="34"/>
    </row>
    <row r="319" spans="1:30" ht="15.75" x14ac:dyDescent="0.25">
      <c r="A319" s="81" t="s">
        <v>285</v>
      </c>
      <c r="B319" s="81" t="s">
        <v>2536</v>
      </c>
      <c r="C319" s="81" t="s">
        <v>2</v>
      </c>
      <c r="D319" s="81" t="s">
        <v>3</v>
      </c>
      <c r="E319" s="81" t="s">
        <v>4</v>
      </c>
      <c r="F319" s="81" t="s">
        <v>5</v>
      </c>
      <c r="G319" s="81" t="s">
        <v>6</v>
      </c>
      <c r="H319" s="81" t="s">
        <v>7</v>
      </c>
      <c r="I319" s="81" t="s">
        <v>8</v>
      </c>
      <c r="J319" s="81" t="s">
        <v>9</v>
      </c>
      <c r="K319" s="81" t="s">
        <v>10</v>
      </c>
      <c r="L319" s="81" t="s">
        <v>11</v>
      </c>
      <c r="M319" s="81" t="s">
        <v>12</v>
      </c>
      <c r="N319" s="81" t="s">
        <v>13</v>
      </c>
      <c r="O319" s="81"/>
      <c r="P319" s="81" t="s">
        <v>14</v>
      </c>
      <c r="Q319" s="81"/>
      <c r="R319" s="81" t="s">
        <v>15</v>
      </c>
      <c r="S319" s="81" t="s">
        <v>16</v>
      </c>
      <c r="T319" s="81" t="s">
        <v>17</v>
      </c>
      <c r="U319" s="81" t="s">
        <v>18</v>
      </c>
      <c r="V319" s="81" t="s">
        <v>19</v>
      </c>
      <c r="W319" s="81" t="s">
        <v>20</v>
      </c>
      <c r="X319" s="81" t="s">
        <v>21</v>
      </c>
      <c r="Y319" s="81" t="s">
        <v>22</v>
      </c>
      <c r="Z319" s="81" t="s">
        <v>23</v>
      </c>
      <c r="AA319" s="81" t="s">
        <v>24</v>
      </c>
      <c r="AB319" s="81" t="s">
        <v>25</v>
      </c>
      <c r="AC319" s="81" t="s">
        <v>26</v>
      </c>
      <c r="AD319" s="34"/>
    </row>
    <row r="320" spans="1:30" ht="31.5" x14ac:dyDescent="0.25">
      <c r="A320" s="124" t="s">
        <v>27</v>
      </c>
      <c r="B320" s="153" t="s">
        <v>1660</v>
      </c>
      <c r="C320" s="143">
        <v>3</v>
      </c>
      <c r="D320" s="143"/>
      <c r="E320" s="143"/>
      <c r="F320" s="143"/>
      <c r="G320" s="143"/>
      <c r="H320" s="143"/>
      <c r="I320" s="143"/>
      <c r="J320" s="143"/>
      <c r="K320" s="143"/>
      <c r="L320" s="143"/>
      <c r="M320" s="143"/>
      <c r="N320" s="143"/>
      <c r="O320" s="143"/>
      <c r="P320" s="143">
        <v>1.8</v>
      </c>
      <c r="Q320" s="143"/>
      <c r="R320" s="143">
        <v>5.4</v>
      </c>
      <c r="S320" s="143"/>
      <c r="T320" s="143"/>
      <c r="U320" s="143"/>
      <c r="V320" s="143"/>
      <c r="W320" s="143"/>
      <c r="X320" s="143"/>
      <c r="Y320" s="143"/>
      <c r="Z320" s="143"/>
      <c r="AA320" s="143"/>
      <c r="AB320" s="143"/>
      <c r="AC320" s="143"/>
      <c r="AD320" s="34"/>
    </row>
    <row r="321" spans="1:30" ht="31.5" x14ac:dyDescent="0.25">
      <c r="A321" s="124" t="s">
        <v>31</v>
      </c>
      <c r="B321" s="153" t="s">
        <v>1661</v>
      </c>
      <c r="C321" s="143">
        <v>3</v>
      </c>
      <c r="D321" s="143"/>
      <c r="E321" s="143">
        <v>3</v>
      </c>
      <c r="F321" s="143"/>
      <c r="G321" s="143"/>
      <c r="H321" s="143">
        <v>2</v>
      </c>
      <c r="I321" s="143"/>
      <c r="J321" s="143"/>
      <c r="K321" s="143"/>
      <c r="L321" s="143"/>
      <c r="M321" s="143"/>
      <c r="N321" s="143"/>
      <c r="O321" s="143"/>
      <c r="P321" s="143">
        <v>1.8</v>
      </c>
      <c r="Q321" s="143"/>
      <c r="R321" s="143">
        <v>5.4</v>
      </c>
      <c r="S321" s="143"/>
      <c r="T321" s="143">
        <v>5.4</v>
      </c>
      <c r="U321" s="143"/>
      <c r="V321" s="143"/>
      <c r="W321" s="143">
        <v>3.6</v>
      </c>
      <c r="X321" s="143"/>
      <c r="Y321" s="143"/>
      <c r="Z321" s="143"/>
      <c r="AA321" s="143"/>
      <c r="AB321" s="143"/>
      <c r="AC321" s="143"/>
      <c r="AD321" s="34"/>
    </row>
    <row r="322" spans="1:30" ht="15.75" x14ac:dyDescent="0.25">
      <c r="A322" s="124" t="s">
        <v>33</v>
      </c>
      <c r="B322" s="153" t="s">
        <v>1662</v>
      </c>
      <c r="C322" s="143">
        <v>3</v>
      </c>
      <c r="D322" s="143">
        <v>3</v>
      </c>
      <c r="E322" s="143">
        <v>3</v>
      </c>
      <c r="F322" s="143"/>
      <c r="G322" s="143"/>
      <c r="H322" s="143"/>
      <c r="I322" s="143"/>
      <c r="J322" s="143"/>
      <c r="K322" s="143"/>
      <c r="L322" s="143"/>
      <c r="M322" s="143"/>
      <c r="N322" s="143"/>
      <c r="O322" s="143"/>
      <c r="P322" s="143">
        <v>1.8</v>
      </c>
      <c r="Q322" s="143"/>
      <c r="R322" s="143">
        <v>5.4</v>
      </c>
      <c r="S322" s="143">
        <v>5.4</v>
      </c>
      <c r="T322" s="143">
        <v>5.4</v>
      </c>
      <c r="U322" s="143"/>
      <c r="V322" s="143"/>
      <c r="W322" s="143"/>
      <c r="X322" s="143"/>
      <c r="Y322" s="143"/>
      <c r="Z322" s="143"/>
      <c r="AA322" s="143"/>
      <c r="AB322" s="143"/>
      <c r="AC322" s="143"/>
      <c r="AD322" s="34"/>
    </row>
    <row r="323" spans="1:30" ht="31.5" x14ac:dyDescent="0.25">
      <c r="A323" s="124" t="s">
        <v>35</v>
      </c>
      <c r="B323" s="153" t="s">
        <v>1663</v>
      </c>
      <c r="C323" s="143">
        <v>3</v>
      </c>
      <c r="D323" s="143">
        <v>3</v>
      </c>
      <c r="E323" s="143">
        <v>3</v>
      </c>
      <c r="F323" s="143"/>
      <c r="G323" s="143"/>
      <c r="H323" s="143"/>
      <c r="I323" s="143"/>
      <c r="J323" s="143"/>
      <c r="K323" s="143"/>
      <c r="L323" s="143"/>
      <c r="M323" s="143"/>
      <c r="N323" s="143"/>
      <c r="O323" s="143"/>
      <c r="P323" s="143">
        <v>1.8</v>
      </c>
      <c r="Q323" s="143"/>
      <c r="R323" s="143">
        <v>5.4</v>
      </c>
      <c r="S323" s="143">
        <v>5.4</v>
      </c>
      <c r="T323" s="143">
        <v>5.4</v>
      </c>
      <c r="U323" s="143"/>
      <c r="V323" s="143"/>
      <c r="W323" s="143"/>
      <c r="X323" s="143"/>
      <c r="Y323" s="143"/>
      <c r="Z323" s="143"/>
      <c r="AA323" s="143"/>
      <c r="AB323" s="143"/>
      <c r="AC323" s="143"/>
      <c r="AD323" s="34"/>
    </row>
    <row r="324" spans="1:30" ht="15.75" x14ac:dyDescent="0.25">
      <c r="A324" s="124" t="s">
        <v>37</v>
      </c>
      <c r="B324" s="153" t="s">
        <v>1664</v>
      </c>
      <c r="C324" s="143">
        <v>3</v>
      </c>
      <c r="D324" s="143"/>
      <c r="E324" s="143">
        <v>3</v>
      </c>
      <c r="F324" s="143"/>
      <c r="G324" s="143"/>
      <c r="H324" s="143"/>
      <c r="I324" s="143"/>
      <c r="J324" s="143"/>
      <c r="K324" s="143"/>
      <c r="L324" s="143"/>
      <c r="M324" s="143"/>
      <c r="N324" s="143"/>
      <c r="O324" s="143"/>
      <c r="P324" s="143">
        <v>1.8</v>
      </c>
      <c r="Q324" s="143"/>
      <c r="R324" s="143">
        <v>5.4</v>
      </c>
      <c r="S324" s="143"/>
      <c r="T324" s="143">
        <v>5.4</v>
      </c>
      <c r="U324" s="143"/>
      <c r="V324" s="143"/>
      <c r="W324" s="143"/>
      <c r="X324" s="143"/>
      <c r="Y324" s="143"/>
      <c r="Z324" s="143"/>
      <c r="AA324" s="143"/>
      <c r="AB324" s="143"/>
      <c r="AC324" s="143"/>
      <c r="AD324" s="34"/>
    </row>
    <row r="325" spans="1:30" ht="15.75" x14ac:dyDescent="0.25">
      <c r="A325" s="124" t="s">
        <v>39</v>
      </c>
      <c r="B325" s="153" t="s">
        <v>1665</v>
      </c>
      <c r="C325" s="143">
        <v>3</v>
      </c>
      <c r="D325" s="143">
        <v>3</v>
      </c>
      <c r="E325" s="143">
        <v>3</v>
      </c>
      <c r="F325" s="143">
        <v>3</v>
      </c>
      <c r="G325" s="143"/>
      <c r="H325" s="143"/>
      <c r="I325" s="143"/>
      <c r="J325" s="143"/>
      <c r="K325" s="143"/>
      <c r="L325" s="143"/>
      <c r="M325" s="143">
        <v>3</v>
      </c>
      <c r="N325" s="143"/>
      <c r="O325" s="143"/>
      <c r="P325" s="143">
        <v>1.8</v>
      </c>
      <c r="Q325" s="143"/>
      <c r="R325" s="143">
        <v>5.4</v>
      </c>
      <c r="S325" s="143">
        <v>5.4</v>
      </c>
      <c r="T325" s="143">
        <v>5.4</v>
      </c>
      <c r="U325" s="143">
        <v>5.4</v>
      </c>
      <c r="V325" s="143"/>
      <c r="W325" s="143"/>
      <c r="X325" s="143"/>
      <c r="Y325" s="143"/>
      <c r="Z325" s="143"/>
      <c r="AA325" s="143"/>
      <c r="AB325" s="143">
        <v>5.4</v>
      </c>
      <c r="AC325" s="143"/>
      <c r="AD325" s="34"/>
    </row>
    <row r="326" spans="1:30" ht="15.75" x14ac:dyDescent="0.25">
      <c r="A326" s="81" t="s">
        <v>285</v>
      </c>
      <c r="B326" s="81" t="s">
        <v>2537</v>
      </c>
      <c r="C326" s="81" t="s">
        <v>2</v>
      </c>
      <c r="D326" s="81" t="s">
        <v>3</v>
      </c>
      <c r="E326" s="81" t="s">
        <v>4</v>
      </c>
      <c r="F326" s="81" t="s">
        <v>5</v>
      </c>
      <c r="G326" s="81" t="s">
        <v>6</v>
      </c>
      <c r="H326" s="81" t="s">
        <v>7</v>
      </c>
      <c r="I326" s="81" t="s">
        <v>8</v>
      </c>
      <c r="J326" s="81" t="s">
        <v>9</v>
      </c>
      <c r="K326" s="81" t="s">
        <v>10</v>
      </c>
      <c r="L326" s="81" t="s">
        <v>11</v>
      </c>
      <c r="M326" s="81" t="s">
        <v>12</v>
      </c>
      <c r="N326" s="81" t="s">
        <v>13</v>
      </c>
      <c r="O326" s="81"/>
      <c r="P326" s="81" t="s">
        <v>14</v>
      </c>
      <c r="Q326" s="81"/>
      <c r="R326" s="81" t="s">
        <v>15</v>
      </c>
      <c r="S326" s="81" t="s">
        <v>16</v>
      </c>
      <c r="T326" s="81" t="s">
        <v>17</v>
      </c>
      <c r="U326" s="81" t="s">
        <v>18</v>
      </c>
      <c r="V326" s="81" t="s">
        <v>19</v>
      </c>
      <c r="W326" s="81" t="s">
        <v>20</v>
      </c>
      <c r="X326" s="81" t="s">
        <v>21</v>
      </c>
      <c r="Y326" s="81" t="s">
        <v>22</v>
      </c>
      <c r="Z326" s="81" t="s">
        <v>23</v>
      </c>
      <c r="AA326" s="81" t="s">
        <v>24</v>
      </c>
      <c r="AB326" s="81" t="s">
        <v>25</v>
      </c>
      <c r="AC326" s="81" t="s">
        <v>26</v>
      </c>
      <c r="AD326" s="34"/>
    </row>
    <row r="327" spans="1:30" ht="15.75" x14ac:dyDescent="0.25">
      <c r="A327" s="124" t="s">
        <v>27</v>
      </c>
      <c r="B327" s="153" t="s">
        <v>1666</v>
      </c>
      <c r="C327" s="143">
        <v>3</v>
      </c>
      <c r="D327" s="143">
        <v>3</v>
      </c>
      <c r="E327" s="143">
        <v>2</v>
      </c>
      <c r="F327" s="143"/>
      <c r="G327" s="143"/>
      <c r="H327" s="143">
        <v>2</v>
      </c>
      <c r="I327" s="143">
        <v>3</v>
      </c>
      <c r="J327" s="143"/>
      <c r="K327" s="143"/>
      <c r="L327" s="143"/>
      <c r="M327" s="143"/>
      <c r="N327" s="143"/>
      <c r="O327" s="143"/>
      <c r="P327" s="143">
        <v>1</v>
      </c>
      <c r="Q327" s="143"/>
      <c r="R327" s="143">
        <v>3</v>
      </c>
      <c r="S327" s="143">
        <v>3</v>
      </c>
      <c r="T327" s="143">
        <v>2</v>
      </c>
      <c r="U327" s="143"/>
      <c r="V327" s="143"/>
      <c r="W327" s="143">
        <v>2</v>
      </c>
      <c r="X327" s="143">
        <v>3</v>
      </c>
      <c r="Y327" s="143"/>
      <c r="Z327" s="143"/>
      <c r="AA327" s="143"/>
      <c r="AB327" s="143"/>
      <c r="AC327" s="143"/>
      <c r="AD327" s="34"/>
    </row>
    <row r="328" spans="1:30" ht="15.75" x14ac:dyDescent="0.25">
      <c r="A328" s="124" t="s">
        <v>31</v>
      </c>
      <c r="B328" s="153" t="s">
        <v>1667</v>
      </c>
      <c r="C328" s="143">
        <v>2</v>
      </c>
      <c r="D328" s="143">
        <v>2</v>
      </c>
      <c r="E328" s="143">
        <v>3</v>
      </c>
      <c r="F328" s="143"/>
      <c r="G328" s="143"/>
      <c r="H328" s="143">
        <v>1</v>
      </c>
      <c r="I328" s="143">
        <v>2</v>
      </c>
      <c r="J328" s="143"/>
      <c r="K328" s="143"/>
      <c r="L328" s="143"/>
      <c r="M328" s="143"/>
      <c r="N328" s="143"/>
      <c r="O328" s="143"/>
      <c r="P328" s="143">
        <v>1</v>
      </c>
      <c r="Q328" s="143"/>
      <c r="R328" s="143">
        <v>2</v>
      </c>
      <c r="S328" s="143">
        <v>2</v>
      </c>
      <c r="T328" s="143">
        <v>3</v>
      </c>
      <c r="U328" s="143"/>
      <c r="V328" s="143"/>
      <c r="W328" s="143">
        <v>1</v>
      </c>
      <c r="X328" s="143">
        <v>2</v>
      </c>
      <c r="Y328" s="143"/>
      <c r="Z328" s="143"/>
      <c r="AA328" s="143"/>
      <c r="AB328" s="143"/>
      <c r="AC328" s="143"/>
      <c r="AD328" s="34"/>
    </row>
    <row r="329" spans="1:30" ht="15.75" x14ac:dyDescent="0.25">
      <c r="A329" s="124" t="s">
        <v>33</v>
      </c>
      <c r="B329" s="153" t="s">
        <v>1668</v>
      </c>
      <c r="C329" s="143">
        <v>3</v>
      </c>
      <c r="D329" s="143">
        <v>2</v>
      </c>
      <c r="E329" s="143"/>
      <c r="F329" s="143"/>
      <c r="G329" s="143"/>
      <c r="H329" s="143"/>
      <c r="I329" s="143"/>
      <c r="J329" s="143"/>
      <c r="K329" s="143"/>
      <c r="L329" s="143"/>
      <c r="M329" s="143">
        <v>2</v>
      </c>
      <c r="N329" s="143">
        <v>1</v>
      </c>
      <c r="O329" s="143"/>
      <c r="P329" s="143">
        <v>1</v>
      </c>
      <c r="Q329" s="143"/>
      <c r="R329" s="143">
        <v>3</v>
      </c>
      <c r="S329" s="143">
        <v>2</v>
      </c>
      <c r="T329" s="143"/>
      <c r="U329" s="143"/>
      <c r="V329" s="143"/>
      <c r="W329" s="143"/>
      <c r="X329" s="143"/>
      <c r="Y329" s="143"/>
      <c r="Z329" s="143"/>
      <c r="AA329" s="143"/>
      <c r="AB329" s="143">
        <v>2</v>
      </c>
      <c r="AC329" s="143">
        <v>1</v>
      </c>
      <c r="AD329" s="34"/>
    </row>
    <row r="330" spans="1:30" ht="15.75" x14ac:dyDescent="0.25">
      <c r="A330" s="124" t="s">
        <v>35</v>
      </c>
      <c r="B330" s="153" t="s">
        <v>1669</v>
      </c>
      <c r="C330" s="143">
        <v>3</v>
      </c>
      <c r="D330" s="143">
        <v>2</v>
      </c>
      <c r="E330" s="143"/>
      <c r="F330" s="143"/>
      <c r="G330" s="143"/>
      <c r="H330" s="143"/>
      <c r="I330" s="143"/>
      <c r="J330" s="143"/>
      <c r="K330" s="143"/>
      <c r="L330" s="143"/>
      <c r="M330" s="143"/>
      <c r="N330" s="143"/>
      <c r="O330" s="143"/>
      <c r="P330" s="143">
        <v>1</v>
      </c>
      <c r="Q330" s="143"/>
      <c r="R330" s="143">
        <v>3</v>
      </c>
      <c r="S330" s="143">
        <v>2</v>
      </c>
      <c r="T330" s="143"/>
      <c r="U330" s="143"/>
      <c r="V330" s="143"/>
      <c r="W330" s="143"/>
      <c r="X330" s="143"/>
      <c r="Y330" s="143"/>
      <c r="Z330" s="143"/>
      <c r="AA330" s="143"/>
      <c r="AB330" s="143"/>
      <c r="AC330" s="143"/>
      <c r="AD330" s="34"/>
    </row>
    <row r="331" spans="1:30" ht="15.75" x14ac:dyDescent="0.25">
      <c r="A331" s="124" t="s">
        <v>37</v>
      </c>
      <c r="B331" s="153" t="s">
        <v>1670</v>
      </c>
      <c r="C331" s="143"/>
      <c r="D331" s="143"/>
      <c r="E331" s="143"/>
      <c r="F331" s="143"/>
      <c r="G331" s="143"/>
      <c r="H331" s="143"/>
      <c r="I331" s="143"/>
      <c r="J331" s="143"/>
      <c r="K331" s="143"/>
      <c r="L331" s="143"/>
      <c r="M331" s="143"/>
      <c r="N331" s="143"/>
      <c r="O331" s="143"/>
      <c r="P331" s="143">
        <v>1</v>
      </c>
      <c r="Q331" s="143"/>
      <c r="R331" s="143"/>
      <c r="S331" s="143"/>
      <c r="T331" s="143"/>
      <c r="U331" s="143"/>
      <c r="V331" s="143"/>
      <c r="W331" s="143"/>
      <c r="X331" s="143"/>
      <c r="Y331" s="143"/>
      <c r="Z331" s="143"/>
      <c r="AA331" s="143"/>
      <c r="AB331" s="143"/>
      <c r="AC331" s="143"/>
      <c r="AD331" s="34"/>
    </row>
    <row r="332" spans="1:30" ht="15.75" x14ac:dyDescent="0.25">
      <c r="A332" s="124" t="s">
        <v>39</v>
      </c>
      <c r="B332" s="153" t="s">
        <v>1671</v>
      </c>
      <c r="C332" s="143"/>
      <c r="D332" s="143"/>
      <c r="E332" s="143"/>
      <c r="F332" s="143"/>
      <c r="G332" s="143"/>
      <c r="H332" s="143"/>
      <c r="I332" s="143"/>
      <c r="J332" s="143"/>
      <c r="K332" s="143"/>
      <c r="L332" s="143"/>
      <c r="M332" s="143"/>
      <c r="N332" s="143"/>
      <c r="O332" s="143"/>
      <c r="P332" s="143">
        <v>1</v>
      </c>
      <c r="Q332" s="143"/>
      <c r="R332" s="143"/>
      <c r="S332" s="143"/>
      <c r="T332" s="143"/>
      <c r="U332" s="143"/>
      <c r="V332" s="143"/>
      <c r="W332" s="143"/>
      <c r="X332" s="143"/>
      <c r="Y332" s="143"/>
      <c r="Z332" s="143"/>
      <c r="AA332" s="143"/>
      <c r="AB332" s="143"/>
      <c r="AC332" s="143"/>
      <c r="AD332" s="34"/>
    </row>
    <row r="333" spans="1:30" ht="15.75" x14ac:dyDescent="0.25">
      <c r="A333" s="81" t="s">
        <v>285</v>
      </c>
      <c r="B333" s="81" t="s">
        <v>2538</v>
      </c>
      <c r="C333" s="81" t="s">
        <v>2</v>
      </c>
      <c r="D333" s="81" t="s">
        <v>3</v>
      </c>
      <c r="E333" s="81" t="s">
        <v>4</v>
      </c>
      <c r="F333" s="81" t="s">
        <v>5</v>
      </c>
      <c r="G333" s="81" t="s">
        <v>6</v>
      </c>
      <c r="H333" s="81" t="s">
        <v>7</v>
      </c>
      <c r="I333" s="81" t="s">
        <v>8</v>
      </c>
      <c r="J333" s="81" t="s">
        <v>9</v>
      </c>
      <c r="K333" s="81" t="s">
        <v>10</v>
      </c>
      <c r="L333" s="81" t="s">
        <v>11</v>
      </c>
      <c r="M333" s="81" t="s">
        <v>12</v>
      </c>
      <c r="N333" s="81" t="s">
        <v>13</v>
      </c>
      <c r="O333" s="81"/>
      <c r="P333" s="81" t="s">
        <v>14</v>
      </c>
      <c r="Q333" s="81"/>
      <c r="R333" s="81" t="s">
        <v>15</v>
      </c>
      <c r="S333" s="81" t="s">
        <v>16</v>
      </c>
      <c r="T333" s="81" t="s">
        <v>17</v>
      </c>
      <c r="U333" s="81" t="s">
        <v>18</v>
      </c>
      <c r="V333" s="81" t="s">
        <v>19</v>
      </c>
      <c r="W333" s="81" t="s">
        <v>20</v>
      </c>
      <c r="X333" s="81" t="s">
        <v>21</v>
      </c>
      <c r="Y333" s="81" t="s">
        <v>22</v>
      </c>
      <c r="Z333" s="81" t="s">
        <v>23</v>
      </c>
      <c r="AA333" s="81" t="s">
        <v>24</v>
      </c>
      <c r="AB333" s="81" t="s">
        <v>25</v>
      </c>
      <c r="AC333" s="81" t="s">
        <v>26</v>
      </c>
      <c r="AD333" s="34"/>
    </row>
    <row r="334" spans="1:30" ht="15.75" x14ac:dyDescent="0.25">
      <c r="A334" s="124" t="s">
        <v>27</v>
      </c>
      <c r="B334" s="153" t="s">
        <v>1672</v>
      </c>
      <c r="C334" s="143">
        <v>3</v>
      </c>
      <c r="D334" s="143">
        <v>2</v>
      </c>
      <c r="E334" s="143">
        <v>1</v>
      </c>
      <c r="F334" s="143"/>
      <c r="G334" s="143"/>
      <c r="H334" s="143"/>
      <c r="I334" s="143"/>
      <c r="J334" s="143"/>
      <c r="K334" s="143"/>
      <c r="L334" s="143"/>
      <c r="M334" s="143"/>
      <c r="N334" s="143">
        <v>1</v>
      </c>
      <c r="O334" s="143"/>
      <c r="P334" s="143">
        <v>5</v>
      </c>
      <c r="Q334" s="143"/>
      <c r="R334" s="143">
        <v>15</v>
      </c>
      <c r="S334" s="143">
        <v>10</v>
      </c>
      <c r="T334" s="143">
        <v>5</v>
      </c>
      <c r="U334" s="143"/>
      <c r="V334" s="143"/>
      <c r="W334" s="143"/>
      <c r="X334" s="143"/>
      <c r="Y334" s="143"/>
      <c r="Z334" s="143"/>
      <c r="AA334" s="143"/>
      <c r="AB334" s="143"/>
      <c r="AC334" s="143">
        <v>5</v>
      </c>
      <c r="AD334" s="34"/>
    </row>
    <row r="335" spans="1:30" ht="15.75" x14ac:dyDescent="0.25">
      <c r="A335" s="124" t="s">
        <v>31</v>
      </c>
      <c r="B335" s="153" t="s">
        <v>1673</v>
      </c>
      <c r="C335" s="143">
        <v>2</v>
      </c>
      <c r="D335" s="143"/>
      <c r="E335" s="143"/>
      <c r="F335" s="143"/>
      <c r="G335" s="143"/>
      <c r="H335" s="143"/>
      <c r="I335" s="143"/>
      <c r="J335" s="143"/>
      <c r="K335" s="143"/>
      <c r="L335" s="143"/>
      <c r="M335" s="143"/>
      <c r="N335" s="143"/>
      <c r="O335" s="143"/>
      <c r="P335" s="143">
        <v>5</v>
      </c>
      <c r="Q335" s="143"/>
      <c r="R335" s="143">
        <v>10</v>
      </c>
      <c r="S335" s="143"/>
      <c r="T335" s="143"/>
      <c r="U335" s="143"/>
      <c r="V335" s="143"/>
      <c r="W335" s="143"/>
      <c r="X335" s="143"/>
      <c r="Y335" s="143"/>
      <c r="Z335" s="143"/>
      <c r="AA335" s="143"/>
      <c r="AB335" s="143"/>
      <c r="AC335" s="143"/>
      <c r="AD335" s="34"/>
    </row>
    <row r="336" spans="1:30" ht="15.75" x14ac:dyDescent="0.25">
      <c r="A336" s="124" t="s">
        <v>33</v>
      </c>
      <c r="B336" s="153" t="s">
        <v>1674</v>
      </c>
      <c r="C336" s="143">
        <v>2</v>
      </c>
      <c r="D336" s="143"/>
      <c r="E336" s="143"/>
      <c r="F336" s="143"/>
      <c r="G336" s="143"/>
      <c r="H336" s="143"/>
      <c r="I336" s="143"/>
      <c r="J336" s="143"/>
      <c r="K336" s="143"/>
      <c r="L336" s="143"/>
      <c r="M336" s="143"/>
      <c r="N336" s="143">
        <v>1</v>
      </c>
      <c r="O336" s="143"/>
      <c r="P336" s="143">
        <v>5</v>
      </c>
      <c r="Q336" s="143"/>
      <c r="R336" s="143">
        <v>10</v>
      </c>
      <c r="S336" s="143"/>
      <c r="T336" s="143"/>
      <c r="U336" s="143"/>
      <c r="V336" s="143"/>
      <c r="W336" s="143"/>
      <c r="X336" s="143"/>
      <c r="Y336" s="143"/>
      <c r="Z336" s="143"/>
      <c r="AA336" s="143"/>
      <c r="AB336" s="143"/>
      <c r="AC336" s="143">
        <v>5</v>
      </c>
      <c r="AD336" s="34"/>
    </row>
    <row r="337" spans="1:30" s="57" customFormat="1" ht="7.5" customHeight="1" x14ac:dyDescent="0.25">
      <c r="A337" s="200"/>
      <c r="B337" s="201"/>
      <c r="C337" s="201"/>
      <c r="D337" s="201"/>
      <c r="E337" s="201"/>
      <c r="F337" s="201"/>
      <c r="G337" s="201"/>
      <c r="H337" s="201"/>
      <c r="I337" s="201"/>
      <c r="J337" s="201"/>
      <c r="K337" s="201"/>
      <c r="L337" s="201"/>
      <c r="M337" s="201"/>
      <c r="N337" s="201"/>
      <c r="O337" s="201"/>
      <c r="P337" s="201"/>
      <c r="Q337" s="201"/>
      <c r="R337" s="201"/>
      <c r="S337" s="201"/>
      <c r="T337" s="201"/>
      <c r="U337" s="201"/>
      <c r="V337" s="201"/>
      <c r="W337" s="201"/>
      <c r="X337" s="201"/>
      <c r="Y337" s="201"/>
      <c r="Z337" s="201"/>
      <c r="AA337" s="201"/>
      <c r="AB337" s="201"/>
      <c r="AC337" s="202"/>
      <c r="AD337" s="34"/>
    </row>
    <row r="338" spans="1:30" ht="15.75" x14ac:dyDescent="0.25">
      <c r="A338" s="81" t="s">
        <v>343</v>
      </c>
      <c r="B338" s="81" t="s">
        <v>2539</v>
      </c>
      <c r="C338" s="81" t="s">
        <v>2</v>
      </c>
      <c r="D338" s="81" t="s">
        <v>3</v>
      </c>
      <c r="E338" s="81" t="s">
        <v>4</v>
      </c>
      <c r="F338" s="81" t="s">
        <v>5</v>
      </c>
      <c r="G338" s="81" t="s">
        <v>6</v>
      </c>
      <c r="H338" s="81" t="s">
        <v>7</v>
      </c>
      <c r="I338" s="81" t="s">
        <v>8</v>
      </c>
      <c r="J338" s="81" t="s">
        <v>9</v>
      </c>
      <c r="K338" s="81" t="s">
        <v>10</v>
      </c>
      <c r="L338" s="81" t="s">
        <v>11</v>
      </c>
      <c r="M338" s="81" t="s">
        <v>12</v>
      </c>
      <c r="N338" s="81" t="s">
        <v>13</v>
      </c>
      <c r="O338" s="81"/>
      <c r="P338" s="81" t="s">
        <v>14</v>
      </c>
      <c r="Q338" s="81"/>
      <c r="R338" s="81" t="s">
        <v>15</v>
      </c>
      <c r="S338" s="81" t="s">
        <v>16</v>
      </c>
      <c r="T338" s="81" t="s">
        <v>17</v>
      </c>
      <c r="U338" s="81" t="s">
        <v>18</v>
      </c>
      <c r="V338" s="81" t="s">
        <v>19</v>
      </c>
      <c r="W338" s="81" t="s">
        <v>20</v>
      </c>
      <c r="X338" s="81" t="s">
        <v>21</v>
      </c>
      <c r="Y338" s="81" t="s">
        <v>22</v>
      </c>
      <c r="Z338" s="81" t="s">
        <v>23</v>
      </c>
      <c r="AA338" s="81" t="s">
        <v>24</v>
      </c>
      <c r="AB338" s="81" t="s">
        <v>25</v>
      </c>
      <c r="AC338" s="81" t="s">
        <v>26</v>
      </c>
      <c r="AD338" s="34"/>
    </row>
    <row r="339" spans="1:30" ht="15.75" x14ac:dyDescent="0.25">
      <c r="A339" s="124" t="s">
        <v>27</v>
      </c>
      <c r="B339" s="154" t="s">
        <v>1675</v>
      </c>
      <c r="C339" s="143">
        <v>3</v>
      </c>
      <c r="D339" s="143">
        <v>1</v>
      </c>
      <c r="E339" s="143">
        <v>3</v>
      </c>
      <c r="F339" s="143"/>
      <c r="G339" s="143">
        <v>2</v>
      </c>
      <c r="H339" s="143"/>
      <c r="I339" s="143"/>
      <c r="J339" s="143"/>
      <c r="K339" s="143"/>
      <c r="L339" s="143"/>
      <c r="M339" s="143"/>
      <c r="N339" s="143"/>
      <c r="O339" s="143"/>
      <c r="P339" s="143">
        <v>2.2000000000000002</v>
      </c>
      <c r="Q339" s="143"/>
      <c r="R339" s="143">
        <f t="shared" ref="R339:T341" si="32">C339*2.2</f>
        <v>6.6000000000000005</v>
      </c>
      <c r="S339" s="143">
        <f t="shared" si="32"/>
        <v>2.2000000000000002</v>
      </c>
      <c r="T339" s="143">
        <f t="shared" si="32"/>
        <v>6.6000000000000005</v>
      </c>
      <c r="U339" s="143"/>
      <c r="V339" s="143">
        <f>G339*2.2</f>
        <v>4.4000000000000004</v>
      </c>
      <c r="W339" s="143"/>
      <c r="X339" s="143"/>
      <c r="Y339" s="143"/>
      <c r="Z339" s="143"/>
      <c r="AA339" s="143"/>
      <c r="AB339" s="143"/>
      <c r="AC339" s="143"/>
      <c r="AD339" s="34"/>
    </row>
    <row r="340" spans="1:30" ht="15.75" x14ac:dyDescent="0.25">
      <c r="A340" s="124" t="s">
        <v>31</v>
      </c>
      <c r="B340" s="154" t="s">
        <v>1676</v>
      </c>
      <c r="C340" s="143">
        <v>3</v>
      </c>
      <c r="D340" s="143">
        <v>2</v>
      </c>
      <c r="E340" s="143">
        <v>2</v>
      </c>
      <c r="F340" s="143"/>
      <c r="G340" s="143"/>
      <c r="H340" s="143"/>
      <c r="I340" s="143"/>
      <c r="J340" s="143"/>
      <c r="K340" s="143"/>
      <c r="L340" s="143"/>
      <c r="M340" s="143"/>
      <c r="N340" s="143"/>
      <c r="O340" s="143"/>
      <c r="P340" s="143">
        <v>2.2000000000000002</v>
      </c>
      <c r="Q340" s="143"/>
      <c r="R340" s="143">
        <f t="shared" si="32"/>
        <v>6.6000000000000005</v>
      </c>
      <c r="S340" s="143">
        <f t="shared" si="32"/>
        <v>4.4000000000000004</v>
      </c>
      <c r="T340" s="143">
        <f t="shared" si="32"/>
        <v>4.4000000000000004</v>
      </c>
      <c r="U340" s="143"/>
      <c r="V340" s="143"/>
      <c r="W340" s="143"/>
      <c r="X340" s="143"/>
      <c r="Y340" s="143"/>
      <c r="Z340" s="143"/>
      <c r="AA340" s="143"/>
      <c r="AB340" s="143"/>
      <c r="AC340" s="143"/>
      <c r="AD340" s="34"/>
    </row>
    <row r="341" spans="1:30" ht="15.75" x14ac:dyDescent="0.25">
      <c r="A341" s="124" t="s">
        <v>33</v>
      </c>
      <c r="B341" s="154" t="s">
        <v>1677</v>
      </c>
      <c r="C341" s="143">
        <v>3</v>
      </c>
      <c r="D341" s="143">
        <v>2</v>
      </c>
      <c r="E341" s="143">
        <v>2</v>
      </c>
      <c r="F341" s="143"/>
      <c r="G341" s="143"/>
      <c r="H341" s="143"/>
      <c r="I341" s="143"/>
      <c r="J341" s="143"/>
      <c r="K341" s="143"/>
      <c r="L341" s="143"/>
      <c r="M341" s="143"/>
      <c r="N341" s="143"/>
      <c r="O341" s="143"/>
      <c r="P341" s="143">
        <v>2.2000000000000002</v>
      </c>
      <c r="Q341" s="143"/>
      <c r="R341" s="143">
        <f t="shared" si="32"/>
        <v>6.6000000000000005</v>
      </c>
      <c r="S341" s="143">
        <f t="shared" si="32"/>
        <v>4.4000000000000004</v>
      </c>
      <c r="T341" s="143">
        <f t="shared" si="32"/>
        <v>4.4000000000000004</v>
      </c>
      <c r="U341" s="143"/>
      <c r="V341" s="143"/>
      <c r="W341" s="143"/>
      <c r="X341" s="143"/>
      <c r="Y341" s="143"/>
      <c r="Z341" s="143"/>
      <c r="AA341" s="143"/>
      <c r="AB341" s="143"/>
      <c r="AC341" s="143"/>
      <c r="AD341" s="34"/>
    </row>
    <row r="342" spans="1:30" ht="31.5" x14ac:dyDescent="0.25">
      <c r="A342" s="124" t="s">
        <v>35</v>
      </c>
      <c r="B342" s="154" t="s">
        <v>1678</v>
      </c>
      <c r="C342" s="143"/>
      <c r="D342" s="143"/>
      <c r="E342" s="143">
        <v>1</v>
      </c>
      <c r="F342" s="143"/>
      <c r="G342" s="143"/>
      <c r="H342" s="143">
        <v>1</v>
      </c>
      <c r="I342" s="143"/>
      <c r="J342" s="143"/>
      <c r="K342" s="143"/>
      <c r="L342" s="143"/>
      <c r="M342" s="143"/>
      <c r="N342" s="143">
        <v>3</v>
      </c>
      <c r="O342" s="143"/>
      <c r="P342" s="143">
        <v>2.2000000000000002</v>
      </c>
      <c r="Q342" s="143"/>
      <c r="R342" s="143"/>
      <c r="S342" s="143"/>
      <c r="T342" s="143">
        <f>E342*2.2</f>
        <v>2.2000000000000002</v>
      </c>
      <c r="U342" s="143"/>
      <c r="V342" s="143"/>
      <c r="W342" s="143">
        <f>H342*2.2</f>
        <v>2.2000000000000002</v>
      </c>
      <c r="X342" s="143"/>
      <c r="Y342" s="143"/>
      <c r="Z342" s="143"/>
      <c r="AA342" s="143"/>
      <c r="AB342" s="143"/>
      <c r="AC342" s="143">
        <f>N342*2.2</f>
        <v>6.6000000000000005</v>
      </c>
      <c r="AD342" s="34"/>
    </row>
    <row r="343" spans="1:30" ht="15.75" x14ac:dyDescent="0.25">
      <c r="A343" s="124" t="s">
        <v>37</v>
      </c>
      <c r="B343" s="154" t="s">
        <v>1679</v>
      </c>
      <c r="C343" s="143">
        <v>3</v>
      </c>
      <c r="D343" s="143">
        <v>1</v>
      </c>
      <c r="E343" s="143">
        <v>3</v>
      </c>
      <c r="F343" s="143">
        <v>2</v>
      </c>
      <c r="G343" s="143"/>
      <c r="H343" s="143"/>
      <c r="I343" s="143">
        <v>3</v>
      </c>
      <c r="J343" s="143"/>
      <c r="K343" s="143"/>
      <c r="L343" s="143"/>
      <c r="M343" s="143"/>
      <c r="N343" s="143"/>
      <c r="O343" s="143"/>
      <c r="P343" s="143">
        <v>2.2000000000000002</v>
      </c>
      <c r="Q343" s="143"/>
      <c r="R343" s="143">
        <f>C343*2.2</f>
        <v>6.6000000000000005</v>
      </c>
      <c r="S343" s="143">
        <f>D343*2.2</f>
        <v>2.2000000000000002</v>
      </c>
      <c r="T343" s="143">
        <f>E343*2.2</f>
        <v>6.6000000000000005</v>
      </c>
      <c r="U343" s="143">
        <f>F343*2.2</f>
        <v>4.4000000000000004</v>
      </c>
      <c r="V343" s="143"/>
      <c r="W343" s="143"/>
      <c r="X343" s="143">
        <f>I343*2.2</f>
        <v>6.6000000000000005</v>
      </c>
      <c r="Y343" s="143"/>
      <c r="Z343" s="143"/>
      <c r="AA343" s="143"/>
      <c r="AB343" s="143"/>
      <c r="AC343" s="143"/>
      <c r="AD343" s="34"/>
    </row>
    <row r="344" spans="1:30" ht="15.75" x14ac:dyDescent="0.25">
      <c r="A344" s="124" t="s">
        <v>39</v>
      </c>
      <c r="B344" s="153" t="s">
        <v>1680</v>
      </c>
      <c r="C344" s="143">
        <v>3</v>
      </c>
      <c r="D344" s="143">
        <v>1</v>
      </c>
      <c r="E344" s="143">
        <v>2</v>
      </c>
      <c r="F344" s="143">
        <v>1</v>
      </c>
      <c r="G344" s="143"/>
      <c r="H344" s="143"/>
      <c r="I344" s="143"/>
      <c r="J344" s="143"/>
      <c r="K344" s="143"/>
      <c r="L344" s="143"/>
      <c r="M344" s="143"/>
      <c r="N344" s="143"/>
      <c r="O344" s="143"/>
      <c r="P344" s="143">
        <v>2.2000000000000002</v>
      </c>
      <c r="Q344" s="143"/>
      <c r="R344" s="143">
        <f>C344*2.2</f>
        <v>6.6000000000000005</v>
      </c>
      <c r="S344" s="143">
        <f>D344*2.2</f>
        <v>2.2000000000000002</v>
      </c>
      <c r="T344" s="143">
        <f>E344*2.2</f>
        <v>4.4000000000000004</v>
      </c>
      <c r="U344" s="143">
        <f>F344*2.2</f>
        <v>2.2000000000000002</v>
      </c>
      <c r="V344" s="143"/>
      <c r="W344" s="143"/>
      <c r="X344" s="143"/>
      <c r="Y344" s="143"/>
      <c r="Z344" s="143"/>
      <c r="AA344" s="143"/>
      <c r="AB344" s="143"/>
      <c r="AC344" s="143"/>
      <c r="AD344" s="34"/>
    </row>
    <row r="345" spans="1:30" ht="15.75" x14ac:dyDescent="0.25">
      <c r="A345" s="81" t="s">
        <v>343</v>
      </c>
      <c r="B345" s="81" t="s">
        <v>2540</v>
      </c>
      <c r="C345" s="81" t="s">
        <v>2</v>
      </c>
      <c r="D345" s="81" t="s">
        <v>3</v>
      </c>
      <c r="E345" s="81" t="s">
        <v>4</v>
      </c>
      <c r="F345" s="81" t="s">
        <v>5</v>
      </c>
      <c r="G345" s="81" t="s">
        <v>6</v>
      </c>
      <c r="H345" s="81" t="s">
        <v>7</v>
      </c>
      <c r="I345" s="81" t="s">
        <v>8</v>
      </c>
      <c r="J345" s="81" t="s">
        <v>9</v>
      </c>
      <c r="K345" s="81" t="s">
        <v>10</v>
      </c>
      <c r="L345" s="81" t="s">
        <v>11</v>
      </c>
      <c r="M345" s="81" t="s">
        <v>12</v>
      </c>
      <c r="N345" s="81" t="s">
        <v>13</v>
      </c>
      <c r="O345" s="81"/>
      <c r="P345" s="81" t="s">
        <v>14</v>
      </c>
      <c r="Q345" s="81"/>
      <c r="R345" s="81" t="s">
        <v>15</v>
      </c>
      <c r="S345" s="81" t="s">
        <v>16</v>
      </c>
      <c r="T345" s="81" t="s">
        <v>17</v>
      </c>
      <c r="U345" s="81" t="s">
        <v>18</v>
      </c>
      <c r="V345" s="81" t="s">
        <v>19</v>
      </c>
      <c r="W345" s="81" t="s">
        <v>20</v>
      </c>
      <c r="X345" s="81" t="s">
        <v>21</v>
      </c>
      <c r="Y345" s="81" t="s">
        <v>22</v>
      </c>
      <c r="Z345" s="81" t="s">
        <v>23</v>
      </c>
      <c r="AA345" s="81" t="s">
        <v>24</v>
      </c>
      <c r="AB345" s="81" t="s">
        <v>25</v>
      </c>
      <c r="AC345" s="81" t="s">
        <v>26</v>
      </c>
      <c r="AD345" s="34"/>
    </row>
    <row r="346" spans="1:30" ht="15.75" x14ac:dyDescent="0.25">
      <c r="A346" s="124" t="s">
        <v>27</v>
      </c>
      <c r="B346" s="154" t="s">
        <v>1675</v>
      </c>
      <c r="C346" s="143">
        <v>3</v>
      </c>
      <c r="D346" s="143">
        <v>2</v>
      </c>
      <c r="E346" s="143">
        <v>1</v>
      </c>
      <c r="F346" s="143"/>
      <c r="G346" s="143">
        <v>1</v>
      </c>
      <c r="H346" s="143"/>
      <c r="I346" s="143"/>
      <c r="J346" s="143"/>
      <c r="K346" s="143"/>
      <c r="L346" s="143"/>
      <c r="M346" s="143"/>
      <c r="N346" s="143"/>
      <c r="O346" s="143"/>
      <c r="P346" s="143">
        <v>2.2000000000000002</v>
      </c>
      <c r="Q346" s="143"/>
      <c r="R346" s="143">
        <f t="shared" ref="R346:R351" si="33">C346*P346</f>
        <v>6.6000000000000005</v>
      </c>
      <c r="S346" s="143">
        <f t="shared" ref="S346:T351" si="34">D346*2.2</f>
        <v>4.4000000000000004</v>
      </c>
      <c r="T346" s="143">
        <f t="shared" si="34"/>
        <v>2.2000000000000002</v>
      </c>
      <c r="U346" s="143"/>
      <c r="V346" s="143">
        <f t="shared" ref="V346:V351" si="35">G346*2.2</f>
        <v>2.2000000000000002</v>
      </c>
      <c r="W346" s="143"/>
      <c r="X346" s="143"/>
      <c r="Y346" s="143"/>
      <c r="Z346" s="143"/>
      <c r="AA346" s="143"/>
      <c r="AB346" s="143"/>
      <c r="AC346" s="143"/>
      <c r="AD346" s="34"/>
    </row>
    <row r="347" spans="1:30" ht="15.75" x14ac:dyDescent="0.25">
      <c r="A347" s="124" t="s">
        <v>31</v>
      </c>
      <c r="B347" s="154" t="s">
        <v>1676</v>
      </c>
      <c r="C347" s="143">
        <v>3</v>
      </c>
      <c r="D347" s="143">
        <v>2</v>
      </c>
      <c r="E347" s="143">
        <v>1</v>
      </c>
      <c r="F347" s="143"/>
      <c r="G347" s="143">
        <v>1</v>
      </c>
      <c r="H347" s="143"/>
      <c r="I347" s="143"/>
      <c r="J347" s="143"/>
      <c r="K347" s="143"/>
      <c r="L347" s="143"/>
      <c r="M347" s="143"/>
      <c r="N347" s="143"/>
      <c r="O347" s="143"/>
      <c r="P347" s="143">
        <v>2.2000000000000002</v>
      </c>
      <c r="Q347" s="143"/>
      <c r="R347" s="143">
        <f t="shared" si="33"/>
        <v>6.6000000000000005</v>
      </c>
      <c r="S347" s="143">
        <f t="shared" si="34"/>
        <v>4.4000000000000004</v>
      </c>
      <c r="T347" s="143">
        <f t="shared" si="34"/>
        <v>2.2000000000000002</v>
      </c>
      <c r="U347" s="143"/>
      <c r="V347" s="143">
        <f t="shared" si="35"/>
        <v>2.2000000000000002</v>
      </c>
      <c r="W347" s="143"/>
      <c r="X347" s="143"/>
      <c r="Y347" s="143"/>
      <c r="Z347" s="143"/>
      <c r="AA347" s="143"/>
      <c r="AB347" s="143"/>
      <c r="AC347" s="143"/>
      <c r="AD347" s="34"/>
    </row>
    <row r="348" spans="1:30" ht="15.75" x14ac:dyDescent="0.25">
      <c r="A348" s="124" t="s">
        <v>33</v>
      </c>
      <c r="B348" s="154" t="s">
        <v>1677</v>
      </c>
      <c r="C348" s="143">
        <v>3</v>
      </c>
      <c r="D348" s="143">
        <v>2</v>
      </c>
      <c r="E348" s="143">
        <v>1</v>
      </c>
      <c r="F348" s="143"/>
      <c r="G348" s="143">
        <v>1</v>
      </c>
      <c r="H348" s="143"/>
      <c r="I348" s="143"/>
      <c r="J348" s="143"/>
      <c r="K348" s="143"/>
      <c r="L348" s="143"/>
      <c r="M348" s="143"/>
      <c r="N348" s="143"/>
      <c r="O348" s="143"/>
      <c r="P348" s="143">
        <v>2.2000000000000002</v>
      </c>
      <c r="Q348" s="143"/>
      <c r="R348" s="143">
        <f t="shared" si="33"/>
        <v>6.6000000000000005</v>
      </c>
      <c r="S348" s="143">
        <f t="shared" si="34"/>
        <v>4.4000000000000004</v>
      </c>
      <c r="T348" s="143">
        <f t="shared" si="34"/>
        <v>2.2000000000000002</v>
      </c>
      <c r="U348" s="143"/>
      <c r="V348" s="143">
        <f t="shared" si="35"/>
        <v>2.2000000000000002</v>
      </c>
      <c r="W348" s="143"/>
      <c r="X348" s="143"/>
      <c r="Y348" s="143"/>
      <c r="Z348" s="143"/>
      <c r="AA348" s="143"/>
      <c r="AB348" s="143"/>
      <c r="AC348" s="143"/>
      <c r="AD348" s="34"/>
    </row>
    <row r="349" spans="1:30" ht="31.5" x14ac:dyDescent="0.25">
      <c r="A349" s="124" t="s">
        <v>35</v>
      </c>
      <c r="B349" s="154" t="s">
        <v>1678</v>
      </c>
      <c r="C349" s="143">
        <v>3</v>
      </c>
      <c r="D349" s="143">
        <v>2</v>
      </c>
      <c r="E349" s="143">
        <v>1</v>
      </c>
      <c r="F349" s="143"/>
      <c r="G349" s="143">
        <v>1</v>
      </c>
      <c r="H349" s="143"/>
      <c r="I349" s="143"/>
      <c r="J349" s="143"/>
      <c r="K349" s="143"/>
      <c r="L349" s="143"/>
      <c r="M349" s="143"/>
      <c r="N349" s="143"/>
      <c r="O349" s="143"/>
      <c r="P349" s="143">
        <v>2.2000000000000002</v>
      </c>
      <c r="Q349" s="143"/>
      <c r="R349" s="143">
        <f t="shared" si="33"/>
        <v>6.6000000000000005</v>
      </c>
      <c r="S349" s="143">
        <f t="shared" si="34"/>
        <v>4.4000000000000004</v>
      </c>
      <c r="T349" s="143">
        <f t="shared" si="34"/>
        <v>2.2000000000000002</v>
      </c>
      <c r="U349" s="143"/>
      <c r="V349" s="143">
        <f t="shared" si="35"/>
        <v>2.2000000000000002</v>
      </c>
      <c r="W349" s="143"/>
      <c r="X349" s="143"/>
      <c r="Y349" s="143"/>
      <c r="Z349" s="143"/>
      <c r="AA349" s="143"/>
      <c r="AB349" s="143"/>
      <c r="AC349" s="143"/>
      <c r="AD349" s="34"/>
    </row>
    <row r="350" spans="1:30" ht="15.75" x14ac:dyDescent="0.25">
      <c r="A350" s="124" t="s">
        <v>37</v>
      </c>
      <c r="B350" s="154" t="s">
        <v>1679</v>
      </c>
      <c r="C350" s="143">
        <v>3</v>
      </c>
      <c r="D350" s="143">
        <v>2</v>
      </c>
      <c r="E350" s="143">
        <v>1</v>
      </c>
      <c r="F350" s="143"/>
      <c r="G350" s="143">
        <v>1</v>
      </c>
      <c r="H350" s="143"/>
      <c r="I350" s="143"/>
      <c r="J350" s="143"/>
      <c r="K350" s="143"/>
      <c r="L350" s="143"/>
      <c r="M350" s="143"/>
      <c r="N350" s="143"/>
      <c r="O350" s="143"/>
      <c r="P350" s="143">
        <v>2.2000000000000002</v>
      </c>
      <c r="Q350" s="143"/>
      <c r="R350" s="143">
        <f t="shared" si="33"/>
        <v>6.6000000000000005</v>
      </c>
      <c r="S350" s="143">
        <f t="shared" si="34"/>
        <v>4.4000000000000004</v>
      </c>
      <c r="T350" s="143">
        <f t="shared" si="34"/>
        <v>2.2000000000000002</v>
      </c>
      <c r="U350" s="143"/>
      <c r="V350" s="143">
        <f t="shared" si="35"/>
        <v>2.2000000000000002</v>
      </c>
      <c r="W350" s="143"/>
      <c r="X350" s="143"/>
      <c r="Y350" s="143"/>
      <c r="Z350" s="143"/>
      <c r="AA350" s="143"/>
      <c r="AB350" s="143"/>
      <c r="AC350" s="143"/>
      <c r="AD350" s="34"/>
    </row>
    <row r="351" spans="1:30" ht="15.75" x14ac:dyDescent="0.25">
      <c r="A351" s="124" t="s">
        <v>39</v>
      </c>
      <c r="B351" s="153" t="s">
        <v>1680</v>
      </c>
      <c r="C351" s="143">
        <v>3</v>
      </c>
      <c r="D351" s="143">
        <v>2</v>
      </c>
      <c r="E351" s="143">
        <v>1</v>
      </c>
      <c r="F351" s="143"/>
      <c r="G351" s="143">
        <v>1</v>
      </c>
      <c r="H351" s="143"/>
      <c r="I351" s="143"/>
      <c r="J351" s="143"/>
      <c r="K351" s="143"/>
      <c r="L351" s="143"/>
      <c r="M351" s="143"/>
      <c r="N351" s="143"/>
      <c r="O351" s="143"/>
      <c r="P351" s="143">
        <v>2.2000000000000002</v>
      </c>
      <c r="Q351" s="143"/>
      <c r="R351" s="143">
        <f t="shared" si="33"/>
        <v>6.6000000000000005</v>
      </c>
      <c r="S351" s="143">
        <f t="shared" si="34"/>
        <v>4.4000000000000004</v>
      </c>
      <c r="T351" s="143">
        <f t="shared" si="34"/>
        <v>2.2000000000000002</v>
      </c>
      <c r="U351" s="143"/>
      <c r="V351" s="143">
        <f t="shared" si="35"/>
        <v>2.2000000000000002</v>
      </c>
      <c r="W351" s="143"/>
      <c r="X351" s="143"/>
      <c r="Y351" s="143"/>
      <c r="Z351" s="143"/>
      <c r="AA351" s="143"/>
      <c r="AB351" s="143"/>
      <c r="AC351" s="143"/>
      <c r="AD351" s="34"/>
    </row>
    <row r="352" spans="1:30" ht="15.75" x14ac:dyDescent="0.25">
      <c r="A352" s="81" t="s">
        <v>343</v>
      </c>
      <c r="B352" s="81" t="s">
        <v>1681</v>
      </c>
      <c r="C352" s="81" t="s">
        <v>2</v>
      </c>
      <c r="D352" s="81" t="s">
        <v>3</v>
      </c>
      <c r="E352" s="81" t="s">
        <v>4</v>
      </c>
      <c r="F352" s="81" t="s">
        <v>5</v>
      </c>
      <c r="G352" s="81" t="s">
        <v>6</v>
      </c>
      <c r="H352" s="81" t="s">
        <v>7</v>
      </c>
      <c r="I352" s="81" t="s">
        <v>8</v>
      </c>
      <c r="J352" s="81" t="s">
        <v>9</v>
      </c>
      <c r="K352" s="81" t="s">
        <v>10</v>
      </c>
      <c r="L352" s="81" t="s">
        <v>11</v>
      </c>
      <c r="M352" s="81" t="s">
        <v>12</v>
      </c>
      <c r="N352" s="81" t="s">
        <v>13</v>
      </c>
      <c r="O352" s="81"/>
      <c r="P352" s="81" t="s">
        <v>14</v>
      </c>
      <c r="Q352" s="81"/>
      <c r="R352" s="81" t="s">
        <v>15</v>
      </c>
      <c r="S352" s="81" t="s">
        <v>16</v>
      </c>
      <c r="T352" s="81" t="s">
        <v>17</v>
      </c>
      <c r="U352" s="81" t="s">
        <v>18</v>
      </c>
      <c r="V352" s="81" t="s">
        <v>19</v>
      </c>
      <c r="W352" s="81" t="s">
        <v>20</v>
      </c>
      <c r="X352" s="81" t="s">
        <v>21</v>
      </c>
      <c r="Y352" s="81" t="s">
        <v>22</v>
      </c>
      <c r="Z352" s="81" t="s">
        <v>23</v>
      </c>
      <c r="AA352" s="81" t="s">
        <v>24</v>
      </c>
      <c r="AB352" s="81" t="s">
        <v>25</v>
      </c>
      <c r="AC352" s="81" t="s">
        <v>26</v>
      </c>
      <c r="AD352" s="34"/>
    </row>
    <row r="353" spans="1:30" ht="15.75" x14ac:dyDescent="0.25">
      <c r="A353" s="124" t="s">
        <v>27</v>
      </c>
      <c r="B353" s="153" t="s">
        <v>1682</v>
      </c>
      <c r="C353" s="143">
        <v>3</v>
      </c>
      <c r="D353" s="143"/>
      <c r="E353" s="143"/>
      <c r="F353" s="143"/>
      <c r="G353" s="143">
        <v>3</v>
      </c>
      <c r="H353" s="143"/>
      <c r="I353" s="143"/>
      <c r="J353" s="143"/>
      <c r="K353" s="143"/>
      <c r="L353" s="143">
        <v>2</v>
      </c>
      <c r="M353" s="143"/>
      <c r="N353" s="143"/>
      <c r="O353" s="143"/>
      <c r="P353" s="143">
        <v>1</v>
      </c>
      <c r="Q353" s="143"/>
      <c r="R353" s="143">
        <f t="shared" ref="R353:R358" si="36">C353*1</f>
        <v>3</v>
      </c>
      <c r="S353" s="143"/>
      <c r="T353" s="143"/>
      <c r="U353" s="143"/>
      <c r="V353" s="143">
        <f t="shared" ref="V353:V358" si="37">G353*1</f>
        <v>3</v>
      </c>
      <c r="W353" s="143"/>
      <c r="X353" s="143"/>
      <c r="Y353" s="143"/>
      <c r="Z353" s="143"/>
      <c r="AA353" s="143">
        <f>L353*1</f>
        <v>2</v>
      </c>
      <c r="AB353" s="143"/>
      <c r="AC353" s="143"/>
      <c r="AD353" s="34"/>
    </row>
    <row r="354" spans="1:30" ht="31.5" x14ac:dyDescent="0.25">
      <c r="A354" s="124" t="s">
        <v>31</v>
      </c>
      <c r="B354" s="153" t="s">
        <v>1683</v>
      </c>
      <c r="C354" s="143">
        <v>3</v>
      </c>
      <c r="D354" s="143"/>
      <c r="E354" s="143"/>
      <c r="F354" s="143"/>
      <c r="G354" s="143">
        <v>3</v>
      </c>
      <c r="H354" s="143"/>
      <c r="I354" s="143"/>
      <c r="J354" s="143"/>
      <c r="K354" s="143"/>
      <c r="L354" s="143">
        <v>2</v>
      </c>
      <c r="M354" s="143"/>
      <c r="N354" s="143"/>
      <c r="O354" s="143"/>
      <c r="P354" s="143">
        <v>1</v>
      </c>
      <c r="Q354" s="143"/>
      <c r="R354" s="143">
        <f t="shared" si="36"/>
        <v>3</v>
      </c>
      <c r="S354" s="143"/>
      <c r="T354" s="143"/>
      <c r="U354" s="143"/>
      <c r="V354" s="143">
        <f t="shared" si="37"/>
        <v>3</v>
      </c>
      <c r="W354" s="143"/>
      <c r="X354" s="143"/>
      <c r="Y354" s="143"/>
      <c r="Z354" s="143"/>
      <c r="AA354" s="143">
        <f>L354*1</f>
        <v>2</v>
      </c>
      <c r="AB354" s="143"/>
      <c r="AC354" s="143"/>
      <c r="AD354" s="34"/>
    </row>
    <row r="355" spans="1:30" ht="15.75" x14ac:dyDescent="0.25">
      <c r="A355" s="124" t="s">
        <v>33</v>
      </c>
      <c r="B355" s="153" t="s">
        <v>1684</v>
      </c>
      <c r="C355" s="143">
        <v>3</v>
      </c>
      <c r="D355" s="143"/>
      <c r="E355" s="143">
        <v>3</v>
      </c>
      <c r="F355" s="143"/>
      <c r="G355" s="143">
        <v>3</v>
      </c>
      <c r="H355" s="143"/>
      <c r="I355" s="143"/>
      <c r="J355" s="143"/>
      <c r="K355" s="143"/>
      <c r="L355" s="143">
        <v>3</v>
      </c>
      <c r="M355" s="143"/>
      <c r="N355" s="143"/>
      <c r="O355" s="143"/>
      <c r="P355" s="143">
        <v>1</v>
      </c>
      <c r="Q355" s="143"/>
      <c r="R355" s="143">
        <f t="shared" si="36"/>
        <v>3</v>
      </c>
      <c r="S355" s="143"/>
      <c r="T355" s="143">
        <f>E355*1</f>
        <v>3</v>
      </c>
      <c r="U355" s="143"/>
      <c r="V355" s="143">
        <f t="shared" si="37"/>
        <v>3</v>
      </c>
      <c r="W355" s="143"/>
      <c r="X355" s="143"/>
      <c r="Y355" s="143"/>
      <c r="Z355" s="143"/>
      <c r="AA355" s="143">
        <f>L355*1</f>
        <v>3</v>
      </c>
      <c r="AB355" s="143"/>
      <c r="AC355" s="143"/>
      <c r="AD355" s="34"/>
    </row>
    <row r="356" spans="1:30" ht="15.75" x14ac:dyDescent="0.25">
      <c r="A356" s="124" t="s">
        <v>35</v>
      </c>
      <c r="B356" s="153" t="s">
        <v>1685</v>
      </c>
      <c r="C356" s="143">
        <v>3</v>
      </c>
      <c r="D356" s="143"/>
      <c r="E356" s="143">
        <v>2</v>
      </c>
      <c r="F356" s="143"/>
      <c r="G356" s="143">
        <v>1</v>
      </c>
      <c r="H356" s="143"/>
      <c r="I356" s="143"/>
      <c r="J356" s="143"/>
      <c r="K356" s="143"/>
      <c r="L356" s="143">
        <v>3</v>
      </c>
      <c r="M356" s="143"/>
      <c r="N356" s="143"/>
      <c r="O356" s="143"/>
      <c r="P356" s="143">
        <v>1</v>
      </c>
      <c r="Q356" s="143"/>
      <c r="R356" s="143">
        <f t="shared" si="36"/>
        <v>3</v>
      </c>
      <c r="S356" s="143"/>
      <c r="T356" s="143">
        <f>E356*1</f>
        <v>2</v>
      </c>
      <c r="U356" s="143"/>
      <c r="V356" s="143">
        <f t="shared" si="37"/>
        <v>1</v>
      </c>
      <c r="W356" s="143"/>
      <c r="X356" s="143"/>
      <c r="Y356" s="143"/>
      <c r="Z356" s="143"/>
      <c r="AA356" s="143">
        <f>L356*1</f>
        <v>3</v>
      </c>
      <c r="AB356" s="143"/>
      <c r="AC356" s="143"/>
      <c r="AD356" s="34"/>
    </row>
    <row r="357" spans="1:30" ht="15.75" x14ac:dyDescent="0.25">
      <c r="A357" s="124" t="s">
        <v>37</v>
      </c>
      <c r="B357" s="153" t="s">
        <v>1686</v>
      </c>
      <c r="C357" s="143">
        <v>3</v>
      </c>
      <c r="D357" s="143"/>
      <c r="E357" s="143">
        <v>1</v>
      </c>
      <c r="F357" s="143"/>
      <c r="G357" s="143">
        <v>2</v>
      </c>
      <c r="H357" s="143"/>
      <c r="I357" s="143"/>
      <c r="J357" s="143"/>
      <c r="K357" s="143"/>
      <c r="L357" s="143">
        <v>1</v>
      </c>
      <c r="M357" s="143"/>
      <c r="N357" s="143"/>
      <c r="O357" s="143"/>
      <c r="P357" s="143">
        <v>1</v>
      </c>
      <c r="Q357" s="143"/>
      <c r="R357" s="143">
        <f t="shared" si="36"/>
        <v>3</v>
      </c>
      <c r="S357" s="143"/>
      <c r="T357" s="143">
        <f>E357*1</f>
        <v>1</v>
      </c>
      <c r="U357" s="143"/>
      <c r="V357" s="143">
        <f t="shared" si="37"/>
        <v>2</v>
      </c>
      <c r="W357" s="143"/>
      <c r="X357" s="143"/>
      <c r="Y357" s="143"/>
      <c r="Z357" s="143"/>
      <c r="AA357" s="143">
        <f>L357*1</f>
        <v>1</v>
      </c>
      <c r="AB357" s="143"/>
      <c r="AC357" s="143"/>
      <c r="AD357" s="34"/>
    </row>
    <row r="358" spans="1:30" ht="15.75" x14ac:dyDescent="0.25">
      <c r="A358" s="124" t="s">
        <v>39</v>
      </c>
      <c r="B358" s="153" t="s">
        <v>1687</v>
      </c>
      <c r="C358" s="143">
        <v>3</v>
      </c>
      <c r="D358" s="143"/>
      <c r="E358" s="143">
        <v>1</v>
      </c>
      <c r="F358" s="143"/>
      <c r="G358" s="143">
        <v>2</v>
      </c>
      <c r="H358" s="143"/>
      <c r="I358" s="143"/>
      <c r="J358" s="143"/>
      <c r="K358" s="143"/>
      <c r="L358" s="143"/>
      <c r="M358" s="143"/>
      <c r="N358" s="143"/>
      <c r="O358" s="143"/>
      <c r="P358" s="143">
        <v>1</v>
      </c>
      <c r="Q358" s="143"/>
      <c r="R358" s="143">
        <f t="shared" si="36"/>
        <v>3</v>
      </c>
      <c r="S358" s="143"/>
      <c r="T358" s="143">
        <f>E358*1</f>
        <v>1</v>
      </c>
      <c r="U358" s="143"/>
      <c r="V358" s="143">
        <f t="shared" si="37"/>
        <v>2</v>
      </c>
      <c r="W358" s="143"/>
      <c r="X358" s="143"/>
      <c r="Y358" s="143"/>
      <c r="Z358" s="143"/>
      <c r="AA358" s="143"/>
      <c r="AB358" s="143"/>
      <c r="AC358" s="143"/>
      <c r="AD358" s="34"/>
    </row>
    <row r="359" spans="1:30" ht="15.75" x14ac:dyDescent="0.25">
      <c r="A359" s="81" t="s">
        <v>343</v>
      </c>
      <c r="B359" s="81" t="s">
        <v>2542</v>
      </c>
      <c r="C359" s="81" t="s">
        <v>2</v>
      </c>
      <c r="D359" s="81" t="s">
        <v>3</v>
      </c>
      <c r="E359" s="81" t="s">
        <v>4</v>
      </c>
      <c r="F359" s="81" t="s">
        <v>5</v>
      </c>
      <c r="G359" s="81" t="s">
        <v>6</v>
      </c>
      <c r="H359" s="81" t="s">
        <v>7</v>
      </c>
      <c r="I359" s="81" t="s">
        <v>8</v>
      </c>
      <c r="J359" s="81" t="s">
        <v>9</v>
      </c>
      <c r="K359" s="81" t="s">
        <v>10</v>
      </c>
      <c r="L359" s="81" t="s">
        <v>11</v>
      </c>
      <c r="M359" s="81" t="s">
        <v>12</v>
      </c>
      <c r="N359" s="81" t="s">
        <v>13</v>
      </c>
      <c r="O359" s="81"/>
      <c r="P359" s="81" t="s">
        <v>14</v>
      </c>
      <c r="Q359" s="81"/>
      <c r="R359" s="81" t="s">
        <v>15</v>
      </c>
      <c r="S359" s="81" t="s">
        <v>16</v>
      </c>
      <c r="T359" s="81" t="s">
        <v>17</v>
      </c>
      <c r="U359" s="81" t="s">
        <v>18</v>
      </c>
      <c r="V359" s="81" t="s">
        <v>19</v>
      </c>
      <c r="W359" s="81" t="s">
        <v>20</v>
      </c>
      <c r="X359" s="81" t="s">
        <v>21</v>
      </c>
      <c r="Y359" s="81" t="s">
        <v>22</v>
      </c>
      <c r="Z359" s="81" t="s">
        <v>23</v>
      </c>
      <c r="AA359" s="81" t="s">
        <v>24</v>
      </c>
      <c r="AB359" s="81" t="s">
        <v>25</v>
      </c>
      <c r="AC359" s="81" t="s">
        <v>26</v>
      </c>
      <c r="AD359" s="34"/>
    </row>
    <row r="360" spans="1:30" ht="15.75" x14ac:dyDescent="0.25">
      <c r="A360" s="124" t="s">
        <v>27</v>
      </c>
      <c r="B360" s="153" t="s">
        <v>1688</v>
      </c>
      <c r="C360" s="143">
        <v>3</v>
      </c>
      <c r="D360" s="143">
        <v>3</v>
      </c>
      <c r="E360" s="143">
        <v>3</v>
      </c>
      <c r="F360" s="143">
        <v>2</v>
      </c>
      <c r="G360" s="143">
        <v>1</v>
      </c>
      <c r="H360" s="143"/>
      <c r="I360" s="143"/>
      <c r="J360" s="143"/>
      <c r="K360" s="143"/>
      <c r="L360" s="143"/>
      <c r="M360" s="143"/>
      <c r="N360" s="143">
        <v>2</v>
      </c>
      <c r="O360" s="143"/>
      <c r="P360" s="143">
        <v>1.44</v>
      </c>
      <c r="Q360" s="143"/>
      <c r="R360" s="143">
        <f t="shared" ref="R360:V365" si="38">C360*1.44</f>
        <v>4.32</v>
      </c>
      <c r="S360" s="143">
        <f t="shared" si="38"/>
        <v>4.32</v>
      </c>
      <c r="T360" s="143">
        <f t="shared" si="38"/>
        <v>4.32</v>
      </c>
      <c r="U360" s="143">
        <f t="shared" si="38"/>
        <v>2.88</v>
      </c>
      <c r="V360" s="143">
        <f t="shared" si="38"/>
        <v>1.44</v>
      </c>
      <c r="W360" s="143"/>
      <c r="X360" s="143"/>
      <c r="Y360" s="143"/>
      <c r="Z360" s="143"/>
      <c r="AA360" s="143"/>
      <c r="AB360" s="143"/>
      <c r="AC360" s="143">
        <f t="shared" ref="AC360:AC365" si="39">N360*1.44</f>
        <v>2.88</v>
      </c>
      <c r="AD360" s="34"/>
    </row>
    <row r="361" spans="1:30" ht="15.75" x14ac:dyDescent="0.25">
      <c r="A361" s="124" t="s">
        <v>31</v>
      </c>
      <c r="B361" s="153" t="s">
        <v>1689</v>
      </c>
      <c r="C361" s="143">
        <v>3</v>
      </c>
      <c r="D361" s="143">
        <v>3</v>
      </c>
      <c r="E361" s="143">
        <v>3</v>
      </c>
      <c r="F361" s="143">
        <v>2</v>
      </c>
      <c r="G361" s="143">
        <v>1</v>
      </c>
      <c r="H361" s="143"/>
      <c r="I361" s="143"/>
      <c r="J361" s="143"/>
      <c r="K361" s="143"/>
      <c r="L361" s="143"/>
      <c r="M361" s="143"/>
      <c r="N361" s="143">
        <v>2</v>
      </c>
      <c r="O361" s="143"/>
      <c r="P361" s="143">
        <v>1.44</v>
      </c>
      <c r="Q361" s="143"/>
      <c r="R361" s="143">
        <f t="shared" si="38"/>
        <v>4.32</v>
      </c>
      <c r="S361" s="143">
        <f t="shared" si="38"/>
        <v>4.32</v>
      </c>
      <c r="T361" s="143">
        <f t="shared" si="38"/>
        <v>4.32</v>
      </c>
      <c r="U361" s="143">
        <f t="shared" si="38"/>
        <v>2.88</v>
      </c>
      <c r="V361" s="143">
        <f t="shared" si="38"/>
        <v>1.44</v>
      </c>
      <c r="W361" s="143"/>
      <c r="X361" s="143"/>
      <c r="Y361" s="143"/>
      <c r="Z361" s="143"/>
      <c r="AA361" s="143"/>
      <c r="AB361" s="143"/>
      <c r="AC361" s="143">
        <f t="shared" si="39"/>
        <v>2.88</v>
      </c>
      <c r="AD361" s="34"/>
    </row>
    <row r="362" spans="1:30" ht="15.75" x14ac:dyDescent="0.25">
      <c r="A362" s="124" t="s">
        <v>33</v>
      </c>
      <c r="B362" s="153" t="s">
        <v>1690</v>
      </c>
      <c r="C362" s="143">
        <v>3</v>
      </c>
      <c r="D362" s="143">
        <v>3</v>
      </c>
      <c r="E362" s="143">
        <v>3</v>
      </c>
      <c r="F362" s="143">
        <v>2</v>
      </c>
      <c r="G362" s="143">
        <v>1</v>
      </c>
      <c r="H362" s="143"/>
      <c r="I362" s="143"/>
      <c r="J362" s="143"/>
      <c r="K362" s="143"/>
      <c r="L362" s="143"/>
      <c r="M362" s="143"/>
      <c r="N362" s="143">
        <v>2</v>
      </c>
      <c r="O362" s="143"/>
      <c r="P362" s="143">
        <v>1.44</v>
      </c>
      <c r="Q362" s="143"/>
      <c r="R362" s="143">
        <f t="shared" si="38"/>
        <v>4.32</v>
      </c>
      <c r="S362" s="143">
        <f t="shared" si="38"/>
        <v>4.32</v>
      </c>
      <c r="T362" s="143">
        <f t="shared" si="38"/>
        <v>4.32</v>
      </c>
      <c r="U362" s="143">
        <f t="shared" si="38"/>
        <v>2.88</v>
      </c>
      <c r="V362" s="143">
        <f t="shared" si="38"/>
        <v>1.44</v>
      </c>
      <c r="W362" s="143"/>
      <c r="X362" s="143"/>
      <c r="Y362" s="143"/>
      <c r="Z362" s="143"/>
      <c r="AA362" s="143"/>
      <c r="AB362" s="143"/>
      <c r="AC362" s="143">
        <f t="shared" si="39"/>
        <v>2.88</v>
      </c>
      <c r="AD362" s="34"/>
    </row>
    <row r="363" spans="1:30" ht="15.75" x14ac:dyDescent="0.25">
      <c r="A363" s="124" t="s">
        <v>35</v>
      </c>
      <c r="B363" s="153" t="s">
        <v>1691</v>
      </c>
      <c r="C363" s="143">
        <v>3</v>
      </c>
      <c r="D363" s="143">
        <v>3</v>
      </c>
      <c r="E363" s="143">
        <v>3</v>
      </c>
      <c r="F363" s="143">
        <v>2</v>
      </c>
      <c r="G363" s="143">
        <v>1</v>
      </c>
      <c r="H363" s="143"/>
      <c r="I363" s="143"/>
      <c r="J363" s="143"/>
      <c r="K363" s="143"/>
      <c r="L363" s="143"/>
      <c r="M363" s="143"/>
      <c r="N363" s="143">
        <v>2</v>
      </c>
      <c r="O363" s="143"/>
      <c r="P363" s="143">
        <v>1.44</v>
      </c>
      <c r="Q363" s="143"/>
      <c r="R363" s="143">
        <f t="shared" si="38"/>
        <v>4.32</v>
      </c>
      <c r="S363" s="143">
        <f t="shared" si="38"/>
        <v>4.32</v>
      </c>
      <c r="T363" s="143">
        <f t="shared" si="38"/>
        <v>4.32</v>
      </c>
      <c r="U363" s="143">
        <f t="shared" si="38"/>
        <v>2.88</v>
      </c>
      <c r="V363" s="143">
        <f t="shared" si="38"/>
        <v>1.44</v>
      </c>
      <c r="W363" s="143"/>
      <c r="X363" s="143"/>
      <c r="Y363" s="143"/>
      <c r="Z363" s="143"/>
      <c r="AA363" s="143"/>
      <c r="AB363" s="143"/>
      <c r="AC363" s="143">
        <f t="shared" si="39"/>
        <v>2.88</v>
      </c>
      <c r="AD363" s="34"/>
    </row>
    <row r="364" spans="1:30" ht="15.75" x14ac:dyDescent="0.25">
      <c r="A364" s="124" t="s">
        <v>37</v>
      </c>
      <c r="B364" s="153" t="s">
        <v>1692</v>
      </c>
      <c r="C364" s="143">
        <v>3</v>
      </c>
      <c r="D364" s="143">
        <v>3</v>
      </c>
      <c r="E364" s="143">
        <v>3</v>
      </c>
      <c r="F364" s="143">
        <v>2</v>
      </c>
      <c r="G364" s="143">
        <v>1</v>
      </c>
      <c r="H364" s="143"/>
      <c r="I364" s="143"/>
      <c r="J364" s="143"/>
      <c r="K364" s="143"/>
      <c r="L364" s="143"/>
      <c r="M364" s="143"/>
      <c r="N364" s="143">
        <v>2</v>
      </c>
      <c r="O364" s="143"/>
      <c r="P364" s="143">
        <v>1.44</v>
      </c>
      <c r="Q364" s="143"/>
      <c r="R364" s="143">
        <f t="shared" si="38"/>
        <v>4.32</v>
      </c>
      <c r="S364" s="143">
        <f t="shared" si="38"/>
        <v>4.32</v>
      </c>
      <c r="T364" s="143">
        <f t="shared" si="38"/>
        <v>4.32</v>
      </c>
      <c r="U364" s="143">
        <f t="shared" si="38"/>
        <v>2.88</v>
      </c>
      <c r="V364" s="143">
        <f t="shared" si="38"/>
        <v>1.44</v>
      </c>
      <c r="W364" s="143"/>
      <c r="X364" s="143"/>
      <c r="Y364" s="143"/>
      <c r="Z364" s="143"/>
      <c r="AA364" s="143"/>
      <c r="AB364" s="143"/>
      <c r="AC364" s="143">
        <f t="shared" si="39"/>
        <v>2.88</v>
      </c>
      <c r="AD364" s="34"/>
    </row>
    <row r="365" spans="1:30" ht="15.75" x14ac:dyDescent="0.25">
      <c r="A365" s="124" t="s">
        <v>39</v>
      </c>
      <c r="B365" s="153" t="s">
        <v>1689</v>
      </c>
      <c r="C365" s="143">
        <v>3</v>
      </c>
      <c r="D365" s="143">
        <v>3</v>
      </c>
      <c r="E365" s="143">
        <v>3</v>
      </c>
      <c r="F365" s="143">
        <v>2</v>
      </c>
      <c r="G365" s="143">
        <v>1</v>
      </c>
      <c r="H365" s="143"/>
      <c r="I365" s="143"/>
      <c r="J365" s="143"/>
      <c r="K365" s="143"/>
      <c r="L365" s="143"/>
      <c r="M365" s="143"/>
      <c r="N365" s="143">
        <v>2</v>
      </c>
      <c r="O365" s="143"/>
      <c r="P365" s="143">
        <v>1.44</v>
      </c>
      <c r="Q365" s="143"/>
      <c r="R365" s="143">
        <f t="shared" si="38"/>
        <v>4.32</v>
      </c>
      <c r="S365" s="143">
        <f t="shared" si="38"/>
        <v>4.32</v>
      </c>
      <c r="T365" s="143">
        <f t="shared" si="38"/>
        <v>4.32</v>
      </c>
      <c r="U365" s="143">
        <f t="shared" si="38"/>
        <v>2.88</v>
      </c>
      <c r="V365" s="143">
        <f t="shared" si="38"/>
        <v>1.44</v>
      </c>
      <c r="W365" s="143"/>
      <c r="X365" s="143"/>
      <c r="Y365" s="143"/>
      <c r="Z365" s="143"/>
      <c r="AA365" s="143"/>
      <c r="AB365" s="143"/>
      <c r="AC365" s="143">
        <f t="shared" si="39"/>
        <v>2.88</v>
      </c>
      <c r="AD365" s="34"/>
    </row>
    <row r="366" spans="1:30" ht="15.75" x14ac:dyDescent="0.25">
      <c r="A366" s="81" t="s">
        <v>343</v>
      </c>
      <c r="B366" s="81" t="s">
        <v>2543</v>
      </c>
      <c r="C366" s="81" t="s">
        <v>2</v>
      </c>
      <c r="D366" s="81" t="s">
        <v>3</v>
      </c>
      <c r="E366" s="81" t="s">
        <v>4</v>
      </c>
      <c r="F366" s="81" t="s">
        <v>5</v>
      </c>
      <c r="G366" s="81" t="s">
        <v>6</v>
      </c>
      <c r="H366" s="81" t="s">
        <v>7</v>
      </c>
      <c r="I366" s="81" t="s">
        <v>8</v>
      </c>
      <c r="J366" s="81" t="s">
        <v>9</v>
      </c>
      <c r="K366" s="81" t="s">
        <v>10</v>
      </c>
      <c r="L366" s="81" t="s">
        <v>11</v>
      </c>
      <c r="M366" s="81" t="s">
        <v>12</v>
      </c>
      <c r="N366" s="81" t="s">
        <v>13</v>
      </c>
      <c r="O366" s="81"/>
      <c r="P366" s="81" t="s">
        <v>14</v>
      </c>
      <c r="Q366" s="81"/>
      <c r="R366" s="81" t="s">
        <v>15</v>
      </c>
      <c r="S366" s="81" t="s">
        <v>16</v>
      </c>
      <c r="T366" s="81" t="s">
        <v>17</v>
      </c>
      <c r="U366" s="81" t="s">
        <v>18</v>
      </c>
      <c r="V366" s="81" t="s">
        <v>19</v>
      </c>
      <c r="W366" s="81" t="s">
        <v>20</v>
      </c>
      <c r="X366" s="81" t="s">
        <v>21</v>
      </c>
      <c r="Y366" s="81" t="s">
        <v>22</v>
      </c>
      <c r="Z366" s="81" t="s">
        <v>23</v>
      </c>
      <c r="AA366" s="81" t="s">
        <v>24</v>
      </c>
      <c r="AB366" s="81" t="s">
        <v>25</v>
      </c>
      <c r="AC366" s="81" t="s">
        <v>26</v>
      </c>
      <c r="AD366" s="34"/>
    </row>
    <row r="367" spans="1:30" ht="15.75" x14ac:dyDescent="0.25">
      <c r="A367" s="124" t="s">
        <v>27</v>
      </c>
      <c r="B367" s="153" t="s">
        <v>1693</v>
      </c>
      <c r="C367" s="143">
        <v>1</v>
      </c>
      <c r="D367" s="143">
        <v>1</v>
      </c>
      <c r="E367" s="143">
        <v>2</v>
      </c>
      <c r="F367" s="143">
        <v>2</v>
      </c>
      <c r="G367" s="143"/>
      <c r="H367" s="143"/>
      <c r="I367" s="143"/>
      <c r="J367" s="143"/>
      <c r="K367" s="143"/>
      <c r="L367" s="143"/>
      <c r="M367" s="143"/>
      <c r="N367" s="143">
        <v>1</v>
      </c>
      <c r="O367" s="143"/>
      <c r="P367" s="143">
        <v>1.4</v>
      </c>
      <c r="Q367" s="143"/>
      <c r="R367" s="143">
        <f t="shared" ref="R367:U372" si="40">C367*1.4</f>
        <v>1.4</v>
      </c>
      <c r="S367" s="143">
        <f t="shared" si="40"/>
        <v>1.4</v>
      </c>
      <c r="T367" s="143">
        <f t="shared" si="40"/>
        <v>2.8</v>
      </c>
      <c r="U367" s="143">
        <f t="shared" si="40"/>
        <v>2.8</v>
      </c>
      <c r="V367" s="143"/>
      <c r="W367" s="143"/>
      <c r="X367" s="143"/>
      <c r="Y367" s="143"/>
      <c r="Z367" s="143"/>
      <c r="AA367" s="143"/>
      <c r="AB367" s="143"/>
      <c r="AC367" s="143">
        <f t="shared" ref="AC367:AC372" si="41">N367*1.4</f>
        <v>1.4</v>
      </c>
      <c r="AD367" s="34"/>
    </row>
    <row r="368" spans="1:30" ht="15.75" x14ac:dyDescent="0.25">
      <c r="A368" s="124" t="s">
        <v>31</v>
      </c>
      <c r="B368" s="153" t="s">
        <v>1694</v>
      </c>
      <c r="C368" s="143">
        <v>1</v>
      </c>
      <c r="D368" s="143">
        <v>1</v>
      </c>
      <c r="E368" s="143">
        <v>2</v>
      </c>
      <c r="F368" s="143">
        <v>2</v>
      </c>
      <c r="G368" s="143"/>
      <c r="H368" s="143"/>
      <c r="I368" s="143"/>
      <c r="J368" s="143"/>
      <c r="K368" s="143"/>
      <c r="L368" s="143"/>
      <c r="M368" s="143"/>
      <c r="N368" s="143">
        <v>1</v>
      </c>
      <c r="O368" s="143"/>
      <c r="P368" s="143">
        <v>1.4</v>
      </c>
      <c r="Q368" s="143"/>
      <c r="R368" s="143">
        <f t="shared" si="40"/>
        <v>1.4</v>
      </c>
      <c r="S368" s="143">
        <f t="shared" si="40"/>
        <v>1.4</v>
      </c>
      <c r="T368" s="143">
        <f t="shared" si="40"/>
        <v>2.8</v>
      </c>
      <c r="U368" s="143">
        <f t="shared" si="40"/>
        <v>2.8</v>
      </c>
      <c r="V368" s="143"/>
      <c r="W368" s="143"/>
      <c r="X368" s="143"/>
      <c r="Y368" s="143"/>
      <c r="Z368" s="143"/>
      <c r="AA368" s="143"/>
      <c r="AB368" s="143"/>
      <c r="AC368" s="143">
        <f t="shared" si="41"/>
        <v>1.4</v>
      </c>
      <c r="AD368" s="34"/>
    </row>
    <row r="369" spans="1:30" ht="15.75" x14ac:dyDescent="0.25">
      <c r="A369" s="124" t="s">
        <v>33</v>
      </c>
      <c r="B369" s="153" t="s">
        <v>1695</v>
      </c>
      <c r="C369" s="143">
        <v>1</v>
      </c>
      <c r="D369" s="143">
        <v>1</v>
      </c>
      <c r="E369" s="143">
        <v>2</v>
      </c>
      <c r="F369" s="143">
        <v>2</v>
      </c>
      <c r="G369" s="143"/>
      <c r="H369" s="143"/>
      <c r="I369" s="143"/>
      <c r="J369" s="143"/>
      <c r="K369" s="143"/>
      <c r="L369" s="143"/>
      <c r="M369" s="143"/>
      <c r="N369" s="143">
        <v>1</v>
      </c>
      <c r="O369" s="143"/>
      <c r="P369" s="143">
        <v>1.4</v>
      </c>
      <c r="Q369" s="143"/>
      <c r="R369" s="143">
        <f t="shared" si="40"/>
        <v>1.4</v>
      </c>
      <c r="S369" s="143">
        <f t="shared" si="40"/>
        <v>1.4</v>
      </c>
      <c r="T369" s="143">
        <f t="shared" si="40"/>
        <v>2.8</v>
      </c>
      <c r="U369" s="143">
        <f t="shared" si="40"/>
        <v>2.8</v>
      </c>
      <c r="V369" s="143"/>
      <c r="W369" s="143"/>
      <c r="X369" s="143"/>
      <c r="Y369" s="143"/>
      <c r="Z369" s="143"/>
      <c r="AA369" s="143"/>
      <c r="AB369" s="143"/>
      <c r="AC369" s="143">
        <f t="shared" si="41"/>
        <v>1.4</v>
      </c>
      <c r="AD369" s="34"/>
    </row>
    <row r="370" spans="1:30" ht="15.75" x14ac:dyDescent="0.25">
      <c r="A370" s="124" t="s">
        <v>35</v>
      </c>
      <c r="B370" s="153" t="s">
        <v>1696</v>
      </c>
      <c r="C370" s="143">
        <v>1</v>
      </c>
      <c r="D370" s="143">
        <v>1</v>
      </c>
      <c r="E370" s="143">
        <v>2</v>
      </c>
      <c r="F370" s="143">
        <v>2</v>
      </c>
      <c r="G370" s="143"/>
      <c r="H370" s="143"/>
      <c r="I370" s="143"/>
      <c r="J370" s="143"/>
      <c r="K370" s="143"/>
      <c r="L370" s="143"/>
      <c r="M370" s="143"/>
      <c r="N370" s="143">
        <v>1</v>
      </c>
      <c r="O370" s="143"/>
      <c r="P370" s="143">
        <v>1.4</v>
      </c>
      <c r="Q370" s="143"/>
      <c r="R370" s="143">
        <f t="shared" si="40"/>
        <v>1.4</v>
      </c>
      <c r="S370" s="143">
        <f t="shared" si="40"/>
        <v>1.4</v>
      </c>
      <c r="T370" s="143">
        <f t="shared" si="40"/>
        <v>2.8</v>
      </c>
      <c r="U370" s="143">
        <f t="shared" si="40"/>
        <v>2.8</v>
      </c>
      <c r="V370" s="143"/>
      <c r="W370" s="143"/>
      <c r="X370" s="143"/>
      <c r="Y370" s="143"/>
      <c r="Z370" s="143"/>
      <c r="AA370" s="143"/>
      <c r="AB370" s="143"/>
      <c r="AC370" s="143">
        <f t="shared" si="41"/>
        <v>1.4</v>
      </c>
      <c r="AD370" s="34"/>
    </row>
    <row r="371" spans="1:30" ht="15.75" x14ac:dyDescent="0.25">
      <c r="A371" s="124" t="s">
        <v>37</v>
      </c>
      <c r="B371" s="153" t="s">
        <v>1697</v>
      </c>
      <c r="C371" s="143">
        <v>1</v>
      </c>
      <c r="D371" s="143">
        <v>1</v>
      </c>
      <c r="E371" s="143">
        <v>2</v>
      </c>
      <c r="F371" s="143">
        <v>2</v>
      </c>
      <c r="G371" s="143"/>
      <c r="H371" s="143"/>
      <c r="I371" s="143"/>
      <c r="J371" s="143"/>
      <c r="K371" s="143"/>
      <c r="L371" s="143"/>
      <c r="M371" s="143"/>
      <c r="N371" s="143">
        <v>1</v>
      </c>
      <c r="O371" s="143"/>
      <c r="P371" s="143">
        <v>1.4</v>
      </c>
      <c r="Q371" s="143"/>
      <c r="R371" s="143">
        <f t="shared" si="40"/>
        <v>1.4</v>
      </c>
      <c r="S371" s="143">
        <f t="shared" si="40"/>
        <v>1.4</v>
      </c>
      <c r="T371" s="143">
        <f t="shared" si="40"/>
        <v>2.8</v>
      </c>
      <c r="U371" s="143">
        <f t="shared" si="40"/>
        <v>2.8</v>
      </c>
      <c r="V371" s="143"/>
      <c r="W371" s="143"/>
      <c r="X371" s="143"/>
      <c r="Y371" s="143"/>
      <c r="Z371" s="143"/>
      <c r="AA371" s="143"/>
      <c r="AB371" s="143"/>
      <c r="AC371" s="143">
        <f t="shared" si="41"/>
        <v>1.4</v>
      </c>
      <c r="AD371" s="34"/>
    </row>
    <row r="372" spans="1:30" ht="31.5" x14ac:dyDescent="0.25">
      <c r="A372" s="124" t="s">
        <v>39</v>
      </c>
      <c r="B372" s="153" t="s">
        <v>1698</v>
      </c>
      <c r="C372" s="143">
        <v>1</v>
      </c>
      <c r="D372" s="143">
        <v>1</v>
      </c>
      <c r="E372" s="143">
        <v>2</v>
      </c>
      <c r="F372" s="143">
        <v>2</v>
      </c>
      <c r="G372" s="143"/>
      <c r="H372" s="143"/>
      <c r="I372" s="143"/>
      <c r="J372" s="143"/>
      <c r="K372" s="143"/>
      <c r="L372" s="143"/>
      <c r="M372" s="143"/>
      <c r="N372" s="143">
        <v>1</v>
      </c>
      <c r="O372" s="143"/>
      <c r="P372" s="143">
        <v>1.4</v>
      </c>
      <c r="Q372" s="143"/>
      <c r="R372" s="143">
        <f t="shared" si="40"/>
        <v>1.4</v>
      </c>
      <c r="S372" s="143">
        <f t="shared" si="40"/>
        <v>1.4</v>
      </c>
      <c r="T372" s="143">
        <f t="shared" si="40"/>
        <v>2.8</v>
      </c>
      <c r="U372" s="143">
        <f t="shared" si="40"/>
        <v>2.8</v>
      </c>
      <c r="V372" s="143"/>
      <c r="W372" s="143"/>
      <c r="X372" s="143"/>
      <c r="Y372" s="143"/>
      <c r="Z372" s="143"/>
      <c r="AA372" s="143"/>
      <c r="AB372" s="143"/>
      <c r="AC372" s="143">
        <f t="shared" si="41"/>
        <v>1.4</v>
      </c>
      <c r="AD372" s="34"/>
    </row>
    <row r="373" spans="1:30" ht="15.75" x14ac:dyDescent="0.25">
      <c r="A373" s="81" t="s">
        <v>343</v>
      </c>
      <c r="B373" s="81" t="s">
        <v>2544</v>
      </c>
      <c r="C373" s="81" t="s">
        <v>2</v>
      </c>
      <c r="D373" s="81" t="s">
        <v>3</v>
      </c>
      <c r="E373" s="81" t="s">
        <v>4</v>
      </c>
      <c r="F373" s="81" t="s">
        <v>5</v>
      </c>
      <c r="G373" s="81" t="s">
        <v>6</v>
      </c>
      <c r="H373" s="81" t="s">
        <v>7</v>
      </c>
      <c r="I373" s="81" t="s">
        <v>8</v>
      </c>
      <c r="J373" s="81" t="s">
        <v>9</v>
      </c>
      <c r="K373" s="81" t="s">
        <v>10</v>
      </c>
      <c r="L373" s="81" t="s">
        <v>11</v>
      </c>
      <c r="M373" s="81" t="s">
        <v>12</v>
      </c>
      <c r="N373" s="81" t="s">
        <v>13</v>
      </c>
      <c r="O373" s="81"/>
      <c r="P373" s="81" t="s">
        <v>14</v>
      </c>
      <c r="Q373" s="81"/>
      <c r="R373" s="81" t="s">
        <v>15</v>
      </c>
      <c r="S373" s="81" t="s">
        <v>16</v>
      </c>
      <c r="T373" s="81" t="s">
        <v>17</v>
      </c>
      <c r="U373" s="81" t="s">
        <v>18</v>
      </c>
      <c r="V373" s="81" t="s">
        <v>19</v>
      </c>
      <c r="W373" s="81" t="s">
        <v>20</v>
      </c>
      <c r="X373" s="81" t="s">
        <v>21</v>
      </c>
      <c r="Y373" s="81" t="s">
        <v>22</v>
      </c>
      <c r="Z373" s="81" t="s">
        <v>23</v>
      </c>
      <c r="AA373" s="81" t="s">
        <v>24</v>
      </c>
      <c r="AB373" s="81" t="s">
        <v>25</v>
      </c>
      <c r="AC373" s="81" t="s">
        <v>26</v>
      </c>
      <c r="AD373" s="34"/>
    </row>
    <row r="374" spans="1:30" ht="15.75" x14ac:dyDescent="0.25">
      <c r="A374" s="124" t="s">
        <v>27</v>
      </c>
      <c r="B374" s="153" t="s">
        <v>1699</v>
      </c>
      <c r="C374" s="143"/>
      <c r="D374" s="143">
        <v>1</v>
      </c>
      <c r="E374" s="143"/>
      <c r="F374" s="143">
        <v>2</v>
      </c>
      <c r="G374" s="143">
        <v>1</v>
      </c>
      <c r="H374" s="143">
        <v>2</v>
      </c>
      <c r="I374" s="143">
        <v>1</v>
      </c>
      <c r="J374" s="143"/>
      <c r="K374" s="143"/>
      <c r="L374" s="143">
        <v>2</v>
      </c>
      <c r="M374" s="143"/>
      <c r="N374" s="143">
        <v>2</v>
      </c>
      <c r="O374" s="143"/>
      <c r="P374" s="143">
        <v>1.02</v>
      </c>
      <c r="Q374" s="143"/>
      <c r="R374" s="143"/>
      <c r="S374" s="143">
        <f t="shared" ref="S374:S379" si="42">D374*1.02</f>
        <v>1.02</v>
      </c>
      <c r="T374" s="143"/>
      <c r="U374" s="143">
        <f t="shared" ref="U374:X379" si="43">F374*1.02</f>
        <v>2.04</v>
      </c>
      <c r="V374" s="143">
        <f t="shared" si="43"/>
        <v>1.02</v>
      </c>
      <c r="W374" s="143">
        <f t="shared" si="43"/>
        <v>2.04</v>
      </c>
      <c r="X374" s="143">
        <f t="shared" si="43"/>
        <v>1.02</v>
      </c>
      <c r="Y374" s="143"/>
      <c r="Z374" s="143"/>
      <c r="AA374" s="143">
        <f t="shared" ref="AA374:AA379" si="44">L374*1.02</f>
        <v>2.04</v>
      </c>
      <c r="AB374" s="143"/>
      <c r="AC374" s="143">
        <f t="shared" ref="AC374:AC379" si="45">N374*1.02</f>
        <v>2.04</v>
      </c>
      <c r="AD374" s="34"/>
    </row>
    <row r="375" spans="1:30" ht="15.75" x14ac:dyDescent="0.25">
      <c r="A375" s="124" t="s">
        <v>31</v>
      </c>
      <c r="B375" s="153" t="s">
        <v>1700</v>
      </c>
      <c r="C375" s="143"/>
      <c r="D375" s="143">
        <v>1</v>
      </c>
      <c r="E375" s="143"/>
      <c r="F375" s="143">
        <v>2</v>
      </c>
      <c r="G375" s="143">
        <v>1</v>
      </c>
      <c r="H375" s="143">
        <v>2</v>
      </c>
      <c r="I375" s="143">
        <v>1</v>
      </c>
      <c r="J375" s="143"/>
      <c r="K375" s="143"/>
      <c r="L375" s="143">
        <v>2</v>
      </c>
      <c r="M375" s="143"/>
      <c r="N375" s="143">
        <v>2</v>
      </c>
      <c r="O375" s="143"/>
      <c r="P375" s="143">
        <v>1.02</v>
      </c>
      <c r="Q375" s="143"/>
      <c r="R375" s="143"/>
      <c r="S375" s="143">
        <f t="shared" si="42"/>
        <v>1.02</v>
      </c>
      <c r="T375" s="143"/>
      <c r="U375" s="143">
        <f t="shared" si="43"/>
        <v>2.04</v>
      </c>
      <c r="V375" s="143">
        <f t="shared" si="43"/>
        <v>1.02</v>
      </c>
      <c r="W375" s="143">
        <f t="shared" si="43"/>
        <v>2.04</v>
      </c>
      <c r="X375" s="143">
        <f t="shared" si="43"/>
        <v>1.02</v>
      </c>
      <c r="Y375" s="143"/>
      <c r="Z375" s="143"/>
      <c r="AA375" s="143">
        <f t="shared" si="44"/>
        <v>2.04</v>
      </c>
      <c r="AB375" s="143"/>
      <c r="AC375" s="143">
        <f t="shared" si="45"/>
        <v>2.04</v>
      </c>
      <c r="AD375" s="34"/>
    </row>
    <row r="376" spans="1:30" ht="15.75" x14ac:dyDescent="0.25">
      <c r="A376" s="124" t="s">
        <v>33</v>
      </c>
      <c r="B376" s="153" t="s">
        <v>1701</v>
      </c>
      <c r="C376" s="143"/>
      <c r="D376" s="143">
        <v>1</v>
      </c>
      <c r="E376" s="143"/>
      <c r="F376" s="143">
        <v>2</v>
      </c>
      <c r="G376" s="143">
        <v>1</v>
      </c>
      <c r="H376" s="143">
        <v>2</v>
      </c>
      <c r="I376" s="143">
        <v>1</v>
      </c>
      <c r="J376" s="143"/>
      <c r="K376" s="143"/>
      <c r="L376" s="143">
        <v>2</v>
      </c>
      <c r="M376" s="143"/>
      <c r="N376" s="143">
        <v>2</v>
      </c>
      <c r="O376" s="143"/>
      <c r="P376" s="143">
        <v>1.02</v>
      </c>
      <c r="Q376" s="143"/>
      <c r="R376" s="143"/>
      <c r="S376" s="143">
        <f t="shared" si="42"/>
        <v>1.02</v>
      </c>
      <c r="T376" s="143"/>
      <c r="U376" s="143">
        <f t="shared" si="43"/>
        <v>2.04</v>
      </c>
      <c r="V376" s="143">
        <f t="shared" si="43"/>
        <v>1.02</v>
      </c>
      <c r="W376" s="143">
        <f t="shared" si="43"/>
        <v>2.04</v>
      </c>
      <c r="X376" s="143">
        <f t="shared" si="43"/>
        <v>1.02</v>
      </c>
      <c r="Y376" s="143"/>
      <c r="Z376" s="143"/>
      <c r="AA376" s="143">
        <f t="shared" si="44"/>
        <v>2.04</v>
      </c>
      <c r="AB376" s="143"/>
      <c r="AC376" s="143">
        <f t="shared" si="45"/>
        <v>2.04</v>
      </c>
      <c r="AD376" s="34"/>
    </row>
    <row r="377" spans="1:30" ht="15.75" x14ac:dyDescent="0.25">
      <c r="A377" s="124" t="s">
        <v>35</v>
      </c>
      <c r="B377" s="153" t="s">
        <v>1702</v>
      </c>
      <c r="C377" s="143"/>
      <c r="D377" s="143">
        <v>1</v>
      </c>
      <c r="E377" s="143"/>
      <c r="F377" s="143">
        <v>2</v>
      </c>
      <c r="G377" s="143">
        <v>1</v>
      </c>
      <c r="H377" s="143">
        <v>2</v>
      </c>
      <c r="I377" s="143">
        <v>1</v>
      </c>
      <c r="J377" s="143"/>
      <c r="K377" s="143"/>
      <c r="L377" s="143">
        <v>2</v>
      </c>
      <c r="M377" s="143"/>
      <c r="N377" s="143">
        <v>2</v>
      </c>
      <c r="O377" s="143"/>
      <c r="P377" s="143">
        <v>1.02</v>
      </c>
      <c r="Q377" s="143"/>
      <c r="R377" s="143"/>
      <c r="S377" s="143">
        <f t="shared" si="42"/>
        <v>1.02</v>
      </c>
      <c r="T377" s="143"/>
      <c r="U377" s="143">
        <f t="shared" si="43"/>
        <v>2.04</v>
      </c>
      <c r="V377" s="143">
        <f t="shared" si="43"/>
        <v>1.02</v>
      </c>
      <c r="W377" s="143">
        <f t="shared" si="43"/>
        <v>2.04</v>
      </c>
      <c r="X377" s="143">
        <f t="shared" si="43"/>
        <v>1.02</v>
      </c>
      <c r="Y377" s="143"/>
      <c r="Z377" s="143"/>
      <c r="AA377" s="143">
        <f t="shared" si="44"/>
        <v>2.04</v>
      </c>
      <c r="AB377" s="143"/>
      <c r="AC377" s="143">
        <f t="shared" si="45"/>
        <v>2.04</v>
      </c>
      <c r="AD377" s="34"/>
    </row>
    <row r="378" spans="1:30" ht="15.75" x14ac:dyDescent="0.25">
      <c r="A378" s="124" t="s">
        <v>37</v>
      </c>
      <c r="B378" s="153" t="s">
        <v>1703</v>
      </c>
      <c r="C378" s="143"/>
      <c r="D378" s="143">
        <v>1</v>
      </c>
      <c r="E378" s="143"/>
      <c r="F378" s="143">
        <v>2</v>
      </c>
      <c r="G378" s="143">
        <v>1</v>
      </c>
      <c r="H378" s="143">
        <v>2</v>
      </c>
      <c r="I378" s="143">
        <v>1</v>
      </c>
      <c r="J378" s="143"/>
      <c r="K378" s="143"/>
      <c r="L378" s="143">
        <v>2</v>
      </c>
      <c r="M378" s="143"/>
      <c r="N378" s="143">
        <v>2</v>
      </c>
      <c r="O378" s="143"/>
      <c r="P378" s="143">
        <v>1.02</v>
      </c>
      <c r="Q378" s="143"/>
      <c r="R378" s="143"/>
      <c r="S378" s="143">
        <f t="shared" si="42"/>
        <v>1.02</v>
      </c>
      <c r="T378" s="143"/>
      <c r="U378" s="143">
        <f t="shared" si="43"/>
        <v>2.04</v>
      </c>
      <c r="V378" s="143">
        <f t="shared" si="43"/>
        <v>1.02</v>
      </c>
      <c r="W378" s="143">
        <f t="shared" si="43"/>
        <v>2.04</v>
      </c>
      <c r="X378" s="143">
        <f t="shared" si="43"/>
        <v>1.02</v>
      </c>
      <c r="Y378" s="143"/>
      <c r="Z378" s="143"/>
      <c r="AA378" s="143">
        <f t="shared" si="44"/>
        <v>2.04</v>
      </c>
      <c r="AB378" s="143"/>
      <c r="AC378" s="143">
        <f t="shared" si="45"/>
        <v>2.04</v>
      </c>
      <c r="AD378" s="34"/>
    </row>
    <row r="379" spans="1:30" ht="15.75" x14ac:dyDescent="0.25">
      <c r="A379" s="124" t="s">
        <v>39</v>
      </c>
      <c r="B379" s="153" t="s">
        <v>1704</v>
      </c>
      <c r="C379" s="143"/>
      <c r="D379" s="143">
        <v>1</v>
      </c>
      <c r="E379" s="143"/>
      <c r="F379" s="143">
        <v>2</v>
      </c>
      <c r="G379" s="143">
        <v>1</v>
      </c>
      <c r="H379" s="143">
        <v>2</v>
      </c>
      <c r="I379" s="143">
        <v>1</v>
      </c>
      <c r="J379" s="143"/>
      <c r="K379" s="143"/>
      <c r="L379" s="143">
        <v>2</v>
      </c>
      <c r="M379" s="143"/>
      <c r="N379" s="143">
        <v>2</v>
      </c>
      <c r="O379" s="143"/>
      <c r="P379" s="143">
        <v>1.02</v>
      </c>
      <c r="Q379" s="143"/>
      <c r="R379" s="143"/>
      <c r="S379" s="143">
        <f t="shared" si="42"/>
        <v>1.02</v>
      </c>
      <c r="T379" s="143"/>
      <c r="U379" s="143">
        <f t="shared" si="43"/>
        <v>2.04</v>
      </c>
      <c r="V379" s="143">
        <f t="shared" si="43"/>
        <v>1.02</v>
      </c>
      <c r="W379" s="143">
        <f t="shared" si="43"/>
        <v>2.04</v>
      </c>
      <c r="X379" s="143">
        <f t="shared" si="43"/>
        <v>1.02</v>
      </c>
      <c r="Y379" s="143"/>
      <c r="Z379" s="143"/>
      <c r="AA379" s="143">
        <f t="shared" si="44"/>
        <v>2.04</v>
      </c>
      <c r="AB379" s="143"/>
      <c r="AC379" s="143">
        <f t="shared" si="45"/>
        <v>2.04</v>
      </c>
      <c r="AD379" s="34"/>
    </row>
    <row r="380" spans="1:30" ht="15.75" x14ac:dyDescent="0.25">
      <c r="A380" s="81" t="s">
        <v>343</v>
      </c>
      <c r="B380" s="81" t="s">
        <v>2541</v>
      </c>
      <c r="C380" s="81" t="s">
        <v>2</v>
      </c>
      <c r="D380" s="81" t="s">
        <v>3</v>
      </c>
      <c r="E380" s="81" t="s">
        <v>4</v>
      </c>
      <c r="F380" s="81" t="s">
        <v>5</v>
      </c>
      <c r="G380" s="81" t="s">
        <v>6</v>
      </c>
      <c r="H380" s="81" t="s">
        <v>7</v>
      </c>
      <c r="I380" s="81" t="s">
        <v>8</v>
      </c>
      <c r="J380" s="81" t="s">
        <v>9</v>
      </c>
      <c r="K380" s="81" t="s">
        <v>10</v>
      </c>
      <c r="L380" s="81" t="s">
        <v>11</v>
      </c>
      <c r="M380" s="81" t="s">
        <v>12</v>
      </c>
      <c r="N380" s="81" t="s">
        <v>13</v>
      </c>
      <c r="O380" s="81"/>
      <c r="P380" s="81" t="s">
        <v>14</v>
      </c>
      <c r="Q380" s="81"/>
      <c r="R380" s="81" t="s">
        <v>15</v>
      </c>
      <c r="S380" s="81" t="s">
        <v>16</v>
      </c>
      <c r="T380" s="81" t="s">
        <v>17</v>
      </c>
      <c r="U380" s="81" t="s">
        <v>18</v>
      </c>
      <c r="V380" s="81" t="s">
        <v>19</v>
      </c>
      <c r="W380" s="81" t="s">
        <v>20</v>
      </c>
      <c r="X380" s="81" t="s">
        <v>21</v>
      </c>
      <c r="Y380" s="81" t="s">
        <v>22</v>
      </c>
      <c r="Z380" s="81" t="s">
        <v>23</v>
      </c>
      <c r="AA380" s="81" t="s">
        <v>24</v>
      </c>
      <c r="AB380" s="81" t="s">
        <v>25</v>
      </c>
      <c r="AC380" s="81" t="s">
        <v>26</v>
      </c>
      <c r="AD380" s="34"/>
    </row>
    <row r="381" spans="1:30" ht="15.75" x14ac:dyDescent="0.25">
      <c r="A381" s="124" t="s">
        <v>27</v>
      </c>
      <c r="B381" s="153" t="s">
        <v>1705</v>
      </c>
      <c r="C381" s="143">
        <v>2</v>
      </c>
      <c r="D381" s="143"/>
      <c r="E381" s="143"/>
      <c r="F381" s="143">
        <v>2</v>
      </c>
      <c r="G381" s="143">
        <v>3</v>
      </c>
      <c r="H381" s="143">
        <v>2</v>
      </c>
      <c r="I381" s="143"/>
      <c r="J381" s="143"/>
      <c r="K381" s="143"/>
      <c r="L381" s="143"/>
      <c r="M381" s="143"/>
      <c r="N381" s="143">
        <v>1</v>
      </c>
      <c r="O381" s="143"/>
      <c r="P381" s="143">
        <v>2.4</v>
      </c>
      <c r="Q381" s="143"/>
      <c r="R381" s="143">
        <f t="shared" ref="R381:R386" si="46">C381*2.4</f>
        <v>4.8</v>
      </c>
      <c r="S381" s="143"/>
      <c r="T381" s="143"/>
      <c r="U381" s="143">
        <f t="shared" ref="U381:W386" si="47">F381*2.4</f>
        <v>4.8</v>
      </c>
      <c r="V381" s="143">
        <f t="shared" si="47"/>
        <v>7.1999999999999993</v>
      </c>
      <c r="W381" s="143">
        <f t="shared" si="47"/>
        <v>4.8</v>
      </c>
      <c r="X381" s="143"/>
      <c r="Y381" s="143"/>
      <c r="Z381" s="143"/>
      <c r="AA381" s="143"/>
      <c r="AB381" s="143"/>
      <c r="AC381" s="143">
        <f t="shared" ref="AC381:AC386" si="48">N381*2.4</f>
        <v>2.4</v>
      </c>
      <c r="AD381" s="34"/>
    </row>
    <row r="382" spans="1:30" ht="31.5" x14ac:dyDescent="0.25">
      <c r="A382" s="124" t="s">
        <v>31</v>
      </c>
      <c r="B382" s="153" t="s">
        <v>1706</v>
      </c>
      <c r="C382" s="143">
        <v>2</v>
      </c>
      <c r="D382" s="143"/>
      <c r="E382" s="143"/>
      <c r="F382" s="143">
        <v>2</v>
      </c>
      <c r="G382" s="143">
        <v>3</v>
      </c>
      <c r="H382" s="143">
        <v>2</v>
      </c>
      <c r="I382" s="143"/>
      <c r="J382" s="143"/>
      <c r="K382" s="143"/>
      <c r="L382" s="143"/>
      <c r="M382" s="143"/>
      <c r="N382" s="143">
        <v>1</v>
      </c>
      <c r="O382" s="143"/>
      <c r="P382" s="143">
        <v>2.4</v>
      </c>
      <c r="Q382" s="143"/>
      <c r="R382" s="143">
        <f t="shared" si="46"/>
        <v>4.8</v>
      </c>
      <c r="S382" s="143"/>
      <c r="T382" s="143"/>
      <c r="U382" s="143">
        <f t="shared" si="47"/>
        <v>4.8</v>
      </c>
      <c r="V382" s="143">
        <f t="shared" si="47"/>
        <v>7.1999999999999993</v>
      </c>
      <c r="W382" s="143">
        <f t="shared" si="47"/>
        <v>4.8</v>
      </c>
      <c r="X382" s="143"/>
      <c r="Y382" s="143"/>
      <c r="Z382" s="143"/>
      <c r="AA382" s="143"/>
      <c r="AB382" s="143"/>
      <c r="AC382" s="143">
        <f t="shared" si="48"/>
        <v>2.4</v>
      </c>
      <c r="AD382" s="34"/>
    </row>
    <row r="383" spans="1:30" ht="15.75" x14ac:dyDescent="0.25">
      <c r="A383" s="124" t="s">
        <v>33</v>
      </c>
      <c r="B383" s="153" t="s">
        <v>1707</v>
      </c>
      <c r="C383" s="143">
        <v>2</v>
      </c>
      <c r="D383" s="143"/>
      <c r="E383" s="143"/>
      <c r="F383" s="143">
        <v>2</v>
      </c>
      <c r="G383" s="143">
        <v>3</v>
      </c>
      <c r="H383" s="143">
        <v>2</v>
      </c>
      <c r="I383" s="143"/>
      <c r="J383" s="143"/>
      <c r="K383" s="143"/>
      <c r="L383" s="143"/>
      <c r="M383" s="143"/>
      <c r="N383" s="143">
        <v>1</v>
      </c>
      <c r="O383" s="143"/>
      <c r="P383" s="143">
        <v>2.4</v>
      </c>
      <c r="Q383" s="143"/>
      <c r="R383" s="143">
        <f t="shared" si="46"/>
        <v>4.8</v>
      </c>
      <c r="S383" s="143"/>
      <c r="T383" s="143"/>
      <c r="U383" s="143">
        <f t="shared" si="47"/>
        <v>4.8</v>
      </c>
      <c r="V383" s="143">
        <f t="shared" si="47"/>
        <v>7.1999999999999993</v>
      </c>
      <c r="W383" s="143">
        <f t="shared" si="47"/>
        <v>4.8</v>
      </c>
      <c r="X383" s="143"/>
      <c r="Y383" s="143"/>
      <c r="Z383" s="143"/>
      <c r="AA383" s="143"/>
      <c r="AB383" s="143"/>
      <c r="AC383" s="143">
        <f t="shared" si="48"/>
        <v>2.4</v>
      </c>
      <c r="AD383" s="34"/>
    </row>
    <row r="384" spans="1:30" ht="15.75" x14ac:dyDescent="0.25">
      <c r="A384" s="124" t="s">
        <v>35</v>
      </c>
      <c r="B384" s="153" t="s">
        <v>1708</v>
      </c>
      <c r="C384" s="143">
        <v>2</v>
      </c>
      <c r="D384" s="143"/>
      <c r="E384" s="143"/>
      <c r="F384" s="143">
        <v>2</v>
      </c>
      <c r="G384" s="143">
        <v>3</v>
      </c>
      <c r="H384" s="143">
        <v>2</v>
      </c>
      <c r="I384" s="143"/>
      <c r="J384" s="143"/>
      <c r="K384" s="143"/>
      <c r="L384" s="143"/>
      <c r="M384" s="143"/>
      <c r="N384" s="143">
        <v>1</v>
      </c>
      <c r="O384" s="143"/>
      <c r="P384" s="143">
        <v>2.4</v>
      </c>
      <c r="Q384" s="143"/>
      <c r="R384" s="143">
        <f t="shared" si="46"/>
        <v>4.8</v>
      </c>
      <c r="S384" s="143"/>
      <c r="T384" s="143"/>
      <c r="U384" s="143">
        <f t="shared" si="47"/>
        <v>4.8</v>
      </c>
      <c r="V384" s="143">
        <f t="shared" si="47"/>
        <v>7.1999999999999993</v>
      </c>
      <c r="W384" s="143">
        <f t="shared" si="47"/>
        <v>4.8</v>
      </c>
      <c r="X384" s="143"/>
      <c r="Y384" s="143"/>
      <c r="Z384" s="143"/>
      <c r="AA384" s="143"/>
      <c r="AB384" s="143"/>
      <c r="AC384" s="143">
        <f t="shared" si="48"/>
        <v>2.4</v>
      </c>
      <c r="AD384" s="34"/>
    </row>
    <row r="385" spans="1:30" ht="15.75" x14ac:dyDescent="0.25">
      <c r="A385" s="124" t="s">
        <v>37</v>
      </c>
      <c r="B385" s="153" t="s">
        <v>1709</v>
      </c>
      <c r="C385" s="143">
        <v>2</v>
      </c>
      <c r="D385" s="143"/>
      <c r="E385" s="143"/>
      <c r="F385" s="143">
        <v>2</v>
      </c>
      <c r="G385" s="143">
        <v>3</v>
      </c>
      <c r="H385" s="143">
        <v>2</v>
      </c>
      <c r="I385" s="143"/>
      <c r="J385" s="143"/>
      <c r="K385" s="143"/>
      <c r="L385" s="143"/>
      <c r="M385" s="143"/>
      <c r="N385" s="143">
        <v>1</v>
      </c>
      <c r="O385" s="143"/>
      <c r="P385" s="143">
        <v>2.4</v>
      </c>
      <c r="Q385" s="143"/>
      <c r="R385" s="143">
        <f t="shared" si="46"/>
        <v>4.8</v>
      </c>
      <c r="S385" s="143"/>
      <c r="T385" s="143"/>
      <c r="U385" s="143">
        <f t="shared" si="47"/>
        <v>4.8</v>
      </c>
      <c r="V385" s="143">
        <f t="shared" si="47"/>
        <v>7.1999999999999993</v>
      </c>
      <c r="W385" s="143">
        <f t="shared" si="47"/>
        <v>4.8</v>
      </c>
      <c r="X385" s="143"/>
      <c r="Y385" s="143"/>
      <c r="Z385" s="143"/>
      <c r="AA385" s="143"/>
      <c r="AB385" s="143"/>
      <c r="AC385" s="143">
        <f t="shared" si="48"/>
        <v>2.4</v>
      </c>
      <c r="AD385" s="34"/>
    </row>
    <row r="386" spans="1:30" ht="15.75" x14ac:dyDescent="0.25">
      <c r="A386" s="124" t="s">
        <v>39</v>
      </c>
      <c r="B386" s="153" t="s">
        <v>1710</v>
      </c>
      <c r="C386" s="143">
        <v>2</v>
      </c>
      <c r="D386" s="143"/>
      <c r="E386" s="143"/>
      <c r="F386" s="143">
        <v>2</v>
      </c>
      <c r="G386" s="143">
        <v>3</v>
      </c>
      <c r="H386" s="143">
        <v>2</v>
      </c>
      <c r="I386" s="143"/>
      <c r="J386" s="143"/>
      <c r="K386" s="143"/>
      <c r="L386" s="143"/>
      <c r="M386" s="143"/>
      <c r="N386" s="143">
        <v>1</v>
      </c>
      <c r="O386" s="143"/>
      <c r="P386" s="143">
        <v>2.4</v>
      </c>
      <c r="Q386" s="143"/>
      <c r="R386" s="143">
        <f t="shared" si="46"/>
        <v>4.8</v>
      </c>
      <c r="S386" s="143"/>
      <c r="T386" s="143"/>
      <c r="U386" s="143">
        <f t="shared" si="47"/>
        <v>4.8</v>
      </c>
      <c r="V386" s="143">
        <f t="shared" si="47"/>
        <v>7.1999999999999993</v>
      </c>
      <c r="W386" s="143">
        <f t="shared" si="47"/>
        <v>4.8</v>
      </c>
      <c r="X386" s="143"/>
      <c r="Y386" s="143"/>
      <c r="Z386" s="143"/>
      <c r="AA386" s="143"/>
      <c r="AB386" s="143"/>
      <c r="AC386" s="143">
        <f t="shared" si="48"/>
        <v>2.4</v>
      </c>
      <c r="AD386" s="34"/>
    </row>
    <row r="387" spans="1:30" ht="15.75" x14ac:dyDescent="0.25">
      <c r="A387" s="81" t="s">
        <v>343</v>
      </c>
      <c r="B387" s="81" t="s">
        <v>2545</v>
      </c>
      <c r="C387" s="81" t="s">
        <v>2</v>
      </c>
      <c r="D387" s="81" t="s">
        <v>3</v>
      </c>
      <c r="E387" s="81" t="s">
        <v>4</v>
      </c>
      <c r="F387" s="81" t="s">
        <v>5</v>
      </c>
      <c r="G387" s="81" t="s">
        <v>6</v>
      </c>
      <c r="H387" s="81" t="s">
        <v>7</v>
      </c>
      <c r="I387" s="81" t="s">
        <v>8</v>
      </c>
      <c r="J387" s="81" t="s">
        <v>9</v>
      </c>
      <c r="K387" s="81" t="s">
        <v>10</v>
      </c>
      <c r="L387" s="81" t="s">
        <v>11</v>
      </c>
      <c r="M387" s="81" t="s">
        <v>12</v>
      </c>
      <c r="N387" s="81" t="s">
        <v>13</v>
      </c>
      <c r="O387" s="81"/>
      <c r="P387" s="81" t="s">
        <v>14</v>
      </c>
      <c r="Q387" s="81"/>
      <c r="R387" s="81" t="s">
        <v>15</v>
      </c>
      <c r="S387" s="81" t="s">
        <v>16</v>
      </c>
      <c r="T387" s="81" t="s">
        <v>17</v>
      </c>
      <c r="U387" s="81" t="s">
        <v>18</v>
      </c>
      <c r="V387" s="81" t="s">
        <v>19</v>
      </c>
      <c r="W387" s="81" t="s">
        <v>20</v>
      </c>
      <c r="X387" s="81" t="s">
        <v>21</v>
      </c>
      <c r="Y387" s="81" t="s">
        <v>22</v>
      </c>
      <c r="Z387" s="81" t="s">
        <v>23</v>
      </c>
      <c r="AA387" s="81" t="s">
        <v>24</v>
      </c>
      <c r="AB387" s="81" t="s">
        <v>25</v>
      </c>
      <c r="AC387" s="81" t="s">
        <v>26</v>
      </c>
      <c r="AD387" s="34"/>
    </row>
    <row r="388" spans="1:30" ht="15.75" x14ac:dyDescent="0.25">
      <c r="A388" s="124" t="s">
        <v>27</v>
      </c>
      <c r="B388" s="153" t="s">
        <v>1711</v>
      </c>
      <c r="C388" s="143">
        <v>3</v>
      </c>
      <c r="D388" s="143">
        <v>3</v>
      </c>
      <c r="E388" s="143">
        <v>1</v>
      </c>
      <c r="F388" s="143">
        <v>1</v>
      </c>
      <c r="G388" s="143"/>
      <c r="H388" s="143"/>
      <c r="I388" s="143"/>
      <c r="J388" s="143"/>
      <c r="K388" s="143"/>
      <c r="L388" s="143"/>
      <c r="M388" s="143"/>
      <c r="N388" s="143">
        <v>1</v>
      </c>
      <c r="O388" s="143"/>
      <c r="P388" s="143">
        <v>1</v>
      </c>
      <c r="Q388" s="143"/>
      <c r="R388" s="143">
        <f t="shared" ref="R388:U393" si="49">C388*1</f>
        <v>3</v>
      </c>
      <c r="S388" s="143">
        <f t="shared" si="49"/>
        <v>3</v>
      </c>
      <c r="T388" s="143">
        <f t="shared" si="49"/>
        <v>1</v>
      </c>
      <c r="U388" s="143">
        <f t="shared" si="49"/>
        <v>1</v>
      </c>
      <c r="V388" s="143"/>
      <c r="W388" s="143"/>
      <c r="X388" s="143"/>
      <c r="Y388" s="143"/>
      <c r="Z388" s="143"/>
      <c r="AA388" s="143"/>
      <c r="AB388" s="143"/>
      <c r="AC388" s="143">
        <f t="shared" ref="AC388:AC393" si="50">N388*1</f>
        <v>1</v>
      </c>
      <c r="AD388" s="34"/>
    </row>
    <row r="389" spans="1:30" ht="15.75" x14ac:dyDescent="0.25">
      <c r="A389" s="124" t="s">
        <v>31</v>
      </c>
      <c r="B389" s="153" t="s">
        <v>1712</v>
      </c>
      <c r="C389" s="143">
        <v>3</v>
      </c>
      <c r="D389" s="143">
        <v>3</v>
      </c>
      <c r="E389" s="143">
        <v>1</v>
      </c>
      <c r="F389" s="143">
        <v>1</v>
      </c>
      <c r="G389" s="143">
        <v>1</v>
      </c>
      <c r="H389" s="143"/>
      <c r="I389" s="143"/>
      <c r="J389" s="143"/>
      <c r="K389" s="143"/>
      <c r="L389" s="143"/>
      <c r="M389" s="143"/>
      <c r="N389" s="143">
        <v>1</v>
      </c>
      <c r="O389" s="143"/>
      <c r="P389" s="143">
        <v>1</v>
      </c>
      <c r="Q389" s="143"/>
      <c r="R389" s="143">
        <f t="shared" si="49"/>
        <v>3</v>
      </c>
      <c r="S389" s="143">
        <f t="shared" si="49"/>
        <v>3</v>
      </c>
      <c r="T389" s="143">
        <f t="shared" si="49"/>
        <v>1</v>
      </c>
      <c r="U389" s="143">
        <f t="shared" si="49"/>
        <v>1</v>
      </c>
      <c r="V389" s="143">
        <f>G389*1</f>
        <v>1</v>
      </c>
      <c r="W389" s="143"/>
      <c r="X389" s="143"/>
      <c r="Y389" s="143"/>
      <c r="Z389" s="143"/>
      <c r="AA389" s="143"/>
      <c r="AB389" s="143"/>
      <c r="AC389" s="143">
        <f t="shared" si="50"/>
        <v>1</v>
      </c>
      <c r="AD389" s="34"/>
    </row>
    <row r="390" spans="1:30" ht="15.75" x14ac:dyDescent="0.25">
      <c r="A390" s="124" t="s">
        <v>33</v>
      </c>
      <c r="B390" s="153" t="s">
        <v>1713</v>
      </c>
      <c r="C390" s="143">
        <v>3</v>
      </c>
      <c r="D390" s="143">
        <v>3</v>
      </c>
      <c r="E390" s="143">
        <v>1</v>
      </c>
      <c r="F390" s="143">
        <v>1</v>
      </c>
      <c r="G390" s="143">
        <v>1</v>
      </c>
      <c r="H390" s="143"/>
      <c r="I390" s="143"/>
      <c r="J390" s="143"/>
      <c r="K390" s="143"/>
      <c r="L390" s="143"/>
      <c r="M390" s="143"/>
      <c r="N390" s="143">
        <v>1</v>
      </c>
      <c r="O390" s="143"/>
      <c r="P390" s="143">
        <v>1</v>
      </c>
      <c r="Q390" s="143"/>
      <c r="R390" s="143">
        <f t="shared" si="49"/>
        <v>3</v>
      </c>
      <c r="S390" s="143">
        <f t="shared" si="49"/>
        <v>3</v>
      </c>
      <c r="T390" s="143">
        <f t="shared" si="49"/>
        <v>1</v>
      </c>
      <c r="U390" s="143">
        <f t="shared" si="49"/>
        <v>1</v>
      </c>
      <c r="V390" s="143">
        <f>G390*1</f>
        <v>1</v>
      </c>
      <c r="W390" s="143"/>
      <c r="X390" s="143"/>
      <c r="Y390" s="143"/>
      <c r="Z390" s="143"/>
      <c r="AA390" s="143"/>
      <c r="AB390" s="143"/>
      <c r="AC390" s="143">
        <f t="shared" si="50"/>
        <v>1</v>
      </c>
      <c r="AD390" s="34"/>
    </row>
    <row r="391" spans="1:30" ht="15.75" x14ac:dyDescent="0.25">
      <c r="A391" s="124" t="s">
        <v>35</v>
      </c>
      <c r="B391" s="153" t="s">
        <v>1714</v>
      </c>
      <c r="C391" s="143">
        <v>3</v>
      </c>
      <c r="D391" s="143">
        <v>3</v>
      </c>
      <c r="E391" s="143">
        <v>1</v>
      </c>
      <c r="F391" s="143">
        <v>1</v>
      </c>
      <c r="G391" s="143">
        <v>1</v>
      </c>
      <c r="H391" s="143"/>
      <c r="I391" s="143"/>
      <c r="J391" s="143"/>
      <c r="K391" s="143"/>
      <c r="L391" s="143"/>
      <c r="M391" s="143"/>
      <c r="N391" s="143">
        <v>1</v>
      </c>
      <c r="O391" s="143"/>
      <c r="P391" s="143">
        <v>1</v>
      </c>
      <c r="Q391" s="143"/>
      <c r="R391" s="143">
        <f t="shared" si="49"/>
        <v>3</v>
      </c>
      <c r="S391" s="143">
        <f t="shared" si="49"/>
        <v>3</v>
      </c>
      <c r="T391" s="143">
        <f t="shared" si="49"/>
        <v>1</v>
      </c>
      <c r="U391" s="143">
        <f t="shared" si="49"/>
        <v>1</v>
      </c>
      <c r="V391" s="143">
        <f>G391*1</f>
        <v>1</v>
      </c>
      <c r="W391" s="143"/>
      <c r="X391" s="143"/>
      <c r="Y391" s="143"/>
      <c r="Z391" s="143"/>
      <c r="AA391" s="143"/>
      <c r="AB391" s="143"/>
      <c r="AC391" s="143">
        <f t="shared" si="50"/>
        <v>1</v>
      </c>
      <c r="AD391" s="34"/>
    </row>
    <row r="392" spans="1:30" ht="15.75" x14ac:dyDescent="0.25">
      <c r="A392" s="124" t="s">
        <v>37</v>
      </c>
      <c r="B392" s="153" t="s">
        <v>1715</v>
      </c>
      <c r="C392" s="143">
        <v>3</v>
      </c>
      <c r="D392" s="143">
        <v>3</v>
      </c>
      <c r="E392" s="143">
        <v>1</v>
      </c>
      <c r="F392" s="143">
        <v>1</v>
      </c>
      <c r="G392" s="143">
        <v>1</v>
      </c>
      <c r="H392" s="143"/>
      <c r="I392" s="143"/>
      <c r="J392" s="143"/>
      <c r="K392" s="143"/>
      <c r="L392" s="143"/>
      <c r="M392" s="143"/>
      <c r="N392" s="143">
        <v>1</v>
      </c>
      <c r="O392" s="143"/>
      <c r="P392" s="143">
        <v>1</v>
      </c>
      <c r="Q392" s="143"/>
      <c r="R392" s="143">
        <f t="shared" si="49"/>
        <v>3</v>
      </c>
      <c r="S392" s="143">
        <f t="shared" si="49"/>
        <v>3</v>
      </c>
      <c r="T392" s="143">
        <f t="shared" si="49"/>
        <v>1</v>
      </c>
      <c r="U392" s="143">
        <f t="shared" si="49"/>
        <v>1</v>
      </c>
      <c r="V392" s="143">
        <f>G392*1</f>
        <v>1</v>
      </c>
      <c r="W392" s="143"/>
      <c r="X392" s="143"/>
      <c r="Y392" s="143"/>
      <c r="Z392" s="143"/>
      <c r="AA392" s="143"/>
      <c r="AB392" s="143"/>
      <c r="AC392" s="143">
        <f t="shared" si="50"/>
        <v>1</v>
      </c>
      <c r="AD392" s="34"/>
    </row>
    <row r="393" spans="1:30" ht="15.75" x14ac:dyDescent="0.25">
      <c r="A393" s="124" t="s">
        <v>39</v>
      </c>
      <c r="B393" s="153" t="s">
        <v>1716</v>
      </c>
      <c r="C393" s="143">
        <v>3</v>
      </c>
      <c r="D393" s="143">
        <v>3</v>
      </c>
      <c r="E393" s="143">
        <v>1</v>
      </c>
      <c r="F393" s="143">
        <v>1</v>
      </c>
      <c r="G393" s="143">
        <v>1</v>
      </c>
      <c r="H393" s="143"/>
      <c r="I393" s="143"/>
      <c r="J393" s="143"/>
      <c r="K393" s="143"/>
      <c r="L393" s="143"/>
      <c r="M393" s="143"/>
      <c r="N393" s="143">
        <v>1</v>
      </c>
      <c r="O393" s="143"/>
      <c r="P393" s="143">
        <v>1</v>
      </c>
      <c r="Q393" s="143"/>
      <c r="R393" s="143">
        <f t="shared" si="49"/>
        <v>3</v>
      </c>
      <c r="S393" s="143">
        <f t="shared" si="49"/>
        <v>3</v>
      </c>
      <c r="T393" s="143">
        <f t="shared" si="49"/>
        <v>1</v>
      </c>
      <c r="U393" s="143">
        <f t="shared" si="49"/>
        <v>1</v>
      </c>
      <c r="V393" s="143">
        <f>G393*1</f>
        <v>1</v>
      </c>
      <c r="W393" s="143"/>
      <c r="X393" s="143"/>
      <c r="Y393" s="143"/>
      <c r="Z393" s="143"/>
      <c r="AA393" s="143"/>
      <c r="AB393" s="143"/>
      <c r="AC393" s="143">
        <f t="shared" si="50"/>
        <v>1</v>
      </c>
      <c r="AD393" s="34"/>
    </row>
    <row r="394" spans="1:30" ht="15.75" x14ac:dyDescent="0.25">
      <c r="A394" s="81" t="s">
        <v>343</v>
      </c>
      <c r="B394" s="81" t="s">
        <v>1717</v>
      </c>
      <c r="C394" s="81" t="s">
        <v>2</v>
      </c>
      <c r="D394" s="81" t="s">
        <v>3</v>
      </c>
      <c r="E394" s="81" t="s">
        <v>4</v>
      </c>
      <c r="F394" s="81" t="s">
        <v>5</v>
      </c>
      <c r="G394" s="81" t="s">
        <v>6</v>
      </c>
      <c r="H394" s="81" t="s">
        <v>7</v>
      </c>
      <c r="I394" s="81" t="s">
        <v>8</v>
      </c>
      <c r="J394" s="81" t="s">
        <v>9</v>
      </c>
      <c r="K394" s="81" t="s">
        <v>10</v>
      </c>
      <c r="L394" s="81" t="s">
        <v>11</v>
      </c>
      <c r="M394" s="81" t="s">
        <v>12</v>
      </c>
      <c r="N394" s="81" t="s">
        <v>13</v>
      </c>
      <c r="O394" s="81"/>
      <c r="P394" s="81" t="s">
        <v>14</v>
      </c>
      <c r="Q394" s="81"/>
      <c r="R394" s="81" t="s">
        <v>15</v>
      </c>
      <c r="S394" s="81" t="s">
        <v>16</v>
      </c>
      <c r="T394" s="81" t="s">
        <v>17</v>
      </c>
      <c r="U394" s="81" t="s">
        <v>18</v>
      </c>
      <c r="V394" s="81" t="s">
        <v>19</v>
      </c>
      <c r="W394" s="81" t="s">
        <v>20</v>
      </c>
      <c r="X394" s="81" t="s">
        <v>21</v>
      </c>
      <c r="Y394" s="81" t="s">
        <v>22</v>
      </c>
      <c r="Z394" s="81" t="s">
        <v>23</v>
      </c>
      <c r="AA394" s="81" t="s">
        <v>24</v>
      </c>
      <c r="AB394" s="81" t="s">
        <v>25</v>
      </c>
      <c r="AC394" s="81" t="s">
        <v>26</v>
      </c>
      <c r="AD394" s="34"/>
    </row>
    <row r="395" spans="1:30" ht="15.75" x14ac:dyDescent="0.25">
      <c r="A395" s="124" t="s">
        <v>27</v>
      </c>
      <c r="B395" s="153" t="s">
        <v>1718</v>
      </c>
      <c r="C395" s="143">
        <v>3</v>
      </c>
      <c r="D395" s="143">
        <v>3</v>
      </c>
      <c r="E395" s="143">
        <v>3</v>
      </c>
      <c r="F395" s="143">
        <v>1</v>
      </c>
      <c r="G395" s="143"/>
      <c r="H395" s="143"/>
      <c r="I395" s="143"/>
      <c r="J395" s="143">
        <v>1</v>
      </c>
      <c r="K395" s="143"/>
      <c r="L395" s="143"/>
      <c r="M395" s="143"/>
      <c r="N395" s="143">
        <v>3</v>
      </c>
      <c r="O395" s="143"/>
      <c r="P395" s="143">
        <v>4.5999999999999996</v>
      </c>
      <c r="Q395" s="143"/>
      <c r="R395" s="143">
        <f t="shared" ref="R395:U400" si="51">C395*4.6</f>
        <v>13.799999999999999</v>
      </c>
      <c r="S395" s="143">
        <f t="shared" si="51"/>
        <v>13.799999999999999</v>
      </c>
      <c r="T395" s="143">
        <f t="shared" si="51"/>
        <v>13.799999999999999</v>
      </c>
      <c r="U395" s="143">
        <f t="shared" si="51"/>
        <v>4.5999999999999996</v>
      </c>
      <c r="V395" s="143"/>
      <c r="W395" s="143"/>
      <c r="X395" s="143"/>
      <c r="Y395" s="143">
        <f t="shared" ref="Y395:Y400" si="52">J395*4.6</f>
        <v>4.5999999999999996</v>
      </c>
      <c r="Z395" s="143"/>
      <c r="AA395" s="143"/>
      <c r="AB395" s="143"/>
      <c r="AC395" s="143">
        <f t="shared" ref="AC395:AC400" si="53">N395*4.6</f>
        <v>13.799999999999999</v>
      </c>
      <c r="AD395" s="34"/>
    </row>
    <row r="396" spans="1:30" ht="15.75" x14ac:dyDescent="0.25">
      <c r="A396" s="124" t="s">
        <v>31</v>
      </c>
      <c r="B396" s="153" t="s">
        <v>1719</v>
      </c>
      <c r="C396" s="143">
        <v>3</v>
      </c>
      <c r="D396" s="143">
        <v>3</v>
      </c>
      <c r="E396" s="143">
        <v>3</v>
      </c>
      <c r="F396" s="143">
        <v>1</v>
      </c>
      <c r="G396" s="143"/>
      <c r="H396" s="143"/>
      <c r="I396" s="143"/>
      <c r="J396" s="143">
        <v>1</v>
      </c>
      <c r="K396" s="143"/>
      <c r="L396" s="143"/>
      <c r="M396" s="143"/>
      <c r="N396" s="143">
        <v>3</v>
      </c>
      <c r="O396" s="143"/>
      <c r="P396" s="143">
        <v>4.5999999999999996</v>
      </c>
      <c r="Q396" s="143"/>
      <c r="R396" s="143">
        <f t="shared" si="51"/>
        <v>13.799999999999999</v>
      </c>
      <c r="S396" s="143">
        <f t="shared" si="51"/>
        <v>13.799999999999999</v>
      </c>
      <c r="T396" s="143">
        <f t="shared" si="51"/>
        <v>13.799999999999999</v>
      </c>
      <c r="U396" s="143">
        <f t="shared" si="51"/>
        <v>4.5999999999999996</v>
      </c>
      <c r="V396" s="143"/>
      <c r="W396" s="143"/>
      <c r="X396" s="143"/>
      <c r="Y396" s="143">
        <f t="shared" si="52"/>
        <v>4.5999999999999996</v>
      </c>
      <c r="Z396" s="143"/>
      <c r="AA396" s="143"/>
      <c r="AB396" s="143"/>
      <c r="AC396" s="143">
        <f t="shared" si="53"/>
        <v>13.799999999999999</v>
      </c>
      <c r="AD396" s="34"/>
    </row>
    <row r="397" spans="1:30" ht="15.75" x14ac:dyDescent="0.25">
      <c r="A397" s="124" t="s">
        <v>33</v>
      </c>
      <c r="B397" s="153" t="s">
        <v>1720</v>
      </c>
      <c r="C397" s="143">
        <v>3</v>
      </c>
      <c r="D397" s="143">
        <v>3</v>
      </c>
      <c r="E397" s="143">
        <v>3</v>
      </c>
      <c r="F397" s="143">
        <v>1</v>
      </c>
      <c r="G397" s="143"/>
      <c r="H397" s="143"/>
      <c r="I397" s="143"/>
      <c r="J397" s="143">
        <v>1</v>
      </c>
      <c r="K397" s="143"/>
      <c r="L397" s="143"/>
      <c r="M397" s="143"/>
      <c r="N397" s="143">
        <v>3</v>
      </c>
      <c r="O397" s="143"/>
      <c r="P397" s="143">
        <v>4.5999999999999996</v>
      </c>
      <c r="Q397" s="143"/>
      <c r="R397" s="143">
        <f t="shared" si="51"/>
        <v>13.799999999999999</v>
      </c>
      <c r="S397" s="143">
        <f t="shared" si="51"/>
        <v>13.799999999999999</v>
      </c>
      <c r="T397" s="143">
        <f t="shared" si="51"/>
        <v>13.799999999999999</v>
      </c>
      <c r="U397" s="143">
        <f t="shared" si="51"/>
        <v>4.5999999999999996</v>
      </c>
      <c r="V397" s="143"/>
      <c r="W397" s="143"/>
      <c r="X397" s="143"/>
      <c r="Y397" s="143">
        <f t="shared" si="52"/>
        <v>4.5999999999999996</v>
      </c>
      <c r="Z397" s="143"/>
      <c r="AA397" s="143"/>
      <c r="AB397" s="143"/>
      <c r="AC397" s="143">
        <f t="shared" si="53"/>
        <v>13.799999999999999</v>
      </c>
      <c r="AD397" s="34"/>
    </row>
    <row r="398" spans="1:30" ht="31.5" x14ac:dyDescent="0.25">
      <c r="A398" s="124" t="s">
        <v>35</v>
      </c>
      <c r="B398" s="153" t="s">
        <v>1721</v>
      </c>
      <c r="C398" s="143">
        <v>3</v>
      </c>
      <c r="D398" s="143">
        <v>3</v>
      </c>
      <c r="E398" s="143">
        <v>3</v>
      </c>
      <c r="F398" s="143">
        <v>1</v>
      </c>
      <c r="G398" s="143"/>
      <c r="H398" s="143"/>
      <c r="I398" s="143"/>
      <c r="J398" s="143">
        <v>1</v>
      </c>
      <c r="K398" s="143"/>
      <c r="L398" s="143"/>
      <c r="M398" s="143"/>
      <c r="N398" s="143">
        <v>3</v>
      </c>
      <c r="O398" s="143"/>
      <c r="P398" s="143">
        <v>4.5999999999999996</v>
      </c>
      <c r="Q398" s="143"/>
      <c r="R398" s="143">
        <f t="shared" si="51"/>
        <v>13.799999999999999</v>
      </c>
      <c r="S398" s="143">
        <f t="shared" si="51"/>
        <v>13.799999999999999</v>
      </c>
      <c r="T398" s="143">
        <f t="shared" si="51"/>
        <v>13.799999999999999</v>
      </c>
      <c r="U398" s="143">
        <f t="shared" si="51"/>
        <v>4.5999999999999996</v>
      </c>
      <c r="V398" s="143"/>
      <c r="W398" s="143"/>
      <c r="X398" s="143"/>
      <c r="Y398" s="143">
        <f t="shared" si="52"/>
        <v>4.5999999999999996</v>
      </c>
      <c r="Z398" s="143"/>
      <c r="AA398" s="143"/>
      <c r="AB398" s="143"/>
      <c r="AC398" s="143">
        <f t="shared" si="53"/>
        <v>13.799999999999999</v>
      </c>
      <c r="AD398" s="34"/>
    </row>
    <row r="399" spans="1:30" ht="15.75" x14ac:dyDescent="0.25">
      <c r="A399" s="124" t="s">
        <v>37</v>
      </c>
      <c r="B399" s="153" t="s">
        <v>1722</v>
      </c>
      <c r="C399" s="143">
        <v>3</v>
      </c>
      <c r="D399" s="143">
        <v>3</v>
      </c>
      <c r="E399" s="143">
        <v>3</v>
      </c>
      <c r="F399" s="143">
        <v>1</v>
      </c>
      <c r="G399" s="143"/>
      <c r="H399" s="143"/>
      <c r="I399" s="143"/>
      <c r="J399" s="143">
        <v>1</v>
      </c>
      <c r="K399" s="143"/>
      <c r="L399" s="143"/>
      <c r="M399" s="143"/>
      <c r="N399" s="143">
        <v>3</v>
      </c>
      <c r="O399" s="143"/>
      <c r="P399" s="143">
        <v>4.5999999999999996</v>
      </c>
      <c r="Q399" s="143"/>
      <c r="R399" s="143">
        <f t="shared" si="51"/>
        <v>13.799999999999999</v>
      </c>
      <c r="S399" s="143">
        <f t="shared" si="51"/>
        <v>13.799999999999999</v>
      </c>
      <c r="T399" s="143">
        <f t="shared" si="51"/>
        <v>13.799999999999999</v>
      </c>
      <c r="U399" s="143">
        <f t="shared" si="51"/>
        <v>4.5999999999999996</v>
      </c>
      <c r="V399" s="143"/>
      <c r="W399" s="143"/>
      <c r="X399" s="143"/>
      <c r="Y399" s="143">
        <f t="shared" si="52"/>
        <v>4.5999999999999996</v>
      </c>
      <c r="Z399" s="143"/>
      <c r="AA399" s="143"/>
      <c r="AB399" s="143"/>
      <c r="AC399" s="143">
        <f t="shared" si="53"/>
        <v>13.799999999999999</v>
      </c>
      <c r="AD399" s="34"/>
    </row>
    <row r="400" spans="1:30" ht="15.75" x14ac:dyDescent="0.25">
      <c r="A400" s="124" t="s">
        <v>39</v>
      </c>
      <c r="B400" s="153" t="s">
        <v>1723</v>
      </c>
      <c r="C400" s="143">
        <v>3</v>
      </c>
      <c r="D400" s="143">
        <v>3</v>
      </c>
      <c r="E400" s="143">
        <v>3</v>
      </c>
      <c r="F400" s="143">
        <v>1</v>
      </c>
      <c r="G400" s="143"/>
      <c r="H400" s="143"/>
      <c r="I400" s="143"/>
      <c r="J400" s="143">
        <v>1</v>
      </c>
      <c r="K400" s="143"/>
      <c r="L400" s="143"/>
      <c r="M400" s="143"/>
      <c r="N400" s="143">
        <v>3</v>
      </c>
      <c r="O400" s="143"/>
      <c r="P400" s="143">
        <v>4.5999999999999996</v>
      </c>
      <c r="Q400" s="143"/>
      <c r="R400" s="143">
        <f t="shared" si="51"/>
        <v>13.799999999999999</v>
      </c>
      <c r="S400" s="143">
        <f t="shared" si="51"/>
        <v>13.799999999999999</v>
      </c>
      <c r="T400" s="143">
        <f t="shared" si="51"/>
        <v>13.799999999999999</v>
      </c>
      <c r="U400" s="143">
        <f t="shared" si="51"/>
        <v>4.5999999999999996</v>
      </c>
      <c r="V400" s="143"/>
      <c r="W400" s="143"/>
      <c r="X400" s="143"/>
      <c r="Y400" s="143">
        <f t="shared" si="52"/>
        <v>4.5999999999999996</v>
      </c>
      <c r="Z400" s="143"/>
      <c r="AA400" s="143"/>
      <c r="AB400" s="143"/>
      <c r="AC400" s="143">
        <f t="shared" si="53"/>
        <v>13.799999999999999</v>
      </c>
      <c r="AD400" s="34"/>
    </row>
    <row r="401" spans="1:30" s="57" customFormat="1" ht="8.25" customHeight="1" x14ac:dyDescent="0.25">
      <c r="A401" s="200"/>
      <c r="B401" s="201"/>
      <c r="C401" s="201"/>
      <c r="D401" s="201"/>
      <c r="E401" s="201"/>
      <c r="F401" s="201"/>
      <c r="G401" s="201"/>
      <c r="H401" s="201"/>
      <c r="I401" s="201"/>
      <c r="J401" s="201"/>
      <c r="K401" s="201"/>
      <c r="L401" s="201"/>
      <c r="M401" s="201"/>
      <c r="N401" s="201"/>
      <c r="O401" s="201"/>
      <c r="P401" s="201"/>
      <c r="Q401" s="201"/>
      <c r="R401" s="201"/>
      <c r="S401" s="201"/>
      <c r="T401" s="201"/>
      <c r="U401" s="201"/>
      <c r="V401" s="201"/>
      <c r="W401" s="201"/>
      <c r="X401" s="201"/>
      <c r="Y401" s="201"/>
      <c r="Z401" s="201"/>
      <c r="AA401" s="201"/>
      <c r="AB401" s="201"/>
      <c r="AC401" s="202"/>
      <c r="AD401" s="34"/>
    </row>
    <row r="402" spans="1:30" ht="15.75" x14ac:dyDescent="0.25">
      <c r="A402" s="81" t="s">
        <v>400</v>
      </c>
      <c r="B402" s="81" t="s">
        <v>2546</v>
      </c>
      <c r="C402" s="81" t="s">
        <v>2</v>
      </c>
      <c r="D402" s="81" t="s">
        <v>3</v>
      </c>
      <c r="E402" s="81" t="s">
        <v>4</v>
      </c>
      <c r="F402" s="81" t="s">
        <v>5</v>
      </c>
      <c r="G402" s="81" t="s">
        <v>6</v>
      </c>
      <c r="H402" s="81" t="s">
        <v>7</v>
      </c>
      <c r="I402" s="81" t="s">
        <v>8</v>
      </c>
      <c r="J402" s="81" t="s">
        <v>9</v>
      </c>
      <c r="K402" s="81" t="s">
        <v>10</v>
      </c>
      <c r="L402" s="81" t="s">
        <v>11</v>
      </c>
      <c r="M402" s="81" t="s">
        <v>12</v>
      </c>
      <c r="N402" s="81" t="s">
        <v>13</v>
      </c>
      <c r="O402" s="81"/>
      <c r="P402" s="81" t="s">
        <v>14</v>
      </c>
      <c r="Q402" s="81"/>
      <c r="R402" s="81" t="s">
        <v>15</v>
      </c>
      <c r="S402" s="81" t="s">
        <v>16</v>
      </c>
      <c r="T402" s="81" t="s">
        <v>17</v>
      </c>
      <c r="U402" s="81" t="s">
        <v>18</v>
      </c>
      <c r="V402" s="81" t="s">
        <v>19</v>
      </c>
      <c r="W402" s="81" t="s">
        <v>20</v>
      </c>
      <c r="X402" s="81" t="s">
        <v>21</v>
      </c>
      <c r="Y402" s="81" t="s">
        <v>22</v>
      </c>
      <c r="Z402" s="81" t="s">
        <v>23</v>
      </c>
      <c r="AA402" s="81" t="s">
        <v>24</v>
      </c>
      <c r="AB402" s="81" t="s">
        <v>25</v>
      </c>
      <c r="AC402" s="81" t="s">
        <v>26</v>
      </c>
      <c r="AD402" s="34"/>
    </row>
    <row r="403" spans="1:30" ht="15.75" x14ac:dyDescent="0.25">
      <c r="A403" s="124" t="s">
        <v>27</v>
      </c>
      <c r="B403" s="153" t="s">
        <v>1724</v>
      </c>
      <c r="C403" s="143">
        <v>2</v>
      </c>
      <c r="D403" s="143"/>
      <c r="E403" s="143"/>
      <c r="F403" s="143"/>
      <c r="G403" s="143">
        <v>2</v>
      </c>
      <c r="H403" s="143"/>
      <c r="I403" s="143"/>
      <c r="J403" s="143"/>
      <c r="K403" s="143"/>
      <c r="L403" s="143"/>
      <c r="M403" s="143"/>
      <c r="N403" s="143"/>
      <c r="O403" s="143"/>
      <c r="P403" s="143">
        <v>1</v>
      </c>
      <c r="Q403" s="143"/>
      <c r="R403" s="143">
        <f t="shared" ref="R403:R409" si="54">C403*1</f>
        <v>2</v>
      </c>
      <c r="S403" s="143"/>
      <c r="T403" s="143"/>
      <c r="U403" s="143"/>
      <c r="V403" s="143">
        <f t="shared" ref="V403:V409" si="55">G403*1</f>
        <v>2</v>
      </c>
      <c r="W403" s="143"/>
      <c r="X403" s="143"/>
      <c r="Y403" s="143"/>
      <c r="Z403" s="143"/>
      <c r="AA403" s="143"/>
      <c r="AB403" s="143"/>
      <c r="AC403" s="143"/>
      <c r="AD403" s="34"/>
    </row>
    <row r="404" spans="1:30" ht="15.75" x14ac:dyDescent="0.25">
      <c r="A404" s="124" t="s">
        <v>31</v>
      </c>
      <c r="B404" s="153" t="s">
        <v>1725</v>
      </c>
      <c r="C404" s="143">
        <v>2</v>
      </c>
      <c r="D404" s="143"/>
      <c r="E404" s="143"/>
      <c r="F404" s="143"/>
      <c r="G404" s="143">
        <v>2</v>
      </c>
      <c r="H404" s="143"/>
      <c r="I404" s="143"/>
      <c r="J404" s="143"/>
      <c r="K404" s="143"/>
      <c r="L404" s="143"/>
      <c r="M404" s="143"/>
      <c r="N404" s="143"/>
      <c r="O404" s="143"/>
      <c r="P404" s="143">
        <v>1</v>
      </c>
      <c r="Q404" s="143"/>
      <c r="R404" s="143">
        <f t="shared" si="54"/>
        <v>2</v>
      </c>
      <c r="S404" s="143"/>
      <c r="T404" s="143"/>
      <c r="U404" s="143"/>
      <c r="V404" s="143">
        <f t="shared" si="55"/>
        <v>2</v>
      </c>
      <c r="W404" s="143"/>
      <c r="X404" s="143"/>
      <c r="Y404" s="143"/>
      <c r="Z404" s="143"/>
      <c r="AA404" s="143"/>
      <c r="AB404" s="143"/>
      <c r="AC404" s="143"/>
      <c r="AD404" s="34"/>
    </row>
    <row r="405" spans="1:30" ht="15.75" x14ac:dyDescent="0.25">
      <c r="A405" s="124" t="s">
        <v>33</v>
      </c>
      <c r="B405" s="153" t="s">
        <v>1726</v>
      </c>
      <c r="C405" s="143">
        <v>2</v>
      </c>
      <c r="D405" s="143"/>
      <c r="E405" s="143"/>
      <c r="F405" s="143"/>
      <c r="G405" s="143">
        <v>2</v>
      </c>
      <c r="H405" s="143"/>
      <c r="I405" s="143"/>
      <c r="J405" s="143"/>
      <c r="K405" s="143"/>
      <c r="L405" s="143"/>
      <c r="M405" s="143"/>
      <c r="N405" s="143"/>
      <c r="O405" s="143"/>
      <c r="P405" s="143">
        <v>1</v>
      </c>
      <c r="Q405" s="143"/>
      <c r="R405" s="143">
        <f t="shared" si="54"/>
        <v>2</v>
      </c>
      <c r="S405" s="143"/>
      <c r="T405" s="143"/>
      <c r="U405" s="143"/>
      <c r="V405" s="143">
        <f t="shared" si="55"/>
        <v>2</v>
      </c>
      <c r="W405" s="143"/>
      <c r="X405" s="143"/>
      <c r="Y405" s="143"/>
      <c r="Z405" s="143"/>
      <c r="AA405" s="143"/>
      <c r="AB405" s="143"/>
      <c r="AC405" s="143"/>
      <c r="AD405" s="34"/>
    </row>
    <row r="406" spans="1:30" ht="15.75" x14ac:dyDescent="0.25">
      <c r="A406" s="124" t="s">
        <v>35</v>
      </c>
      <c r="B406" s="153" t="s">
        <v>1727</v>
      </c>
      <c r="C406" s="143">
        <v>2</v>
      </c>
      <c r="D406" s="143"/>
      <c r="E406" s="143"/>
      <c r="F406" s="143"/>
      <c r="G406" s="143">
        <v>2</v>
      </c>
      <c r="H406" s="143"/>
      <c r="I406" s="143"/>
      <c r="J406" s="143"/>
      <c r="K406" s="143"/>
      <c r="L406" s="143"/>
      <c r="M406" s="143"/>
      <c r="N406" s="143"/>
      <c r="O406" s="143"/>
      <c r="P406" s="143">
        <v>1</v>
      </c>
      <c r="Q406" s="143"/>
      <c r="R406" s="143">
        <f t="shared" si="54"/>
        <v>2</v>
      </c>
      <c r="S406" s="143"/>
      <c r="T406" s="143"/>
      <c r="U406" s="143"/>
      <c r="V406" s="143">
        <f t="shared" si="55"/>
        <v>2</v>
      </c>
      <c r="W406" s="143"/>
      <c r="X406" s="143"/>
      <c r="Y406" s="143"/>
      <c r="Z406" s="143"/>
      <c r="AA406" s="143"/>
      <c r="AB406" s="143"/>
      <c r="AC406" s="143"/>
      <c r="AD406" s="34"/>
    </row>
    <row r="407" spans="1:30" ht="15.75" x14ac:dyDescent="0.25">
      <c r="A407" s="124" t="s">
        <v>37</v>
      </c>
      <c r="B407" s="153" t="s">
        <v>1728</v>
      </c>
      <c r="C407" s="143">
        <v>2</v>
      </c>
      <c r="D407" s="143"/>
      <c r="E407" s="143"/>
      <c r="F407" s="143"/>
      <c r="G407" s="143">
        <v>2</v>
      </c>
      <c r="H407" s="143"/>
      <c r="I407" s="143"/>
      <c r="J407" s="143"/>
      <c r="K407" s="143"/>
      <c r="L407" s="143"/>
      <c r="M407" s="143"/>
      <c r="N407" s="143"/>
      <c r="O407" s="143"/>
      <c r="P407" s="143">
        <v>1</v>
      </c>
      <c r="Q407" s="143"/>
      <c r="R407" s="143">
        <f t="shared" si="54"/>
        <v>2</v>
      </c>
      <c r="S407" s="143"/>
      <c r="T407" s="143"/>
      <c r="U407" s="143"/>
      <c r="V407" s="143">
        <f t="shared" si="55"/>
        <v>2</v>
      </c>
      <c r="W407" s="143"/>
      <c r="X407" s="143"/>
      <c r="Y407" s="143"/>
      <c r="Z407" s="143"/>
      <c r="AA407" s="143"/>
      <c r="AB407" s="143"/>
      <c r="AC407" s="143"/>
      <c r="AD407" s="34"/>
    </row>
    <row r="408" spans="1:30" ht="15.75" x14ac:dyDescent="0.25">
      <c r="A408" s="124" t="s">
        <v>39</v>
      </c>
      <c r="B408" s="153" t="s">
        <v>1729</v>
      </c>
      <c r="C408" s="143">
        <v>2</v>
      </c>
      <c r="D408" s="143"/>
      <c r="E408" s="143"/>
      <c r="F408" s="143"/>
      <c r="G408" s="143">
        <v>2</v>
      </c>
      <c r="H408" s="143"/>
      <c r="I408" s="143"/>
      <c r="J408" s="143"/>
      <c r="K408" s="143"/>
      <c r="L408" s="143"/>
      <c r="M408" s="143"/>
      <c r="N408" s="143"/>
      <c r="O408" s="143"/>
      <c r="P408" s="143">
        <v>1</v>
      </c>
      <c r="Q408" s="143"/>
      <c r="R408" s="143">
        <f t="shared" si="54"/>
        <v>2</v>
      </c>
      <c r="S408" s="143"/>
      <c r="T408" s="143"/>
      <c r="U408" s="143"/>
      <c r="V408" s="143">
        <f t="shared" si="55"/>
        <v>2</v>
      </c>
      <c r="W408" s="143"/>
      <c r="X408" s="143"/>
      <c r="Y408" s="143"/>
      <c r="Z408" s="143"/>
      <c r="AA408" s="143"/>
      <c r="AB408" s="143"/>
      <c r="AC408" s="143"/>
      <c r="AD408" s="34"/>
    </row>
    <row r="409" spans="1:30" ht="31.5" x14ac:dyDescent="0.25">
      <c r="A409" s="144" t="s">
        <v>1730</v>
      </c>
      <c r="B409" s="153" t="s">
        <v>1731</v>
      </c>
      <c r="C409" s="143">
        <v>2</v>
      </c>
      <c r="D409" s="143"/>
      <c r="E409" s="143"/>
      <c r="F409" s="143"/>
      <c r="G409" s="143">
        <v>2</v>
      </c>
      <c r="H409" s="143"/>
      <c r="I409" s="143"/>
      <c r="J409" s="143"/>
      <c r="K409" s="143"/>
      <c r="L409" s="143"/>
      <c r="M409" s="143"/>
      <c r="N409" s="143"/>
      <c r="O409" s="143"/>
      <c r="P409" s="143">
        <v>1</v>
      </c>
      <c r="Q409" s="143"/>
      <c r="R409" s="143">
        <f t="shared" si="54"/>
        <v>2</v>
      </c>
      <c r="S409" s="143"/>
      <c r="T409" s="143"/>
      <c r="U409" s="143"/>
      <c r="V409" s="143">
        <f t="shared" si="55"/>
        <v>2</v>
      </c>
      <c r="W409" s="143"/>
      <c r="X409" s="143"/>
      <c r="Y409" s="143"/>
      <c r="Z409" s="143"/>
      <c r="AA409" s="143"/>
      <c r="AB409" s="143"/>
      <c r="AC409" s="143"/>
      <c r="AD409" s="34"/>
    </row>
    <row r="410" spans="1:30" ht="15.75" x14ac:dyDescent="0.25">
      <c r="A410" s="81" t="s">
        <v>400</v>
      </c>
      <c r="B410" s="81" t="s">
        <v>2547</v>
      </c>
      <c r="C410" s="81" t="s">
        <v>2</v>
      </c>
      <c r="D410" s="81" t="s">
        <v>3</v>
      </c>
      <c r="E410" s="81" t="s">
        <v>4</v>
      </c>
      <c r="F410" s="81" t="s">
        <v>5</v>
      </c>
      <c r="G410" s="81" t="s">
        <v>6</v>
      </c>
      <c r="H410" s="81" t="s">
        <v>7</v>
      </c>
      <c r="I410" s="81" t="s">
        <v>8</v>
      </c>
      <c r="J410" s="81" t="s">
        <v>9</v>
      </c>
      <c r="K410" s="81" t="s">
        <v>10</v>
      </c>
      <c r="L410" s="81" t="s">
        <v>11</v>
      </c>
      <c r="M410" s="81" t="s">
        <v>12</v>
      </c>
      <c r="N410" s="81" t="s">
        <v>13</v>
      </c>
      <c r="O410" s="81"/>
      <c r="P410" s="81" t="s">
        <v>14</v>
      </c>
      <c r="Q410" s="81"/>
      <c r="R410" s="81" t="s">
        <v>15</v>
      </c>
      <c r="S410" s="81" t="s">
        <v>16</v>
      </c>
      <c r="T410" s="81" t="s">
        <v>17</v>
      </c>
      <c r="U410" s="81" t="s">
        <v>18</v>
      </c>
      <c r="V410" s="81" t="s">
        <v>19</v>
      </c>
      <c r="W410" s="81" t="s">
        <v>20</v>
      </c>
      <c r="X410" s="81" t="s">
        <v>21</v>
      </c>
      <c r="Y410" s="81" t="s">
        <v>22</v>
      </c>
      <c r="Z410" s="81" t="s">
        <v>23</v>
      </c>
      <c r="AA410" s="81" t="s">
        <v>24</v>
      </c>
      <c r="AB410" s="81" t="s">
        <v>25</v>
      </c>
      <c r="AC410" s="81" t="s">
        <v>26</v>
      </c>
      <c r="AD410" s="34"/>
    </row>
    <row r="411" spans="1:30" ht="15.75" x14ac:dyDescent="0.25">
      <c r="A411" s="124" t="s">
        <v>27</v>
      </c>
      <c r="B411" s="153" t="s">
        <v>1732</v>
      </c>
      <c r="C411" s="143">
        <v>2</v>
      </c>
      <c r="D411" s="143">
        <v>1</v>
      </c>
      <c r="E411" s="143">
        <v>2</v>
      </c>
      <c r="F411" s="143"/>
      <c r="G411" s="143">
        <v>1</v>
      </c>
      <c r="H411" s="143">
        <v>1</v>
      </c>
      <c r="I411" s="143"/>
      <c r="J411" s="143">
        <v>1</v>
      </c>
      <c r="K411" s="143"/>
      <c r="L411" s="143">
        <v>1</v>
      </c>
      <c r="M411" s="143">
        <v>1</v>
      </c>
      <c r="N411" s="143">
        <v>2</v>
      </c>
      <c r="O411" s="143"/>
      <c r="P411" s="143">
        <v>1.4</v>
      </c>
      <c r="Q411" s="143"/>
      <c r="R411" s="143">
        <f t="shared" ref="R411:T415" si="56">C411*1.4</f>
        <v>2.8</v>
      </c>
      <c r="S411" s="143">
        <f t="shared" si="56"/>
        <v>1.4</v>
      </c>
      <c r="T411" s="143">
        <f t="shared" si="56"/>
        <v>2.8</v>
      </c>
      <c r="U411" s="143"/>
      <c r="V411" s="143">
        <f t="shared" ref="V411:W415" si="57">G411*1.4</f>
        <v>1.4</v>
      </c>
      <c r="W411" s="143">
        <f t="shared" si="57"/>
        <v>1.4</v>
      </c>
      <c r="X411" s="143"/>
      <c r="Y411" s="143">
        <f>J411*1.4</f>
        <v>1.4</v>
      </c>
      <c r="Z411" s="143"/>
      <c r="AA411" s="143">
        <f t="shared" ref="AA411:AC415" si="58">L411*1.4</f>
        <v>1.4</v>
      </c>
      <c r="AB411" s="143">
        <f t="shared" si="58"/>
        <v>1.4</v>
      </c>
      <c r="AC411" s="143">
        <f t="shared" si="58"/>
        <v>2.8</v>
      </c>
      <c r="AD411" s="34"/>
    </row>
    <row r="412" spans="1:30" ht="15.75" x14ac:dyDescent="0.25">
      <c r="A412" s="124" t="s">
        <v>31</v>
      </c>
      <c r="B412" s="153" t="s">
        <v>1733</v>
      </c>
      <c r="C412" s="143">
        <v>2</v>
      </c>
      <c r="D412" s="143">
        <v>1</v>
      </c>
      <c r="E412" s="143">
        <v>2</v>
      </c>
      <c r="F412" s="143"/>
      <c r="G412" s="143">
        <v>1</v>
      </c>
      <c r="H412" s="143">
        <v>1</v>
      </c>
      <c r="I412" s="143"/>
      <c r="J412" s="143">
        <v>1</v>
      </c>
      <c r="K412" s="143"/>
      <c r="L412" s="143">
        <v>1</v>
      </c>
      <c r="M412" s="143">
        <v>1</v>
      </c>
      <c r="N412" s="143">
        <v>2</v>
      </c>
      <c r="O412" s="143"/>
      <c r="P412" s="143">
        <v>1.4</v>
      </c>
      <c r="Q412" s="143"/>
      <c r="R412" s="143">
        <f t="shared" si="56"/>
        <v>2.8</v>
      </c>
      <c r="S412" s="143">
        <f t="shared" si="56"/>
        <v>1.4</v>
      </c>
      <c r="T412" s="143">
        <f t="shared" si="56"/>
        <v>2.8</v>
      </c>
      <c r="U412" s="143"/>
      <c r="V412" s="143">
        <f t="shared" si="57"/>
        <v>1.4</v>
      </c>
      <c r="W412" s="143">
        <f t="shared" si="57"/>
        <v>1.4</v>
      </c>
      <c r="X412" s="143"/>
      <c r="Y412" s="143">
        <f>J412*1.4</f>
        <v>1.4</v>
      </c>
      <c r="Z412" s="143"/>
      <c r="AA412" s="143">
        <f t="shared" si="58"/>
        <v>1.4</v>
      </c>
      <c r="AB412" s="143">
        <f t="shared" si="58"/>
        <v>1.4</v>
      </c>
      <c r="AC412" s="143">
        <f t="shared" si="58"/>
        <v>2.8</v>
      </c>
      <c r="AD412" s="34"/>
    </row>
    <row r="413" spans="1:30" ht="15.75" x14ac:dyDescent="0.25">
      <c r="A413" s="124" t="s">
        <v>33</v>
      </c>
      <c r="B413" s="153" t="s">
        <v>1734</v>
      </c>
      <c r="C413" s="143">
        <v>2</v>
      </c>
      <c r="D413" s="143">
        <v>1</v>
      </c>
      <c r="E413" s="143">
        <v>2</v>
      </c>
      <c r="F413" s="143"/>
      <c r="G413" s="143">
        <v>1</v>
      </c>
      <c r="H413" s="143">
        <v>1</v>
      </c>
      <c r="I413" s="143"/>
      <c r="J413" s="143">
        <v>1</v>
      </c>
      <c r="K413" s="143"/>
      <c r="L413" s="143">
        <v>1</v>
      </c>
      <c r="M413" s="143">
        <v>1</v>
      </c>
      <c r="N413" s="143">
        <v>2</v>
      </c>
      <c r="O413" s="143"/>
      <c r="P413" s="143">
        <v>1.4</v>
      </c>
      <c r="Q413" s="143"/>
      <c r="R413" s="143">
        <f t="shared" si="56"/>
        <v>2.8</v>
      </c>
      <c r="S413" s="143">
        <f t="shared" si="56"/>
        <v>1.4</v>
      </c>
      <c r="T413" s="143">
        <f t="shared" si="56"/>
        <v>2.8</v>
      </c>
      <c r="U413" s="143"/>
      <c r="V413" s="143">
        <f t="shared" si="57"/>
        <v>1.4</v>
      </c>
      <c r="W413" s="143">
        <f t="shared" si="57"/>
        <v>1.4</v>
      </c>
      <c r="X413" s="143"/>
      <c r="Y413" s="143">
        <f>J413*1.4</f>
        <v>1.4</v>
      </c>
      <c r="Z413" s="143"/>
      <c r="AA413" s="143">
        <f t="shared" si="58"/>
        <v>1.4</v>
      </c>
      <c r="AB413" s="143">
        <f t="shared" si="58"/>
        <v>1.4</v>
      </c>
      <c r="AC413" s="143">
        <f t="shared" si="58"/>
        <v>2.8</v>
      </c>
      <c r="AD413" s="34"/>
    </row>
    <row r="414" spans="1:30" ht="15.75" x14ac:dyDescent="0.25">
      <c r="A414" s="124" t="s">
        <v>35</v>
      </c>
      <c r="B414" s="153" t="s">
        <v>1735</v>
      </c>
      <c r="C414" s="143">
        <v>2</v>
      </c>
      <c r="D414" s="143">
        <v>1</v>
      </c>
      <c r="E414" s="143">
        <v>2</v>
      </c>
      <c r="F414" s="143"/>
      <c r="G414" s="143">
        <v>1</v>
      </c>
      <c r="H414" s="143">
        <v>1</v>
      </c>
      <c r="I414" s="143"/>
      <c r="J414" s="143">
        <v>1</v>
      </c>
      <c r="K414" s="143"/>
      <c r="L414" s="143">
        <v>1</v>
      </c>
      <c r="M414" s="143">
        <v>1</v>
      </c>
      <c r="N414" s="143">
        <v>2</v>
      </c>
      <c r="O414" s="143"/>
      <c r="P414" s="143">
        <v>1.4</v>
      </c>
      <c r="Q414" s="143"/>
      <c r="R414" s="143">
        <f t="shared" si="56"/>
        <v>2.8</v>
      </c>
      <c r="S414" s="143">
        <f t="shared" si="56"/>
        <v>1.4</v>
      </c>
      <c r="T414" s="143">
        <f t="shared" si="56"/>
        <v>2.8</v>
      </c>
      <c r="U414" s="143"/>
      <c r="V414" s="143">
        <f t="shared" si="57"/>
        <v>1.4</v>
      </c>
      <c r="W414" s="143">
        <f t="shared" si="57"/>
        <v>1.4</v>
      </c>
      <c r="X414" s="143"/>
      <c r="Y414" s="143">
        <f>J414*1.4</f>
        <v>1.4</v>
      </c>
      <c r="Z414" s="143"/>
      <c r="AA414" s="143">
        <f t="shared" si="58"/>
        <v>1.4</v>
      </c>
      <c r="AB414" s="143">
        <f t="shared" si="58"/>
        <v>1.4</v>
      </c>
      <c r="AC414" s="143">
        <f t="shared" si="58"/>
        <v>2.8</v>
      </c>
      <c r="AD414" s="34"/>
    </row>
    <row r="415" spans="1:30" ht="15.75" x14ac:dyDescent="0.25">
      <c r="A415" s="124" t="s">
        <v>37</v>
      </c>
      <c r="B415" s="153" t="s">
        <v>1736</v>
      </c>
      <c r="C415" s="143">
        <v>2</v>
      </c>
      <c r="D415" s="143">
        <v>1</v>
      </c>
      <c r="E415" s="143">
        <v>2</v>
      </c>
      <c r="F415" s="143"/>
      <c r="G415" s="143">
        <v>1</v>
      </c>
      <c r="H415" s="143">
        <v>1</v>
      </c>
      <c r="I415" s="143"/>
      <c r="J415" s="143">
        <v>1</v>
      </c>
      <c r="K415" s="143"/>
      <c r="L415" s="143">
        <v>1</v>
      </c>
      <c r="M415" s="143">
        <v>1</v>
      </c>
      <c r="N415" s="143">
        <v>2</v>
      </c>
      <c r="O415" s="143"/>
      <c r="P415" s="143">
        <v>1.4</v>
      </c>
      <c r="Q415" s="143"/>
      <c r="R415" s="143">
        <f t="shared" si="56"/>
        <v>2.8</v>
      </c>
      <c r="S415" s="143">
        <f t="shared" si="56"/>
        <v>1.4</v>
      </c>
      <c r="T415" s="143">
        <f t="shared" si="56"/>
        <v>2.8</v>
      </c>
      <c r="U415" s="143"/>
      <c r="V415" s="143">
        <f t="shared" si="57"/>
        <v>1.4</v>
      </c>
      <c r="W415" s="143">
        <f t="shared" si="57"/>
        <v>1.4</v>
      </c>
      <c r="X415" s="143"/>
      <c r="Y415" s="143">
        <f>J415*1.4</f>
        <v>1.4</v>
      </c>
      <c r="Z415" s="143"/>
      <c r="AA415" s="143">
        <f t="shared" si="58"/>
        <v>1.4</v>
      </c>
      <c r="AB415" s="143">
        <f t="shared" si="58"/>
        <v>1.4</v>
      </c>
      <c r="AC415" s="143">
        <f t="shared" si="58"/>
        <v>2.8</v>
      </c>
      <c r="AD415" s="34"/>
    </row>
    <row r="416" spans="1:30" ht="15.75" x14ac:dyDescent="0.25">
      <c r="A416" s="81" t="s">
        <v>400</v>
      </c>
      <c r="B416" s="81" t="s">
        <v>2548</v>
      </c>
      <c r="C416" s="81" t="s">
        <v>2</v>
      </c>
      <c r="D416" s="81" t="s">
        <v>3</v>
      </c>
      <c r="E416" s="81" t="s">
        <v>4</v>
      </c>
      <c r="F416" s="81" t="s">
        <v>5</v>
      </c>
      <c r="G416" s="81" t="s">
        <v>6</v>
      </c>
      <c r="H416" s="81" t="s">
        <v>7</v>
      </c>
      <c r="I416" s="81" t="s">
        <v>8</v>
      </c>
      <c r="J416" s="81" t="s">
        <v>9</v>
      </c>
      <c r="K416" s="81" t="s">
        <v>10</v>
      </c>
      <c r="L416" s="81" t="s">
        <v>11</v>
      </c>
      <c r="M416" s="81" t="s">
        <v>12</v>
      </c>
      <c r="N416" s="81" t="s">
        <v>13</v>
      </c>
      <c r="O416" s="81"/>
      <c r="P416" s="81" t="s">
        <v>14</v>
      </c>
      <c r="Q416" s="81"/>
      <c r="R416" s="81" t="s">
        <v>15</v>
      </c>
      <c r="S416" s="81" t="s">
        <v>16</v>
      </c>
      <c r="T416" s="81" t="s">
        <v>17</v>
      </c>
      <c r="U416" s="81" t="s">
        <v>18</v>
      </c>
      <c r="V416" s="81" t="s">
        <v>19</v>
      </c>
      <c r="W416" s="81" t="s">
        <v>20</v>
      </c>
      <c r="X416" s="81" t="s">
        <v>21</v>
      </c>
      <c r="Y416" s="81" t="s">
        <v>22</v>
      </c>
      <c r="Z416" s="81" t="s">
        <v>23</v>
      </c>
      <c r="AA416" s="81" t="s">
        <v>24</v>
      </c>
      <c r="AB416" s="81" t="s">
        <v>25</v>
      </c>
      <c r="AC416" s="81" t="s">
        <v>26</v>
      </c>
      <c r="AD416" s="34"/>
    </row>
    <row r="417" spans="1:30" ht="15.75" x14ac:dyDescent="0.25">
      <c r="A417" s="124" t="s">
        <v>27</v>
      </c>
      <c r="B417" s="153" t="s">
        <v>1737</v>
      </c>
      <c r="C417" s="143">
        <v>3</v>
      </c>
      <c r="D417" s="143">
        <v>3</v>
      </c>
      <c r="E417" s="143"/>
      <c r="F417" s="143">
        <v>2</v>
      </c>
      <c r="G417" s="143">
        <v>1</v>
      </c>
      <c r="H417" s="143">
        <v>1</v>
      </c>
      <c r="I417" s="143">
        <v>2</v>
      </c>
      <c r="J417" s="143"/>
      <c r="K417" s="143">
        <v>1</v>
      </c>
      <c r="L417" s="143"/>
      <c r="M417" s="143">
        <v>1</v>
      </c>
      <c r="N417" s="143">
        <v>2</v>
      </c>
      <c r="O417" s="143"/>
      <c r="P417" s="143">
        <v>1.8</v>
      </c>
      <c r="Q417" s="143"/>
      <c r="R417" s="143">
        <f t="shared" ref="R417:S422" si="59">C417*1.8</f>
        <v>5.4</v>
      </c>
      <c r="S417" s="143">
        <f t="shared" si="59"/>
        <v>5.4</v>
      </c>
      <c r="T417" s="143"/>
      <c r="U417" s="143">
        <f t="shared" ref="U417:X422" si="60">F417*1.8</f>
        <v>3.6</v>
      </c>
      <c r="V417" s="143">
        <f t="shared" si="60"/>
        <v>1.8</v>
      </c>
      <c r="W417" s="143">
        <f t="shared" si="60"/>
        <v>1.8</v>
      </c>
      <c r="X417" s="143">
        <f t="shared" si="60"/>
        <v>3.6</v>
      </c>
      <c r="Y417" s="143"/>
      <c r="Z417" s="143">
        <f t="shared" ref="Z417:Z422" si="61">K417*1.8</f>
        <v>1.8</v>
      </c>
      <c r="AA417" s="143"/>
      <c r="AB417" s="143">
        <f t="shared" ref="AB417:AC422" si="62">M417*1.8</f>
        <v>1.8</v>
      </c>
      <c r="AC417" s="143">
        <f t="shared" si="62"/>
        <v>3.6</v>
      </c>
      <c r="AD417" s="34"/>
    </row>
    <row r="418" spans="1:30" ht="15.75" x14ac:dyDescent="0.25">
      <c r="A418" s="124" t="s">
        <v>31</v>
      </c>
      <c r="B418" s="153" t="s">
        <v>1738</v>
      </c>
      <c r="C418" s="143">
        <v>3</v>
      </c>
      <c r="D418" s="143">
        <v>3</v>
      </c>
      <c r="E418" s="143"/>
      <c r="F418" s="143">
        <v>2</v>
      </c>
      <c r="G418" s="143">
        <v>1</v>
      </c>
      <c r="H418" s="143">
        <v>1</v>
      </c>
      <c r="I418" s="143">
        <v>2</v>
      </c>
      <c r="J418" s="143"/>
      <c r="K418" s="143">
        <v>1</v>
      </c>
      <c r="L418" s="143"/>
      <c r="M418" s="143">
        <v>1</v>
      </c>
      <c r="N418" s="143">
        <v>2</v>
      </c>
      <c r="O418" s="143"/>
      <c r="P418" s="143">
        <v>1.8</v>
      </c>
      <c r="Q418" s="143"/>
      <c r="R418" s="143">
        <f t="shared" si="59"/>
        <v>5.4</v>
      </c>
      <c r="S418" s="143">
        <f t="shared" si="59"/>
        <v>5.4</v>
      </c>
      <c r="T418" s="143"/>
      <c r="U418" s="143">
        <f t="shared" si="60"/>
        <v>3.6</v>
      </c>
      <c r="V418" s="143">
        <f t="shared" si="60"/>
        <v>1.8</v>
      </c>
      <c r="W418" s="143">
        <f t="shared" si="60"/>
        <v>1.8</v>
      </c>
      <c r="X418" s="143">
        <f t="shared" si="60"/>
        <v>3.6</v>
      </c>
      <c r="Y418" s="143"/>
      <c r="Z418" s="143">
        <f t="shared" si="61"/>
        <v>1.8</v>
      </c>
      <c r="AA418" s="143"/>
      <c r="AB418" s="143">
        <f t="shared" si="62"/>
        <v>1.8</v>
      </c>
      <c r="AC418" s="143">
        <f t="shared" si="62"/>
        <v>3.6</v>
      </c>
      <c r="AD418" s="34"/>
    </row>
    <row r="419" spans="1:30" ht="15.75" x14ac:dyDescent="0.25">
      <c r="A419" s="124" t="s">
        <v>33</v>
      </c>
      <c r="B419" s="153" t="s">
        <v>1739</v>
      </c>
      <c r="C419" s="143">
        <v>3</v>
      </c>
      <c r="D419" s="143">
        <v>3</v>
      </c>
      <c r="E419" s="143"/>
      <c r="F419" s="143">
        <v>2</v>
      </c>
      <c r="G419" s="143">
        <v>1</v>
      </c>
      <c r="H419" s="143">
        <v>1</v>
      </c>
      <c r="I419" s="143">
        <v>2</v>
      </c>
      <c r="J419" s="143"/>
      <c r="K419" s="143">
        <v>1</v>
      </c>
      <c r="L419" s="143"/>
      <c r="M419" s="143">
        <v>1</v>
      </c>
      <c r="N419" s="143">
        <v>2</v>
      </c>
      <c r="O419" s="143"/>
      <c r="P419" s="143">
        <v>1.8</v>
      </c>
      <c r="Q419" s="143"/>
      <c r="R419" s="143">
        <f t="shared" si="59"/>
        <v>5.4</v>
      </c>
      <c r="S419" s="143">
        <f t="shared" si="59"/>
        <v>5.4</v>
      </c>
      <c r="T419" s="143"/>
      <c r="U419" s="143">
        <f t="shared" si="60"/>
        <v>3.6</v>
      </c>
      <c r="V419" s="143">
        <f t="shared" si="60"/>
        <v>1.8</v>
      </c>
      <c r="W419" s="143">
        <f t="shared" si="60"/>
        <v>1.8</v>
      </c>
      <c r="X419" s="143">
        <f t="shared" si="60"/>
        <v>3.6</v>
      </c>
      <c r="Y419" s="143"/>
      <c r="Z419" s="143">
        <f t="shared" si="61"/>
        <v>1.8</v>
      </c>
      <c r="AA419" s="143"/>
      <c r="AB419" s="143">
        <f t="shared" si="62"/>
        <v>1.8</v>
      </c>
      <c r="AC419" s="143">
        <f t="shared" si="62"/>
        <v>3.6</v>
      </c>
      <c r="AD419" s="34"/>
    </row>
    <row r="420" spans="1:30" ht="15.75" x14ac:dyDescent="0.25">
      <c r="A420" s="124" t="s">
        <v>35</v>
      </c>
      <c r="B420" s="153" t="s">
        <v>1740</v>
      </c>
      <c r="C420" s="143">
        <v>3</v>
      </c>
      <c r="D420" s="143">
        <v>3</v>
      </c>
      <c r="E420" s="143"/>
      <c r="F420" s="143">
        <v>2</v>
      </c>
      <c r="G420" s="143">
        <v>1</v>
      </c>
      <c r="H420" s="143">
        <v>1</v>
      </c>
      <c r="I420" s="143">
        <v>2</v>
      </c>
      <c r="J420" s="143"/>
      <c r="K420" s="143">
        <v>1</v>
      </c>
      <c r="L420" s="143"/>
      <c r="M420" s="143">
        <v>1</v>
      </c>
      <c r="N420" s="143">
        <v>2</v>
      </c>
      <c r="O420" s="143"/>
      <c r="P420" s="143">
        <v>1.8</v>
      </c>
      <c r="Q420" s="143"/>
      <c r="R420" s="143">
        <f t="shared" si="59"/>
        <v>5.4</v>
      </c>
      <c r="S420" s="143">
        <f t="shared" si="59"/>
        <v>5.4</v>
      </c>
      <c r="T420" s="143"/>
      <c r="U420" s="143">
        <f t="shared" si="60"/>
        <v>3.6</v>
      </c>
      <c r="V420" s="143">
        <f t="shared" si="60"/>
        <v>1.8</v>
      </c>
      <c r="W420" s="143">
        <f t="shared" si="60"/>
        <v>1.8</v>
      </c>
      <c r="X420" s="143">
        <f t="shared" si="60"/>
        <v>3.6</v>
      </c>
      <c r="Y420" s="143"/>
      <c r="Z420" s="143">
        <f t="shared" si="61"/>
        <v>1.8</v>
      </c>
      <c r="AA420" s="143"/>
      <c r="AB420" s="143">
        <f t="shared" si="62"/>
        <v>1.8</v>
      </c>
      <c r="AC420" s="143">
        <f t="shared" si="62"/>
        <v>3.6</v>
      </c>
      <c r="AD420" s="34"/>
    </row>
    <row r="421" spans="1:30" ht="15.75" x14ac:dyDescent="0.25">
      <c r="A421" s="124" t="s">
        <v>37</v>
      </c>
      <c r="B421" s="153" t="s">
        <v>1741</v>
      </c>
      <c r="C421" s="143">
        <v>3</v>
      </c>
      <c r="D421" s="143">
        <v>3</v>
      </c>
      <c r="E421" s="143"/>
      <c r="F421" s="143">
        <v>2</v>
      </c>
      <c r="G421" s="143">
        <v>1</v>
      </c>
      <c r="H421" s="143">
        <v>1</v>
      </c>
      <c r="I421" s="143">
        <v>2</v>
      </c>
      <c r="J421" s="143"/>
      <c r="K421" s="143">
        <v>1</v>
      </c>
      <c r="L421" s="143"/>
      <c r="M421" s="143">
        <v>1</v>
      </c>
      <c r="N421" s="143">
        <v>2</v>
      </c>
      <c r="O421" s="143"/>
      <c r="P421" s="143">
        <v>1.8</v>
      </c>
      <c r="Q421" s="143"/>
      <c r="R421" s="143">
        <f t="shared" si="59"/>
        <v>5.4</v>
      </c>
      <c r="S421" s="143">
        <f t="shared" si="59"/>
        <v>5.4</v>
      </c>
      <c r="T421" s="143"/>
      <c r="U421" s="143">
        <f t="shared" si="60"/>
        <v>3.6</v>
      </c>
      <c r="V421" s="143">
        <f t="shared" si="60"/>
        <v>1.8</v>
      </c>
      <c r="W421" s="143">
        <f t="shared" si="60"/>
        <v>1.8</v>
      </c>
      <c r="X421" s="143">
        <f t="shared" si="60"/>
        <v>3.6</v>
      </c>
      <c r="Y421" s="143"/>
      <c r="Z421" s="143">
        <f t="shared" si="61"/>
        <v>1.8</v>
      </c>
      <c r="AA421" s="143"/>
      <c r="AB421" s="143">
        <f t="shared" si="62"/>
        <v>1.8</v>
      </c>
      <c r="AC421" s="143">
        <f t="shared" si="62"/>
        <v>3.6</v>
      </c>
      <c r="AD421" s="34"/>
    </row>
    <row r="422" spans="1:30" ht="15.75" x14ac:dyDescent="0.25">
      <c r="A422" s="124" t="s">
        <v>39</v>
      </c>
      <c r="B422" s="153" t="s">
        <v>1742</v>
      </c>
      <c r="C422" s="143">
        <v>3</v>
      </c>
      <c r="D422" s="143">
        <v>3</v>
      </c>
      <c r="E422" s="143"/>
      <c r="F422" s="143">
        <v>2</v>
      </c>
      <c r="G422" s="143">
        <v>1</v>
      </c>
      <c r="H422" s="143">
        <v>1</v>
      </c>
      <c r="I422" s="143">
        <v>2</v>
      </c>
      <c r="J422" s="143"/>
      <c r="K422" s="143">
        <v>1</v>
      </c>
      <c r="L422" s="143"/>
      <c r="M422" s="143">
        <v>1</v>
      </c>
      <c r="N422" s="143">
        <v>2</v>
      </c>
      <c r="O422" s="143"/>
      <c r="P422" s="143">
        <v>1.8</v>
      </c>
      <c r="Q422" s="143"/>
      <c r="R422" s="143">
        <f t="shared" si="59"/>
        <v>5.4</v>
      </c>
      <c r="S422" s="143">
        <f t="shared" si="59"/>
        <v>5.4</v>
      </c>
      <c r="T422" s="143"/>
      <c r="U422" s="143">
        <f t="shared" si="60"/>
        <v>3.6</v>
      </c>
      <c r="V422" s="143">
        <f t="shared" si="60"/>
        <v>1.8</v>
      </c>
      <c r="W422" s="143">
        <f t="shared" si="60"/>
        <v>1.8</v>
      </c>
      <c r="X422" s="143">
        <f t="shared" si="60"/>
        <v>3.6</v>
      </c>
      <c r="Y422" s="143"/>
      <c r="Z422" s="143">
        <f t="shared" si="61"/>
        <v>1.8</v>
      </c>
      <c r="AA422" s="143"/>
      <c r="AB422" s="143">
        <f t="shared" si="62"/>
        <v>1.8</v>
      </c>
      <c r="AC422" s="143">
        <f t="shared" si="62"/>
        <v>3.6</v>
      </c>
      <c r="AD422" s="34"/>
    </row>
    <row r="423" spans="1:30" ht="15.75" x14ac:dyDescent="0.25">
      <c r="A423" s="81" t="s">
        <v>400</v>
      </c>
      <c r="B423" s="81" t="s">
        <v>2549</v>
      </c>
      <c r="C423" s="81" t="s">
        <v>2</v>
      </c>
      <c r="D423" s="81" t="s">
        <v>3</v>
      </c>
      <c r="E423" s="81" t="s">
        <v>4</v>
      </c>
      <c r="F423" s="81" t="s">
        <v>5</v>
      </c>
      <c r="G423" s="81" t="s">
        <v>6</v>
      </c>
      <c r="H423" s="81" t="s">
        <v>7</v>
      </c>
      <c r="I423" s="81" t="s">
        <v>8</v>
      </c>
      <c r="J423" s="81" t="s">
        <v>9</v>
      </c>
      <c r="K423" s="81" t="s">
        <v>10</v>
      </c>
      <c r="L423" s="81" t="s">
        <v>11</v>
      </c>
      <c r="M423" s="81" t="s">
        <v>12</v>
      </c>
      <c r="N423" s="81" t="s">
        <v>13</v>
      </c>
      <c r="O423" s="81"/>
      <c r="P423" s="81" t="s">
        <v>14</v>
      </c>
      <c r="Q423" s="81"/>
      <c r="R423" s="81" t="s">
        <v>15</v>
      </c>
      <c r="S423" s="81" t="s">
        <v>16</v>
      </c>
      <c r="T423" s="81" t="s">
        <v>17</v>
      </c>
      <c r="U423" s="81" t="s">
        <v>18</v>
      </c>
      <c r="V423" s="81" t="s">
        <v>19</v>
      </c>
      <c r="W423" s="81" t="s">
        <v>20</v>
      </c>
      <c r="X423" s="81" t="s">
        <v>21</v>
      </c>
      <c r="Y423" s="81" t="s">
        <v>22</v>
      </c>
      <c r="Z423" s="81" t="s">
        <v>23</v>
      </c>
      <c r="AA423" s="81" t="s">
        <v>24</v>
      </c>
      <c r="AB423" s="81" t="s">
        <v>25</v>
      </c>
      <c r="AC423" s="81" t="s">
        <v>26</v>
      </c>
      <c r="AD423" s="34"/>
    </row>
    <row r="424" spans="1:30" ht="15.75" x14ac:dyDescent="0.25">
      <c r="A424" s="124" t="s">
        <v>27</v>
      </c>
      <c r="B424" s="153" t="s">
        <v>1743</v>
      </c>
      <c r="C424" s="143">
        <v>2</v>
      </c>
      <c r="D424" s="143"/>
      <c r="E424" s="143"/>
      <c r="F424" s="143"/>
      <c r="G424" s="143">
        <v>2</v>
      </c>
      <c r="H424" s="143"/>
      <c r="I424" s="143"/>
      <c r="J424" s="143"/>
      <c r="K424" s="143"/>
      <c r="L424" s="143"/>
      <c r="M424" s="143"/>
      <c r="N424" s="143"/>
      <c r="O424" s="143"/>
      <c r="P424" s="143">
        <v>1</v>
      </c>
      <c r="Q424" s="143"/>
      <c r="R424" s="143">
        <f>C424*1</f>
        <v>2</v>
      </c>
      <c r="S424" s="143"/>
      <c r="T424" s="143"/>
      <c r="U424" s="143"/>
      <c r="V424" s="143">
        <f>G424*1</f>
        <v>2</v>
      </c>
      <c r="W424" s="143"/>
      <c r="X424" s="143"/>
      <c r="Y424" s="143"/>
      <c r="Z424" s="143"/>
      <c r="AA424" s="143"/>
      <c r="AB424" s="143"/>
      <c r="AC424" s="143"/>
      <c r="AD424" s="34"/>
    </row>
    <row r="425" spans="1:30" ht="15.75" x14ac:dyDescent="0.25">
      <c r="A425" s="124" t="s">
        <v>31</v>
      </c>
      <c r="B425" s="153" t="s">
        <v>1744</v>
      </c>
      <c r="C425" s="143">
        <v>2</v>
      </c>
      <c r="D425" s="143"/>
      <c r="E425" s="143"/>
      <c r="F425" s="143"/>
      <c r="G425" s="143">
        <v>2</v>
      </c>
      <c r="H425" s="143"/>
      <c r="I425" s="143"/>
      <c r="J425" s="143"/>
      <c r="K425" s="143"/>
      <c r="L425" s="143"/>
      <c r="M425" s="143"/>
      <c r="N425" s="143"/>
      <c r="O425" s="143"/>
      <c r="P425" s="143">
        <v>1</v>
      </c>
      <c r="Q425" s="143"/>
      <c r="R425" s="143">
        <f>C425*1</f>
        <v>2</v>
      </c>
      <c r="S425" s="143"/>
      <c r="T425" s="143"/>
      <c r="U425" s="143"/>
      <c r="V425" s="143">
        <f>G425*1</f>
        <v>2</v>
      </c>
      <c r="W425" s="143"/>
      <c r="X425" s="143"/>
      <c r="Y425" s="143"/>
      <c r="Z425" s="143"/>
      <c r="AA425" s="143"/>
      <c r="AB425" s="143"/>
      <c r="AC425" s="143"/>
      <c r="AD425" s="34"/>
    </row>
    <row r="426" spans="1:30" ht="15.75" x14ac:dyDescent="0.25">
      <c r="A426" s="124" t="s">
        <v>33</v>
      </c>
      <c r="B426" s="153" t="s">
        <v>1745</v>
      </c>
      <c r="C426" s="143">
        <v>2</v>
      </c>
      <c r="D426" s="143"/>
      <c r="E426" s="143"/>
      <c r="F426" s="143"/>
      <c r="G426" s="143">
        <v>2</v>
      </c>
      <c r="H426" s="143"/>
      <c r="I426" s="143"/>
      <c r="J426" s="143"/>
      <c r="K426" s="143"/>
      <c r="L426" s="143"/>
      <c r="M426" s="143"/>
      <c r="N426" s="143"/>
      <c r="O426" s="143"/>
      <c r="P426" s="143">
        <v>1</v>
      </c>
      <c r="Q426" s="143"/>
      <c r="R426" s="143">
        <f>C426*1</f>
        <v>2</v>
      </c>
      <c r="S426" s="143"/>
      <c r="T426" s="143"/>
      <c r="U426" s="143"/>
      <c r="V426" s="143">
        <f>G426*1</f>
        <v>2</v>
      </c>
      <c r="W426" s="143"/>
      <c r="X426" s="143"/>
      <c r="Y426" s="143"/>
      <c r="Z426" s="143"/>
      <c r="AA426" s="143"/>
      <c r="AB426" s="143"/>
      <c r="AC426" s="143"/>
      <c r="AD426" s="34"/>
    </row>
    <row r="427" spans="1:30" ht="15.75" x14ac:dyDescent="0.25">
      <c r="A427" s="124" t="s">
        <v>35</v>
      </c>
      <c r="B427" s="153" t="s">
        <v>1746</v>
      </c>
      <c r="C427" s="143">
        <v>2</v>
      </c>
      <c r="D427" s="143"/>
      <c r="E427" s="143"/>
      <c r="F427" s="143"/>
      <c r="G427" s="143">
        <v>2</v>
      </c>
      <c r="H427" s="143"/>
      <c r="I427" s="143"/>
      <c r="J427" s="143"/>
      <c r="K427" s="143"/>
      <c r="L427" s="143"/>
      <c r="M427" s="143"/>
      <c r="N427" s="143"/>
      <c r="O427" s="143"/>
      <c r="P427" s="143">
        <v>1</v>
      </c>
      <c r="Q427" s="143"/>
      <c r="R427" s="143">
        <f>C427*1</f>
        <v>2</v>
      </c>
      <c r="S427" s="143"/>
      <c r="T427" s="143"/>
      <c r="U427" s="143"/>
      <c r="V427" s="143">
        <f>G427*1</f>
        <v>2</v>
      </c>
      <c r="W427" s="143"/>
      <c r="X427" s="143"/>
      <c r="Y427" s="143"/>
      <c r="Z427" s="143"/>
      <c r="AA427" s="143"/>
      <c r="AB427" s="143"/>
      <c r="AC427" s="143"/>
      <c r="AD427" s="34"/>
    </row>
    <row r="428" spans="1:30" ht="15.75" x14ac:dyDescent="0.25">
      <c r="A428" s="81" t="s">
        <v>400</v>
      </c>
      <c r="B428" s="81" t="s">
        <v>2550</v>
      </c>
      <c r="C428" s="81" t="s">
        <v>2</v>
      </c>
      <c r="D428" s="81" t="s">
        <v>3</v>
      </c>
      <c r="E428" s="81" t="s">
        <v>4</v>
      </c>
      <c r="F428" s="81" t="s">
        <v>5</v>
      </c>
      <c r="G428" s="81" t="s">
        <v>6</v>
      </c>
      <c r="H428" s="81" t="s">
        <v>7</v>
      </c>
      <c r="I428" s="81" t="s">
        <v>8</v>
      </c>
      <c r="J428" s="81" t="s">
        <v>9</v>
      </c>
      <c r="K428" s="81" t="s">
        <v>10</v>
      </c>
      <c r="L428" s="81" t="s">
        <v>11</v>
      </c>
      <c r="M428" s="81" t="s">
        <v>12</v>
      </c>
      <c r="N428" s="81" t="s">
        <v>13</v>
      </c>
      <c r="O428" s="81"/>
      <c r="P428" s="81" t="s">
        <v>14</v>
      </c>
      <c r="Q428" s="81"/>
      <c r="R428" s="81" t="s">
        <v>15</v>
      </c>
      <c r="S428" s="81" t="s">
        <v>16</v>
      </c>
      <c r="T428" s="81" t="s">
        <v>17</v>
      </c>
      <c r="U428" s="81" t="s">
        <v>18</v>
      </c>
      <c r="V428" s="81" t="s">
        <v>19</v>
      </c>
      <c r="W428" s="81" t="s">
        <v>20</v>
      </c>
      <c r="X428" s="81" t="s">
        <v>21</v>
      </c>
      <c r="Y428" s="81" t="s">
        <v>22</v>
      </c>
      <c r="Z428" s="81" t="s">
        <v>23</v>
      </c>
      <c r="AA428" s="81" t="s">
        <v>24</v>
      </c>
      <c r="AB428" s="81" t="s">
        <v>25</v>
      </c>
      <c r="AC428" s="81" t="s">
        <v>26</v>
      </c>
      <c r="AD428" s="34"/>
    </row>
    <row r="429" spans="1:30" ht="15.75" x14ac:dyDescent="0.25">
      <c r="A429" s="124" t="s">
        <v>27</v>
      </c>
      <c r="B429" s="153" t="s">
        <v>1747</v>
      </c>
      <c r="C429" s="143">
        <v>2</v>
      </c>
      <c r="D429" s="143">
        <v>2</v>
      </c>
      <c r="E429" s="143">
        <v>1</v>
      </c>
      <c r="F429" s="143">
        <v>1</v>
      </c>
      <c r="G429" s="143"/>
      <c r="H429" s="143">
        <v>2</v>
      </c>
      <c r="I429" s="143">
        <v>2</v>
      </c>
      <c r="J429" s="143">
        <v>3</v>
      </c>
      <c r="K429" s="143">
        <v>3</v>
      </c>
      <c r="L429" s="143"/>
      <c r="M429" s="143">
        <v>3</v>
      </c>
      <c r="N429" s="143">
        <v>2</v>
      </c>
      <c r="O429" s="143"/>
      <c r="P429" s="143">
        <v>1</v>
      </c>
      <c r="Q429" s="143"/>
      <c r="R429" s="143">
        <f t="shared" ref="R429:U432" si="63">C429*1</f>
        <v>2</v>
      </c>
      <c r="S429" s="143">
        <f t="shared" si="63"/>
        <v>2</v>
      </c>
      <c r="T429" s="143">
        <f t="shared" si="63"/>
        <v>1</v>
      </c>
      <c r="U429" s="143">
        <f t="shared" si="63"/>
        <v>1</v>
      </c>
      <c r="V429" s="143"/>
      <c r="W429" s="143">
        <f t="shared" ref="W429:Z432" si="64">H429*1</f>
        <v>2</v>
      </c>
      <c r="X429" s="143">
        <f t="shared" si="64"/>
        <v>2</v>
      </c>
      <c r="Y429" s="143">
        <f t="shared" si="64"/>
        <v>3</v>
      </c>
      <c r="Z429" s="143">
        <f t="shared" si="64"/>
        <v>3</v>
      </c>
      <c r="AA429" s="143"/>
      <c r="AB429" s="143">
        <f t="shared" ref="AB429:AC432" si="65">M429*1</f>
        <v>3</v>
      </c>
      <c r="AC429" s="143">
        <f t="shared" si="65"/>
        <v>2</v>
      </c>
      <c r="AD429" s="34"/>
    </row>
    <row r="430" spans="1:30" ht="15.75" x14ac:dyDescent="0.25">
      <c r="A430" s="124" t="s">
        <v>31</v>
      </c>
      <c r="B430" s="153" t="s">
        <v>1748</v>
      </c>
      <c r="C430" s="143">
        <v>2</v>
      </c>
      <c r="D430" s="143">
        <v>2</v>
      </c>
      <c r="E430" s="143">
        <v>1</v>
      </c>
      <c r="F430" s="143">
        <v>1</v>
      </c>
      <c r="G430" s="143"/>
      <c r="H430" s="143">
        <v>2</v>
      </c>
      <c r="I430" s="143">
        <v>2</v>
      </c>
      <c r="J430" s="143">
        <v>3</v>
      </c>
      <c r="K430" s="143">
        <v>3</v>
      </c>
      <c r="L430" s="143"/>
      <c r="M430" s="143">
        <v>3</v>
      </c>
      <c r="N430" s="143">
        <v>2</v>
      </c>
      <c r="O430" s="143"/>
      <c r="P430" s="143">
        <v>1</v>
      </c>
      <c r="Q430" s="143"/>
      <c r="R430" s="143">
        <f t="shared" si="63"/>
        <v>2</v>
      </c>
      <c r="S430" s="143">
        <f t="shared" si="63"/>
        <v>2</v>
      </c>
      <c r="T430" s="143">
        <f t="shared" si="63"/>
        <v>1</v>
      </c>
      <c r="U430" s="143">
        <f t="shared" si="63"/>
        <v>1</v>
      </c>
      <c r="V430" s="143"/>
      <c r="W430" s="143">
        <f t="shared" si="64"/>
        <v>2</v>
      </c>
      <c r="X430" s="143">
        <f t="shared" si="64"/>
        <v>2</v>
      </c>
      <c r="Y430" s="143">
        <f t="shared" si="64"/>
        <v>3</v>
      </c>
      <c r="Z430" s="143">
        <f t="shared" si="64"/>
        <v>3</v>
      </c>
      <c r="AA430" s="143"/>
      <c r="AB430" s="143">
        <f t="shared" si="65"/>
        <v>3</v>
      </c>
      <c r="AC430" s="143">
        <f t="shared" si="65"/>
        <v>2</v>
      </c>
      <c r="AD430" s="34"/>
    </row>
    <row r="431" spans="1:30" ht="15.75" x14ac:dyDescent="0.25">
      <c r="A431" s="124" t="s">
        <v>33</v>
      </c>
      <c r="B431" s="153" t="s">
        <v>1749</v>
      </c>
      <c r="C431" s="143">
        <v>2</v>
      </c>
      <c r="D431" s="143">
        <v>2</v>
      </c>
      <c r="E431" s="143">
        <v>1</v>
      </c>
      <c r="F431" s="143">
        <v>1</v>
      </c>
      <c r="G431" s="143"/>
      <c r="H431" s="143">
        <v>2</v>
      </c>
      <c r="I431" s="143">
        <v>2</v>
      </c>
      <c r="J431" s="143">
        <v>3</v>
      </c>
      <c r="K431" s="143">
        <v>3</v>
      </c>
      <c r="L431" s="143"/>
      <c r="M431" s="143">
        <v>3</v>
      </c>
      <c r="N431" s="143">
        <v>2</v>
      </c>
      <c r="O431" s="143"/>
      <c r="P431" s="143">
        <v>1</v>
      </c>
      <c r="Q431" s="143"/>
      <c r="R431" s="143">
        <f t="shared" si="63"/>
        <v>2</v>
      </c>
      <c r="S431" s="143">
        <f t="shared" si="63"/>
        <v>2</v>
      </c>
      <c r="T431" s="143">
        <f t="shared" si="63"/>
        <v>1</v>
      </c>
      <c r="U431" s="143">
        <f t="shared" si="63"/>
        <v>1</v>
      </c>
      <c r="V431" s="143"/>
      <c r="W431" s="143">
        <f t="shared" si="64"/>
        <v>2</v>
      </c>
      <c r="X431" s="143">
        <f t="shared" si="64"/>
        <v>2</v>
      </c>
      <c r="Y431" s="143">
        <f t="shared" si="64"/>
        <v>3</v>
      </c>
      <c r="Z431" s="143">
        <f t="shared" si="64"/>
        <v>3</v>
      </c>
      <c r="AA431" s="143"/>
      <c r="AB431" s="143">
        <f t="shared" si="65"/>
        <v>3</v>
      </c>
      <c r="AC431" s="143">
        <f t="shared" si="65"/>
        <v>2</v>
      </c>
      <c r="AD431" s="34"/>
    </row>
    <row r="432" spans="1:30" ht="31.5" x14ac:dyDescent="0.25">
      <c r="A432" s="124" t="s">
        <v>35</v>
      </c>
      <c r="B432" s="153" t="s">
        <v>1750</v>
      </c>
      <c r="C432" s="143">
        <v>2</v>
      </c>
      <c r="D432" s="143">
        <v>2</v>
      </c>
      <c r="E432" s="143">
        <v>1</v>
      </c>
      <c r="F432" s="143">
        <v>1</v>
      </c>
      <c r="G432" s="143"/>
      <c r="H432" s="143">
        <v>2</v>
      </c>
      <c r="I432" s="143">
        <v>2</v>
      </c>
      <c r="J432" s="143">
        <v>3</v>
      </c>
      <c r="K432" s="143">
        <v>3</v>
      </c>
      <c r="L432" s="143"/>
      <c r="M432" s="143">
        <v>3</v>
      </c>
      <c r="N432" s="143">
        <v>2</v>
      </c>
      <c r="O432" s="143"/>
      <c r="P432" s="143">
        <v>1</v>
      </c>
      <c r="Q432" s="143"/>
      <c r="R432" s="143">
        <f t="shared" si="63"/>
        <v>2</v>
      </c>
      <c r="S432" s="143">
        <f t="shared" si="63"/>
        <v>2</v>
      </c>
      <c r="T432" s="143">
        <f t="shared" si="63"/>
        <v>1</v>
      </c>
      <c r="U432" s="143">
        <f t="shared" si="63"/>
        <v>1</v>
      </c>
      <c r="V432" s="143"/>
      <c r="W432" s="143">
        <f t="shared" si="64"/>
        <v>2</v>
      </c>
      <c r="X432" s="143">
        <f t="shared" si="64"/>
        <v>2</v>
      </c>
      <c r="Y432" s="143">
        <f t="shared" si="64"/>
        <v>3</v>
      </c>
      <c r="Z432" s="143">
        <f t="shared" si="64"/>
        <v>3</v>
      </c>
      <c r="AA432" s="143"/>
      <c r="AB432" s="143">
        <f t="shared" si="65"/>
        <v>3</v>
      </c>
      <c r="AC432" s="143">
        <f t="shared" si="65"/>
        <v>2</v>
      </c>
      <c r="AD432" s="34"/>
    </row>
    <row r="433" spans="1:31" ht="19.5" customHeight="1" x14ac:dyDescent="0.25">
      <c r="A433" s="214" t="s">
        <v>856</v>
      </c>
      <c r="B433" s="215"/>
      <c r="C433" s="131">
        <f t="shared" ref="C433:N433" si="66">SUM(C3:C432)</f>
        <v>727</v>
      </c>
      <c r="D433" s="131">
        <f t="shared" si="66"/>
        <v>626</v>
      </c>
      <c r="E433" s="131">
        <f t="shared" si="66"/>
        <v>494</v>
      </c>
      <c r="F433" s="131">
        <f t="shared" si="66"/>
        <v>313</v>
      </c>
      <c r="G433" s="131">
        <f t="shared" si="66"/>
        <v>247</v>
      </c>
      <c r="H433" s="131">
        <f t="shared" si="66"/>
        <v>164</v>
      </c>
      <c r="I433" s="131">
        <f t="shared" si="66"/>
        <v>128</v>
      </c>
      <c r="J433" s="131">
        <f t="shared" si="66"/>
        <v>114</v>
      </c>
      <c r="K433" s="131">
        <f t="shared" si="66"/>
        <v>104</v>
      </c>
      <c r="L433" s="131">
        <f t="shared" si="66"/>
        <v>186</v>
      </c>
      <c r="M433" s="131">
        <f t="shared" si="66"/>
        <v>184</v>
      </c>
      <c r="N433" s="131">
        <f t="shared" si="66"/>
        <v>412</v>
      </c>
      <c r="O433" s="6"/>
      <c r="P433" s="6"/>
      <c r="Q433" s="6"/>
      <c r="R433" s="131">
        <f t="shared" ref="R433:AC433" si="67">SUM(R3:R432)</f>
        <v>1544.3199999999997</v>
      </c>
      <c r="S433" s="131">
        <f t="shared" si="67"/>
        <v>1384.040000000002</v>
      </c>
      <c r="T433" s="131">
        <f t="shared" si="67"/>
        <v>966.11999999999944</v>
      </c>
      <c r="U433" s="131">
        <f t="shared" si="67"/>
        <v>638.71999999999935</v>
      </c>
      <c r="V433" s="131">
        <f t="shared" si="67"/>
        <v>563.55999999999926</v>
      </c>
      <c r="W433" s="131">
        <f t="shared" si="67"/>
        <v>357.04000000000013</v>
      </c>
      <c r="X433" s="131">
        <f t="shared" si="67"/>
        <v>268.71999999999997</v>
      </c>
      <c r="Y433" s="131">
        <f t="shared" si="67"/>
        <v>317.39999999999992</v>
      </c>
      <c r="Z433" s="131">
        <f t="shared" si="67"/>
        <v>284.39999999999986</v>
      </c>
      <c r="AA433" s="131">
        <f t="shared" si="67"/>
        <v>487.04000000000013</v>
      </c>
      <c r="AB433" s="131">
        <f t="shared" si="67"/>
        <v>493.2000000000001</v>
      </c>
      <c r="AC433" s="131">
        <f t="shared" si="67"/>
        <v>951.3199999999996</v>
      </c>
      <c r="AD433" s="6"/>
      <c r="AE433" s="6"/>
    </row>
    <row r="434" spans="1:31" ht="15.75" customHeight="1"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row>
    <row r="435" spans="1:31" ht="15.75" customHeight="1" x14ac:dyDescent="0.25">
      <c r="A435" s="6"/>
      <c r="B435" s="6"/>
      <c r="C435" s="6"/>
      <c r="D435" s="6"/>
      <c r="E435" s="6"/>
      <c r="F435" s="6"/>
      <c r="G435" s="6"/>
      <c r="H435" s="6"/>
      <c r="I435" s="6"/>
      <c r="J435" s="6"/>
      <c r="K435" s="6"/>
      <c r="L435" s="6"/>
      <c r="M435" s="6"/>
      <c r="N435" s="6"/>
      <c r="O435" s="6"/>
      <c r="P435" s="6"/>
      <c r="Q435" s="6"/>
      <c r="R435" s="6">
        <f t="shared" ref="R435:AC435" si="68">R433/C433</f>
        <v>2.1242365887207697</v>
      </c>
      <c r="S435" s="6">
        <f t="shared" si="68"/>
        <v>2.2109265175718882</v>
      </c>
      <c r="T435" s="6">
        <f t="shared" si="68"/>
        <v>1.9557085020242904</v>
      </c>
      <c r="U435" s="6">
        <f t="shared" si="68"/>
        <v>2.0406389776357807</v>
      </c>
      <c r="V435" s="6">
        <f t="shared" si="68"/>
        <v>2.2816194331983777</v>
      </c>
      <c r="W435" s="6">
        <f t="shared" si="68"/>
        <v>2.1770731707317079</v>
      </c>
      <c r="X435" s="6">
        <f t="shared" si="68"/>
        <v>2.0993749999999998</v>
      </c>
      <c r="Y435" s="6">
        <f t="shared" si="68"/>
        <v>2.7842105263157886</v>
      </c>
      <c r="Z435" s="6">
        <f t="shared" si="68"/>
        <v>2.7346153846153833</v>
      </c>
      <c r="AA435" s="6">
        <f t="shared" si="68"/>
        <v>2.6184946236559146</v>
      </c>
      <c r="AB435" s="6">
        <f t="shared" si="68"/>
        <v>2.6804347826086961</v>
      </c>
      <c r="AC435" s="6">
        <f t="shared" si="68"/>
        <v>2.3090291262135914</v>
      </c>
      <c r="AD435" s="6"/>
      <c r="AE435" s="6"/>
    </row>
    <row r="436" spans="1:31" ht="15.75" customHeight="1"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row>
    <row r="437" spans="1:31" ht="15.75" customHeight="1"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row>
    <row r="438" spans="1:31" ht="15.75" customHeight="1"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row>
    <row r="439" spans="1:31" ht="15.75" customHeight="1"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row>
    <row r="440" spans="1:31" ht="15.75" customHeight="1"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row>
    <row r="441" spans="1:31" ht="15.75" customHeight="1" x14ac:dyDescent="0.25">
      <c r="A441" s="6"/>
      <c r="B441" s="6"/>
      <c r="C441" s="6"/>
      <c r="D441" s="6"/>
      <c r="E441" s="6"/>
      <c r="F441" s="6"/>
      <c r="G441" s="6"/>
      <c r="H441" s="6"/>
      <c r="I441" s="6"/>
      <c r="J441" s="6"/>
      <c r="K441" s="6"/>
      <c r="L441" s="42"/>
      <c r="M441" s="42"/>
      <c r="N441" s="42"/>
      <c r="O441" s="42"/>
      <c r="P441" s="42"/>
      <c r="Q441" s="42"/>
      <c r="R441" s="42"/>
      <c r="S441" s="42"/>
      <c r="T441" s="6"/>
      <c r="U441" s="6"/>
      <c r="V441" s="6"/>
      <c r="W441" s="6"/>
      <c r="X441" s="6"/>
      <c r="Y441" s="6"/>
      <c r="Z441" s="6"/>
      <c r="AA441" s="6"/>
      <c r="AB441" s="6"/>
      <c r="AC441" s="6"/>
      <c r="AD441" s="6"/>
      <c r="AE441" s="6"/>
    </row>
    <row r="442" spans="1:31" ht="15.75" customHeight="1" x14ac:dyDescent="0.25">
      <c r="A442" s="6"/>
      <c r="B442" s="6"/>
      <c r="C442" s="6"/>
      <c r="D442" s="6"/>
      <c r="E442" s="6"/>
      <c r="F442" s="6"/>
      <c r="G442" s="6"/>
      <c r="H442" s="6"/>
      <c r="I442" s="6"/>
      <c r="J442" s="6"/>
      <c r="K442" s="6"/>
      <c r="L442" s="42"/>
      <c r="M442" s="42"/>
      <c r="N442" s="42"/>
      <c r="O442" s="42"/>
      <c r="P442" s="42"/>
      <c r="Q442" s="42"/>
      <c r="R442" s="42"/>
      <c r="S442" s="42"/>
      <c r="T442" s="6"/>
      <c r="U442" s="6"/>
      <c r="V442" s="6"/>
      <c r="W442" s="6"/>
      <c r="X442" s="6"/>
      <c r="Y442" s="6"/>
      <c r="Z442" s="6"/>
      <c r="AA442" s="6"/>
      <c r="AB442" s="6"/>
      <c r="AC442" s="6"/>
      <c r="AD442" s="6"/>
      <c r="AE442" s="6"/>
    </row>
    <row r="443" spans="1:31" ht="15.75" customHeight="1" x14ac:dyDescent="0.25">
      <c r="A443" s="6"/>
      <c r="B443" s="6"/>
      <c r="C443" s="6"/>
      <c r="D443" s="6"/>
      <c r="E443" s="6"/>
      <c r="F443" s="6"/>
      <c r="G443" s="6"/>
      <c r="H443" s="6"/>
      <c r="I443" s="6"/>
      <c r="J443" s="6"/>
      <c r="K443" s="6"/>
      <c r="L443" s="42"/>
      <c r="M443" s="42"/>
      <c r="N443" s="42"/>
      <c r="O443" s="42"/>
      <c r="P443" s="42"/>
      <c r="Q443" s="42"/>
      <c r="R443" s="42"/>
      <c r="S443" s="42"/>
      <c r="T443" s="6"/>
      <c r="U443" s="6"/>
      <c r="V443" s="6"/>
      <c r="W443" s="6"/>
      <c r="X443" s="6"/>
      <c r="Y443" s="6"/>
      <c r="Z443" s="6"/>
      <c r="AA443" s="6"/>
      <c r="AB443" s="6"/>
      <c r="AC443" s="6"/>
      <c r="AD443" s="6"/>
      <c r="AE443" s="6"/>
    </row>
    <row r="444" spans="1:31" ht="15.75" customHeight="1" x14ac:dyDescent="0.25">
      <c r="A444" s="6"/>
      <c r="B444" s="6"/>
      <c r="C444" s="6"/>
      <c r="D444" s="6"/>
      <c r="E444" s="6"/>
      <c r="F444" s="6"/>
      <c r="G444" s="6"/>
      <c r="H444" s="6"/>
      <c r="I444" s="6"/>
      <c r="J444" s="6"/>
      <c r="K444" s="6"/>
      <c r="L444" s="42"/>
      <c r="M444" s="42"/>
      <c r="N444" s="42"/>
      <c r="O444" s="42"/>
      <c r="P444" s="42"/>
      <c r="Q444" s="42"/>
      <c r="R444" s="42"/>
      <c r="S444" s="42"/>
      <c r="T444" s="6"/>
      <c r="U444" s="6"/>
      <c r="V444" s="6"/>
      <c r="W444" s="6"/>
      <c r="X444" s="6"/>
      <c r="Y444" s="6"/>
      <c r="Z444" s="6"/>
      <c r="AA444" s="6"/>
      <c r="AB444" s="6"/>
      <c r="AC444" s="6"/>
      <c r="AD444" s="6"/>
      <c r="AE444" s="6"/>
    </row>
    <row r="445" spans="1:31" ht="15.75" customHeight="1" x14ac:dyDescent="0.25">
      <c r="A445" s="6"/>
      <c r="B445" s="6"/>
      <c r="C445" s="6"/>
      <c r="D445" s="6"/>
      <c r="E445" s="6"/>
      <c r="F445" s="6"/>
      <c r="G445" s="6"/>
      <c r="H445" s="6"/>
      <c r="I445" s="6"/>
      <c r="J445" s="6"/>
      <c r="K445" s="6"/>
      <c r="L445" s="42"/>
      <c r="M445" s="42"/>
      <c r="N445" s="42"/>
      <c r="O445" s="42"/>
      <c r="P445" s="42"/>
      <c r="Q445" s="42"/>
      <c r="R445" s="42"/>
      <c r="S445" s="42"/>
      <c r="T445" s="6"/>
      <c r="U445" s="6"/>
      <c r="V445" s="6"/>
      <c r="W445" s="6"/>
      <c r="X445" s="6"/>
      <c r="Y445" s="6"/>
      <c r="Z445" s="6"/>
      <c r="AA445" s="6"/>
      <c r="AB445" s="6"/>
      <c r="AC445" s="6"/>
      <c r="AD445" s="6"/>
      <c r="AE445" s="6"/>
    </row>
    <row r="446" spans="1:31" ht="15.75" customHeight="1" x14ac:dyDescent="0.25">
      <c r="A446" s="6"/>
      <c r="B446" s="6"/>
      <c r="C446" s="6"/>
      <c r="D446" s="6"/>
      <c r="E446" s="6"/>
      <c r="F446" s="6"/>
      <c r="G446" s="6"/>
      <c r="H446" s="6"/>
      <c r="I446" s="6"/>
      <c r="J446" s="6"/>
      <c r="K446" s="6"/>
      <c r="L446" s="42"/>
      <c r="M446" s="42"/>
      <c r="N446" s="42"/>
      <c r="O446" s="42"/>
      <c r="P446" s="42"/>
      <c r="Q446" s="42"/>
      <c r="R446" s="42"/>
      <c r="S446" s="42"/>
      <c r="T446" s="6"/>
      <c r="U446" s="6"/>
      <c r="V446" s="6"/>
      <c r="W446" s="6"/>
      <c r="X446" s="6"/>
      <c r="Y446" s="6"/>
      <c r="Z446" s="6"/>
      <c r="AA446" s="6"/>
      <c r="AB446" s="6"/>
      <c r="AC446" s="6"/>
      <c r="AD446" s="6"/>
      <c r="AE446" s="6"/>
    </row>
    <row r="447" spans="1:31" ht="15.75" customHeight="1" x14ac:dyDescent="0.25">
      <c r="A447" s="6"/>
      <c r="B447" s="6"/>
      <c r="C447" s="6"/>
      <c r="D447" s="6"/>
      <c r="E447" s="6"/>
      <c r="F447" s="6"/>
      <c r="G447" s="6"/>
      <c r="H447" s="6"/>
      <c r="I447" s="6"/>
      <c r="J447" s="6"/>
      <c r="K447" s="6"/>
      <c r="L447" s="42"/>
      <c r="M447" s="42"/>
      <c r="N447" s="42"/>
      <c r="O447" s="42"/>
      <c r="P447" s="42"/>
      <c r="Q447" s="42"/>
      <c r="R447" s="42"/>
      <c r="S447" s="42"/>
      <c r="T447" s="6"/>
      <c r="U447" s="6"/>
      <c r="V447" s="6"/>
      <c r="W447" s="6"/>
      <c r="X447" s="6"/>
      <c r="Y447" s="6"/>
      <c r="Z447" s="6"/>
      <c r="AA447" s="6"/>
      <c r="AB447" s="6"/>
      <c r="AC447" s="6"/>
      <c r="AD447" s="6"/>
      <c r="AE447" s="6"/>
    </row>
    <row r="448" spans="1:31" ht="15.75" customHeight="1" x14ac:dyDescent="0.25">
      <c r="A448" s="6"/>
      <c r="B448" s="6"/>
      <c r="C448" s="34"/>
      <c r="D448" s="34"/>
      <c r="E448" s="34"/>
      <c r="F448" s="34"/>
      <c r="G448" s="34"/>
      <c r="H448" s="34"/>
      <c r="I448" s="34"/>
      <c r="J448" s="34"/>
      <c r="K448" s="34"/>
      <c r="L448" s="155"/>
      <c r="M448" s="155"/>
      <c r="N448" s="155"/>
      <c r="O448" s="155"/>
      <c r="P448" s="156"/>
      <c r="Q448" s="155"/>
      <c r="R448" s="157"/>
      <c r="S448" s="157"/>
      <c r="T448" s="33"/>
      <c r="U448" s="33"/>
      <c r="V448" s="33"/>
      <c r="W448" s="33"/>
      <c r="X448" s="33"/>
      <c r="Y448" s="33"/>
      <c r="Z448" s="33"/>
      <c r="AA448" s="33"/>
      <c r="AB448" s="33"/>
      <c r="AC448" s="33"/>
      <c r="AD448" s="34"/>
    </row>
    <row r="449" spans="1:30" ht="15.75" customHeight="1" x14ac:dyDescent="0.25">
      <c r="A449" s="6"/>
      <c r="B449" s="6"/>
      <c r="C449" s="34"/>
      <c r="D449" s="34"/>
      <c r="E449" s="34"/>
      <c r="F449" s="34"/>
      <c r="G449" s="34"/>
      <c r="H449" s="34"/>
      <c r="I449" s="34"/>
      <c r="J449" s="34"/>
      <c r="K449" s="34"/>
      <c r="L449" s="155"/>
      <c r="M449" s="155"/>
      <c r="N449" s="155"/>
      <c r="O449" s="155"/>
      <c r="P449" s="156"/>
      <c r="Q449" s="155"/>
      <c r="R449" s="157"/>
      <c r="S449" s="157"/>
      <c r="T449" s="33"/>
      <c r="U449" s="33"/>
      <c r="V449" s="33"/>
      <c r="W449" s="33"/>
      <c r="X449" s="33"/>
      <c r="Y449" s="33"/>
      <c r="Z449" s="33"/>
      <c r="AA449" s="33"/>
      <c r="AB449" s="33"/>
      <c r="AC449" s="33"/>
      <c r="AD449" s="34"/>
    </row>
    <row r="450" spans="1:30" ht="15.75" customHeight="1" x14ac:dyDescent="0.25">
      <c r="A450" s="6"/>
      <c r="B450" s="6"/>
      <c r="C450" s="34"/>
      <c r="D450" s="34"/>
      <c r="E450" s="34"/>
      <c r="F450" s="34"/>
      <c r="G450" s="34"/>
      <c r="H450" s="34"/>
      <c r="I450" s="34"/>
      <c r="J450" s="34"/>
      <c r="K450" s="34"/>
      <c r="L450" s="155"/>
      <c r="M450" s="155"/>
      <c r="N450" s="155"/>
      <c r="O450" s="155"/>
      <c r="P450" s="156"/>
      <c r="Q450" s="155"/>
      <c r="R450" s="157"/>
      <c r="S450" s="157"/>
      <c r="T450" s="33"/>
      <c r="U450" s="33"/>
      <c r="V450" s="33"/>
      <c r="W450" s="33"/>
      <c r="X450" s="33"/>
      <c r="Y450" s="33"/>
      <c r="Z450" s="33"/>
      <c r="AA450" s="33"/>
      <c r="AB450" s="33"/>
      <c r="AC450" s="33"/>
      <c r="AD450" s="34"/>
    </row>
    <row r="451" spans="1:30" ht="15.75" customHeight="1" x14ac:dyDescent="0.25">
      <c r="A451" s="6"/>
      <c r="B451" s="6"/>
      <c r="C451" s="34"/>
      <c r="D451" s="34"/>
      <c r="E451" s="34"/>
      <c r="F451" s="34"/>
      <c r="G451" s="34"/>
      <c r="H451" s="34"/>
      <c r="I451" s="34"/>
      <c r="J451" s="34"/>
      <c r="K451" s="34"/>
      <c r="L451" s="155"/>
      <c r="M451" s="155"/>
      <c r="N451" s="155"/>
      <c r="O451" s="155"/>
      <c r="P451" s="156"/>
      <c r="Q451" s="155"/>
      <c r="R451" s="157"/>
      <c r="S451" s="157"/>
      <c r="T451" s="33"/>
      <c r="U451" s="33"/>
      <c r="V451" s="33"/>
      <c r="W451" s="33"/>
      <c r="X451" s="33"/>
      <c r="Y451" s="33"/>
      <c r="Z451" s="33"/>
      <c r="AA451" s="33"/>
      <c r="AB451" s="33"/>
      <c r="AC451" s="33"/>
      <c r="AD451" s="34"/>
    </row>
    <row r="452" spans="1:30" ht="15.75" customHeight="1" x14ac:dyDescent="0.25">
      <c r="A452" s="6"/>
      <c r="B452" s="6"/>
      <c r="C452" s="34"/>
      <c r="D452" s="34"/>
      <c r="E452" s="34"/>
      <c r="F452" s="34"/>
      <c r="G452" s="34"/>
      <c r="H452" s="34"/>
      <c r="I452" s="34"/>
      <c r="J452" s="34"/>
      <c r="K452" s="34"/>
      <c r="L452" s="155"/>
      <c r="M452" s="155"/>
      <c r="N452" s="155"/>
      <c r="O452" s="155"/>
      <c r="P452" s="156"/>
      <c r="Q452" s="155"/>
      <c r="R452" s="157"/>
      <c r="S452" s="157"/>
      <c r="T452" s="33"/>
      <c r="U452" s="33"/>
      <c r="V452" s="33"/>
      <c r="W452" s="33"/>
      <c r="X452" s="33"/>
      <c r="Y452" s="33"/>
      <c r="Z452" s="33"/>
      <c r="AA452" s="33"/>
      <c r="AB452" s="33"/>
      <c r="AC452" s="33"/>
      <c r="AD452" s="34"/>
    </row>
    <row r="453" spans="1:30" ht="15.75" customHeight="1" x14ac:dyDescent="0.25">
      <c r="A453" s="6"/>
      <c r="B453" s="6"/>
      <c r="C453" s="34"/>
      <c r="D453" s="34"/>
      <c r="E453" s="34"/>
      <c r="F453" s="34"/>
      <c r="G453" s="34"/>
      <c r="H453" s="34"/>
      <c r="I453" s="34"/>
      <c r="J453" s="34"/>
      <c r="K453" s="34"/>
      <c r="L453" s="155"/>
      <c r="M453" s="155"/>
      <c r="N453" s="155"/>
      <c r="O453" s="155"/>
      <c r="P453" s="156"/>
      <c r="Q453" s="155"/>
      <c r="R453" s="157"/>
      <c r="S453" s="157"/>
      <c r="T453" s="33"/>
      <c r="U453" s="33"/>
      <c r="V453" s="33"/>
      <c r="W453" s="33"/>
      <c r="X453" s="33"/>
      <c r="Y453" s="33"/>
      <c r="Z453" s="33"/>
      <c r="AA453" s="33"/>
      <c r="AB453" s="33"/>
      <c r="AC453" s="33"/>
      <c r="AD453" s="34"/>
    </row>
    <row r="454" spans="1:30" ht="15.75" customHeight="1" x14ac:dyDescent="0.25">
      <c r="A454" s="6"/>
      <c r="B454" s="6"/>
      <c r="C454" s="34"/>
      <c r="D454" s="34"/>
      <c r="E454" s="34"/>
      <c r="F454" s="34"/>
      <c r="G454" s="34"/>
      <c r="H454" s="34"/>
      <c r="I454" s="34"/>
      <c r="J454" s="34"/>
      <c r="K454" s="34"/>
      <c r="L454" s="155"/>
      <c r="M454" s="155"/>
      <c r="N454" s="155"/>
      <c r="O454" s="155"/>
      <c r="P454" s="156"/>
      <c r="Q454" s="155"/>
      <c r="R454" s="157"/>
      <c r="S454" s="157"/>
      <c r="T454" s="33"/>
      <c r="U454" s="33"/>
      <c r="V454" s="33"/>
      <c r="W454" s="33"/>
      <c r="X454" s="33"/>
      <c r="Y454" s="33"/>
      <c r="Z454" s="33"/>
      <c r="AA454" s="33"/>
      <c r="AB454" s="33"/>
      <c r="AC454" s="33"/>
      <c r="AD454" s="34"/>
    </row>
    <row r="455" spans="1:30" ht="15.75" customHeight="1" x14ac:dyDescent="0.25">
      <c r="A455" s="6"/>
      <c r="B455" s="6"/>
      <c r="C455" s="34"/>
      <c r="D455" s="34"/>
      <c r="E455" s="34"/>
      <c r="F455" s="34"/>
      <c r="G455" s="34"/>
      <c r="H455" s="34"/>
      <c r="I455" s="34"/>
      <c r="J455" s="34"/>
      <c r="K455" s="34"/>
      <c r="L455" s="155"/>
      <c r="M455" s="155"/>
      <c r="N455" s="155"/>
      <c r="O455" s="155"/>
      <c r="P455" s="156"/>
      <c r="Q455" s="155"/>
      <c r="R455" s="157"/>
      <c r="S455" s="157"/>
      <c r="T455" s="33"/>
      <c r="U455" s="33"/>
      <c r="V455" s="33"/>
      <c r="W455" s="33"/>
      <c r="X455" s="33"/>
      <c r="Y455" s="33"/>
      <c r="Z455" s="33"/>
      <c r="AA455" s="33"/>
      <c r="AB455" s="33"/>
      <c r="AC455" s="33"/>
      <c r="AD455" s="34"/>
    </row>
    <row r="456" spans="1:30" ht="15.75" customHeight="1" x14ac:dyDescent="0.25">
      <c r="A456" s="6"/>
      <c r="B456" s="6"/>
      <c r="C456" s="34"/>
      <c r="D456" s="34"/>
      <c r="E456" s="34"/>
      <c r="F456" s="34"/>
      <c r="G456" s="34"/>
      <c r="H456" s="34"/>
      <c r="I456" s="34"/>
      <c r="J456" s="34"/>
      <c r="K456" s="34"/>
      <c r="L456" s="155"/>
      <c r="M456" s="155"/>
      <c r="N456" s="155"/>
      <c r="O456" s="155"/>
      <c r="P456" s="156"/>
      <c r="Q456" s="155"/>
      <c r="R456" s="157"/>
      <c r="S456" s="157"/>
      <c r="T456" s="33"/>
      <c r="U456" s="33"/>
      <c r="V456" s="33"/>
      <c r="W456" s="33"/>
      <c r="X456" s="33"/>
      <c r="Y456" s="33"/>
      <c r="Z456" s="33"/>
      <c r="AA456" s="33"/>
      <c r="AB456" s="33"/>
      <c r="AC456" s="33"/>
      <c r="AD456" s="34"/>
    </row>
    <row r="457" spans="1:30" ht="15.75" customHeight="1" x14ac:dyDescent="0.25">
      <c r="A457" s="6"/>
      <c r="B457" s="6"/>
      <c r="C457" s="34"/>
      <c r="D457" s="34"/>
      <c r="E457" s="34"/>
      <c r="F457" s="34"/>
      <c r="G457" s="34"/>
      <c r="H457" s="34"/>
      <c r="I457" s="34"/>
      <c r="J457" s="34"/>
      <c r="K457" s="34"/>
      <c r="L457" s="155"/>
      <c r="M457" s="155"/>
      <c r="N457" s="155"/>
      <c r="O457" s="155"/>
      <c r="P457" s="156"/>
      <c r="Q457" s="155"/>
      <c r="R457" s="157"/>
      <c r="S457" s="157"/>
      <c r="T457" s="33"/>
      <c r="U457" s="33"/>
      <c r="V457" s="33"/>
      <c r="W457" s="33"/>
      <c r="X457" s="33"/>
      <c r="Y457" s="33"/>
      <c r="Z457" s="33"/>
      <c r="AA457" s="33"/>
      <c r="AB457" s="33"/>
      <c r="AC457" s="33"/>
      <c r="AD457" s="34"/>
    </row>
    <row r="458" spans="1:30" ht="15.75" customHeight="1" x14ac:dyDescent="0.25">
      <c r="A458" s="6"/>
      <c r="B458" s="6"/>
      <c r="C458" s="34"/>
      <c r="D458" s="34"/>
      <c r="E458" s="34"/>
      <c r="F458" s="34"/>
      <c r="G458" s="34"/>
      <c r="H458" s="34"/>
      <c r="I458" s="34"/>
      <c r="J458" s="34"/>
      <c r="K458" s="34"/>
      <c r="L458" s="155"/>
      <c r="M458" s="155"/>
      <c r="N458" s="155"/>
      <c r="O458" s="155"/>
      <c r="P458" s="156"/>
      <c r="Q458" s="155"/>
      <c r="R458" s="157"/>
      <c r="S458" s="157"/>
      <c r="T458" s="33"/>
      <c r="U458" s="33"/>
      <c r="V458" s="33"/>
      <c r="W458" s="33"/>
      <c r="X458" s="33"/>
      <c r="Y458" s="33"/>
      <c r="Z458" s="33"/>
      <c r="AA458" s="33"/>
      <c r="AB458" s="33"/>
      <c r="AC458" s="33"/>
      <c r="AD458" s="34"/>
    </row>
    <row r="459" spans="1:30" ht="15.75" customHeight="1" x14ac:dyDescent="0.25">
      <c r="A459" s="6"/>
      <c r="B459" s="6"/>
      <c r="C459" s="34"/>
      <c r="D459" s="34"/>
      <c r="E459" s="34"/>
      <c r="F459" s="34"/>
      <c r="G459" s="34"/>
      <c r="H459" s="34"/>
      <c r="I459" s="34"/>
      <c r="J459" s="34"/>
      <c r="K459" s="34"/>
      <c r="L459" s="155"/>
      <c r="M459" s="155"/>
      <c r="N459" s="155"/>
      <c r="O459" s="155"/>
      <c r="P459" s="156"/>
      <c r="Q459" s="155"/>
      <c r="R459" s="157"/>
      <c r="S459" s="157"/>
      <c r="T459" s="33"/>
      <c r="U459" s="33"/>
      <c r="V459" s="33"/>
      <c r="W459" s="33"/>
      <c r="X459" s="33"/>
      <c r="Y459" s="33"/>
      <c r="Z459" s="33"/>
      <c r="AA459" s="33"/>
      <c r="AB459" s="33"/>
      <c r="AC459" s="33"/>
      <c r="AD459" s="34"/>
    </row>
    <row r="460" spans="1:30" ht="15.75" customHeight="1" x14ac:dyDescent="0.25">
      <c r="A460" s="6"/>
      <c r="B460" s="6"/>
      <c r="C460" s="34"/>
      <c r="D460" s="34"/>
      <c r="E460" s="34"/>
      <c r="F460" s="34"/>
      <c r="G460" s="34"/>
      <c r="H460" s="34"/>
      <c r="I460" s="34"/>
      <c r="J460" s="34"/>
      <c r="K460" s="34"/>
      <c r="L460" s="155"/>
      <c r="M460" s="155"/>
      <c r="N460" s="155"/>
      <c r="O460" s="155"/>
      <c r="P460" s="156"/>
      <c r="Q460" s="155"/>
      <c r="R460" s="157"/>
      <c r="S460" s="157"/>
      <c r="T460" s="33"/>
      <c r="U460" s="33"/>
      <c r="V460" s="33"/>
      <c r="W460" s="33"/>
      <c r="X460" s="33"/>
      <c r="Y460" s="33"/>
      <c r="Z460" s="33"/>
      <c r="AA460" s="33"/>
      <c r="AB460" s="33"/>
      <c r="AC460" s="33"/>
      <c r="AD460" s="34"/>
    </row>
    <row r="461" spans="1:30" ht="15.75" customHeight="1" x14ac:dyDescent="0.25">
      <c r="A461" s="6"/>
      <c r="B461" s="6"/>
      <c r="C461" s="34"/>
      <c r="D461" s="34"/>
      <c r="E461" s="34"/>
      <c r="F461" s="34"/>
      <c r="G461" s="34"/>
      <c r="H461" s="34"/>
      <c r="I461" s="34"/>
      <c r="J461" s="34"/>
      <c r="K461" s="34"/>
      <c r="L461" s="155"/>
      <c r="M461" s="155"/>
      <c r="N461" s="155"/>
      <c r="O461" s="155"/>
      <c r="P461" s="156"/>
      <c r="Q461" s="155"/>
      <c r="R461" s="157"/>
      <c r="S461" s="157"/>
      <c r="T461" s="33"/>
      <c r="U461" s="33"/>
      <c r="V461" s="33"/>
      <c r="W461" s="33"/>
      <c r="X461" s="33"/>
      <c r="Y461" s="33"/>
      <c r="Z461" s="33"/>
      <c r="AA461" s="33"/>
      <c r="AB461" s="33"/>
      <c r="AC461" s="33"/>
      <c r="AD461" s="34"/>
    </row>
    <row r="462" spans="1:30" ht="15.75" customHeight="1" x14ac:dyDescent="0.25">
      <c r="A462" s="6"/>
      <c r="B462" s="6"/>
      <c r="C462" s="34"/>
      <c r="D462" s="34"/>
      <c r="E462" s="34"/>
      <c r="F462" s="34"/>
      <c r="G462" s="34"/>
      <c r="H462" s="34"/>
      <c r="I462" s="34"/>
      <c r="J462" s="34"/>
      <c r="K462" s="34"/>
      <c r="L462" s="155"/>
      <c r="M462" s="155"/>
      <c r="N462" s="155"/>
      <c r="O462" s="155"/>
      <c r="P462" s="156"/>
      <c r="Q462" s="155"/>
      <c r="R462" s="157"/>
      <c r="S462" s="157"/>
      <c r="T462" s="33"/>
      <c r="U462" s="33"/>
      <c r="V462" s="33"/>
      <c r="W462" s="33"/>
      <c r="X462" s="33"/>
      <c r="Y462" s="33"/>
      <c r="Z462" s="33"/>
      <c r="AA462" s="33"/>
      <c r="AB462" s="33"/>
      <c r="AC462" s="33"/>
      <c r="AD462" s="34"/>
    </row>
    <row r="463" spans="1:30" ht="15.75" customHeight="1" x14ac:dyDescent="0.25">
      <c r="A463" s="6"/>
      <c r="B463" s="6"/>
      <c r="C463" s="34"/>
      <c r="D463" s="34"/>
      <c r="E463" s="34"/>
      <c r="F463" s="34"/>
      <c r="G463" s="34"/>
      <c r="H463" s="34"/>
      <c r="I463" s="34"/>
      <c r="J463" s="34"/>
      <c r="K463" s="34"/>
      <c r="L463" s="155"/>
      <c r="M463" s="155"/>
      <c r="N463" s="155"/>
      <c r="O463" s="155"/>
      <c r="P463" s="156"/>
      <c r="Q463" s="155"/>
      <c r="R463" s="157"/>
      <c r="S463" s="157"/>
      <c r="T463" s="33"/>
      <c r="U463" s="33"/>
      <c r="V463" s="33"/>
      <c r="W463" s="33"/>
      <c r="X463" s="33"/>
      <c r="Y463" s="33"/>
      <c r="Z463" s="33"/>
      <c r="AA463" s="33"/>
      <c r="AB463" s="33"/>
      <c r="AC463" s="33"/>
      <c r="AD463" s="34"/>
    </row>
    <row r="464" spans="1:30" ht="15.75" customHeight="1" x14ac:dyDescent="0.25">
      <c r="A464" s="6"/>
      <c r="B464" s="6"/>
      <c r="C464" s="34"/>
      <c r="D464" s="34"/>
      <c r="E464" s="34"/>
      <c r="F464" s="34"/>
      <c r="G464" s="34"/>
      <c r="H464" s="34"/>
      <c r="I464" s="34"/>
      <c r="J464" s="34"/>
      <c r="K464" s="34"/>
      <c r="L464" s="155"/>
      <c r="M464" s="155"/>
      <c r="N464" s="155"/>
      <c r="O464" s="155"/>
      <c r="P464" s="156"/>
      <c r="Q464" s="155"/>
      <c r="R464" s="157"/>
      <c r="S464" s="157"/>
      <c r="T464" s="33"/>
      <c r="U464" s="33"/>
      <c r="V464" s="33"/>
      <c r="W464" s="33"/>
      <c r="X464" s="33"/>
      <c r="Y464" s="33"/>
      <c r="Z464" s="33"/>
      <c r="AA464" s="33"/>
      <c r="AB464" s="33"/>
      <c r="AC464" s="33"/>
      <c r="AD464" s="34"/>
    </row>
    <row r="465" spans="1:30" ht="15.75" customHeight="1" x14ac:dyDescent="0.25">
      <c r="A465" s="6"/>
      <c r="B465" s="6"/>
      <c r="C465" s="34"/>
      <c r="D465" s="34"/>
      <c r="E465" s="34"/>
      <c r="F465" s="34"/>
      <c r="G465" s="34"/>
      <c r="H465" s="34"/>
      <c r="I465" s="34"/>
      <c r="J465" s="34"/>
      <c r="K465" s="34"/>
      <c r="L465" s="155"/>
      <c r="M465" s="155"/>
      <c r="N465" s="155"/>
      <c r="O465" s="155"/>
      <c r="P465" s="156"/>
      <c r="Q465" s="155"/>
      <c r="R465" s="157"/>
      <c r="S465" s="157"/>
      <c r="T465" s="33"/>
      <c r="U465" s="33"/>
      <c r="V465" s="33"/>
      <c r="W465" s="33"/>
      <c r="X465" s="33"/>
      <c r="Y465" s="33"/>
      <c r="Z465" s="33"/>
      <c r="AA465" s="33"/>
      <c r="AB465" s="33"/>
      <c r="AC465" s="33"/>
      <c r="AD465" s="34"/>
    </row>
    <row r="466" spans="1:30" ht="15.75" customHeight="1" x14ac:dyDescent="0.25">
      <c r="A466" s="6"/>
      <c r="B466" s="6"/>
      <c r="C466" s="34"/>
      <c r="D466" s="34"/>
      <c r="E466" s="34"/>
      <c r="F466" s="34"/>
      <c r="G466" s="34"/>
      <c r="H466" s="34"/>
      <c r="I466" s="34"/>
      <c r="J466" s="34"/>
      <c r="K466" s="34"/>
      <c r="L466" s="155"/>
      <c r="M466" s="155"/>
      <c r="N466" s="155"/>
      <c r="O466" s="155"/>
      <c r="P466" s="156"/>
      <c r="Q466" s="155"/>
      <c r="R466" s="157"/>
      <c r="S466" s="157"/>
      <c r="T466" s="33"/>
      <c r="U466" s="33"/>
      <c r="V466" s="33"/>
      <c r="W466" s="33"/>
      <c r="X466" s="33"/>
      <c r="Y466" s="33"/>
      <c r="Z466" s="33"/>
      <c r="AA466" s="33"/>
      <c r="AB466" s="33"/>
      <c r="AC466" s="33"/>
      <c r="AD466" s="34"/>
    </row>
    <row r="467" spans="1:30" ht="15.75" customHeight="1" x14ac:dyDescent="0.25">
      <c r="A467" s="6"/>
      <c r="B467" s="6"/>
      <c r="C467" s="34"/>
      <c r="D467" s="34"/>
      <c r="E467" s="34"/>
      <c r="F467" s="34"/>
      <c r="G467" s="34"/>
      <c r="H467" s="34"/>
      <c r="I467" s="34"/>
      <c r="J467" s="34"/>
      <c r="K467" s="34"/>
      <c r="L467" s="155"/>
      <c r="M467" s="155"/>
      <c r="N467" s="155"/>
      <c r="O467" s="155"/>
      <c r="P467" s="156"/>
      <c r="Q467" s="155"/>
      <c r="R467" s="157"/>
      <c r="S467" s="157"/>
      <c r="T467" s="33"/>
      <c r="U467" s="33"/>
      <c r="V467" s="33"/>
      <c r="W467" s="33"/>
      <c r="X467" s="33"/>
      <c r="Y467" s="33"/>
      <c r="Z467" s="33"/>
      <c r="AA467" s="33"/>
      <c r="AB467" s="33"/>
      <c r="AC467" s="33"/>
      <c r="AD467" s="34"/>
    </row>
    <row r="468" spans="1:30" ht="15.75" customHeight="1" x14ac:dyDescent="0.25">
      <c r="A468" s="6"/>
      <c r="B468" s="6"/>
      <c r="C468" s="34"/>
      <c r="D468" s="34"/>
      <c r="E468" s="34"/>
      <c r="F468" s="34"/>
      <c r="G468" s="34"/>
      <c r="H468" s="34"/>
      <c r="I468" s="34"/>
      <c r="J468" s="34"/>
      <c r="K468" s="34"/>
      <c r="L468" s="155"/>
      <c r="M468" s="155"/>
      <c r="N468" s="155"/>
      <c r="O468" s="155"/>
      <c r="P468" s="156"/>
      <c r="Q468" s="155"/>
      <c r="R468" s="157"/>
      <c r="S468" s="157"/>
      <c r="T468" s="33"/>
      <c r="U468" s="33"/>
      <c r="V468" s="33"/>
      <c r="W468" s="33"/>
      <c r="X468" s="33"/>
      <c r="Y468" s="33"/>
      <c r="Z468" s="33"/>
      <c r="AA468" s="33"/>
      <c r="AB468" s="33"/>
      <c r="AC468" s="33"/>
      <c r="AD468" s="34"/>
    </row>
    <row r="469" spans="1:30" ht="15.75" customHeight="1" x14ac:dyDescent="0.25">
      <c r="A469" s="6"/>
      <c r="B469" s="6"/>
      <c r="C469" s="34"/>
      <c r="D469" s="34"/>
      <c r="E469" s="34"/>
      <c r="F469" s="34"/>
      <c r="G469" s="34"/>
      <c r="H469" s="34"/>
      <c r="I469" s="34"/>
      <c r="J469" s="34"/>
      <c r="K469" s="34"/>
      <c r="L469" s="155"/>
      <c r="M469" s="155"/>
      <c r="N469" s="155"/>
      <c r="O469" s="155"/>
      <c r="P469" s="156"/>
      <c r="Q469" s="155"/>
      <c r="R469" s="157"/>
      <c r="S469" s="157"/>
      <c r="T469" s="33"/>
      <c r="U469" s="33"/>
      <c r="V469" s="33"/>
      <c r="W469" s="33"/>
      <c r="X469" s="33"/>
      <c r="Y469" s="33"/>
      <c r="Z469" s="33"/>
      <c r="AA469" s="33"/>
      <c r="AB469" s="33"/>
      <c r="AC469" s="33"/>
      <c r="AD469" s="34"/>
    </row>
    <row r="470" spans="1:30" ht="15.75" customHeight="1" x14ac:dyDescent="0.25">
      <c r="A470" s="6"/>
      <c r="B470" s="6"/>
      <c r="C470" s="34"/>
      <c r="D470" s="34"/>
      <c r="E470" s="34"/>
      <c r="F470" s="34"/>
      <c r="G470" s="34"/>
      <c r="H470" s="34"/>
      <c r="I470" s="34"/>
      <c r="J470" s="34"/>
      <c r="K470" s="34"/>
      <c r="L470" s="155"/>
      <c r="M470" s="155"/>
      <c r="N470" s="155"/>
      <c r="O470" s="155"/>
      <c r="P470" s="156"/>
      <c r="Q470" s="155"/>
      <c r="R470" s="157"/>
      <c r="S470" s="157"/>
      <c r="T470" s="33"/>
      <c r="U470" s="33"/>
      <c r="V470" s="33"/>
      <c r="W470" s="33"/>
      <c r="X470" s="33"/>
      <c r="Y470" s="33"/>
      <c r="Z470" s="33"/>
      <c r="AA470" s="33"/>
      <c r="AB470" s="33"/>
      <c r="AC470" s="33"/>
      <c r="AD470" s="34"/>
    </row>
    <row r="471" spans="1:30" ht="15.75" customHeight="1" x14ac:dyDescent="0.25">
      <c r="A471" s="6"/>
      <c r="B471" s="6"/>
      <c r="C471" s="34"/>
      <c r="D471" s="34"/>
      <c r="E471" s="34"/>
      <c r="F471" s="34"/>
      <c r="G471" s="34"/>
      <c r="H471" s="34"/>
      <c r="I471" s="34"/>
      <c r="J471" s="34"/>
      <c r="K471" s="34"/>
      <c r="L471" s="155"/>
      <c r="M471" s="155"/>
      <c r="N471" s="155"/>
      <c r="O471" s="155"/>
      <c r="P471" s="156"/>
      <c r="Q471" s="155"/>
      <c r="R471" s="157"/>
      <c r="S471" s="157"/>
      <c r="T471" s="33"/>
      <c r="U471" s="33"/>
      <c r="V471" s="33"/>
      <c r="W471" s="33"/>
      <c r="X471" s="33"/>
      <c r="Y471" s="33"/>
      <c r="Z471" s="33"/>
      <c r="AA471" s="33"/>
      <c r="AB471" s="33"/>
      <c r="AC471" s="33"/>
      <c r="AD471" s="34"/>
    </row>
    <row r="472" spans="1:30" ht="15.75" customHeight="1" x14ac:dyDescent="0.25">
      <c r="A472" s="6"/>
      <c r="B472" s="6"/>
      <c r="C472" s="34"/>
      <c r="D472" s="34"/>
      <c r="E472" s="34"/>
      <c r="F472" s="34"/>
      <c r="G472" s="34"/>
      <c r="H472" s="34"/>
      <c r="I472" s="34"/>
      <c r="J472" s="34"/>
      <c r="K472" s="34"/>
      <c r="L472" s="155"/>
      <c r="M472" s="155"/>
      <c r="N472" s="155"/>
      <c r="O472" s="155"/>
      <c r="P472" s="156"/>
      <c r="Q472" s="155"/>
      <c r="R472" s="157"/>
      <c r="S472" s="157"/>
      <c r="T472" s="33"/>
      <c r="U472" s="33"/>
      <c r="V472" s="33"/>
      <c r="W472" s="33"/>
      <c r="X472" s="33"/>
      <c r="Y472" s="33"/>
      <c r="Z472" s="33"/>
      <c r="AA472" s="33"/>
      <c r="AB472" s="33"/>
      <c r="AC472" s="33"/>
      <c r="AD472" s="34"/>
    </row>
    <row r="473" spans="1:30" ht="15.75" customHeight="1" x14ac:dyDescent="0.25">
      <c r="A473" s="6"/>
      <c r="B473" s="6"/>
      <c r="C473" s="34"/>
      <c r="D473" s="34"/>
      <c r="E473" s="34"/>
      <c r="F473" s="34"/>
      <c r="G473" s="34"/>
      <c r="H473" s="34"/>
      <c r="I473" s="34"/>
      <c r="J473" s="34"/>
      <c r="K473" s="34"/>
      <c r="L473" s="155"/>
      <c r="M473" s="155"/>
      <c r="N473" s="155"/>
      <c r="O473" s="155"/>
      <c r="P473" s="156"/>
      <c r="Q473" s="155"/>
      <c r="R473" s="157"/>
      <c r="S473" s="157"/>
      <c r="T473" s="33"/>
      <c r="U473" s="33"/>
      <c r="V473" s="33"/>
      <c r="W473" s="33"/>
      <c r="X473" s="33"/>
      <c r="Y473" s="33"/>
      <c r="Z473" s="33"/>
      <c r="AA473" s="33"/>
      <c r="AB473" s="33"/>
      <c r="AC473" s="33"/>
      <c r="AD473" s="34"/>
    </row>
    <row r="474" spans="1:30" ht="15.75" customHeight="1" x14ac:dyDescent="0.25">
      <c r="A474" s="6"/>
      <c r="B474" s="6"/>
      <c r="C474" s="34"/>
      <c r="D474" s="34"/>
      <c r="E474" s="34"/>
      <c r="F474" s="34"/>
      <c r="G474" s="34"/>
      <c r="H474" s="34"/>
      <c r="I474" s="34"/>
      <c r="J474" s="34"/>
      <c r="K474" s="34"/>
      <c r="L474" s="155"/>
      <c r="M474" s="155"/>
      <c r="N474" s="155"/>
      <c r="O474" s="155"/>
      <c r="P474" s="156"/>
      <c r="Q474" s="155"/>
      <c r="R474" s="157"/>
      <c r="S474" s="157"/>
      <c r="T474" s="33"/>
      <c r="U474" s="33"/>
      <c r="V474" s="33"/>
      <c r="W474" s="33"/>
      <c r="X474" s="33"/>
      <c r="Y474" s="33"/>
      <c r="Z474" s="33"/>
      <c r="AA474" s="33"/>
      <c r="AB474" s="33"/>
      <c r="AC474" s="33"/>
      <c r="AD474" s="34"/>
    </row>
    <row r="475" spans="1:30" ht="15.75" customHeight="1" x14ac:dyDescent="0.25">
      <c r="A475" s="6"/>
      <c r="B475" s="6"/>
      <c r="C475" s="34"/>
      <c r="D475" s="34"/>
      <c r="E475" s="34"/>
      <c r="F475" s="34"/>
      <c r="G475" s="34"/>
      <c r="H475" s="34"/>
      <c r="I475" s="34"/>
      <c r="J475" s="34"/>
      <c r="K475" s="34"/>
      <c r="L475" s="155"/>
      <c r="M475" s="155"/>
      <c r="N475" s="155"/>
      <c r="O475" s="155"/>
      <c r="P475" s="156"/>
      <c r="Q475" s="155"/>
      <c r="R475" s="157"/>
      <c r="S475" s="157"/>
      <c r="T475" s="33"/>
      <c r="U475" s="33"/>
      <c r="V475" s="33"/>
      <c r="W475" s="33"/>
      <c r="X475" s="33"/>
      <c r="Y475" s="33"/>
      <c r="Z475" s="33"/>
      <c r="AA475" s="33"/>
      <c r="AB475" s="33"/>
      <c r="AC475" s="33"/>
      <c r="AD475" s="34"/>
    </row>
    <row r="476" spans="1:30" ht="15.75" customHeight="1" x14ac:dyDescent="0.25">
      <c r="A476" s="6"/>
      <c r="B476" s="6"/>
      <c r="C476" s="34"/>
      <c r="D476" s="34"/>
      <c r="E476" s="34"/>
      <c r="F476" s="34"/>
      <c r="G476" s="34"/>
      <c r="H476" s="34"/>
      <c r="I476" s="34"/>
      <c r="J476" s="34"/>
      <c r="K476" s="34"/>
      <c r="L476" s="155"/>
      <c r="M476" s="155"/>
      <c r="N476" s="155"/>
      <c r="O476" s="155"/>
      <c r="P476" s="156"/>
      <c r="Q476" s="155"/>
      <c r="R476" s="157"/>
      <c r="S476" s="157"/>
      <c r="T476" s="33"/>
      <c r="U476" s="33"/>
      <c r="V476" s="33"/>
      <c r="W476" s="33"/>
      <c r="X476" s="33"/>
      <c r="Y476" s="33"/>
      <c r="Z476" s="33"/>
      <c r="AA476" s="33"/>
      <c r="AB476" s="33"/>
      <c r="AC476" s="33"/>
      <c r="AD476" s="34"/>
    </row>
    <row r="477" spans="1:30" ht="15.75" customHeight="1" x14ac:dyDescent="0.25">
      <c r="A477" s="6"/>
      <c r="B477" s="6"/>
      <c r="C477" s="34"/>
      <c r="D477" s="34"/>
      <c r="E477" s="34"/>
      <c r="F477" s="34"/>
      <c r="G477" s="34"/>
      <c r="H477" s="34"/>
      <c r="I477" s="34"/>
      <c r="J477" s="34"/>
      <c r="K477" s="34"/>
      <c r="L477" s="155"/>
      <c r="M477" s="155"/>
      <c r="N477" s="155"/>
      <c r="O477" s="155"/>
      <c r="P477" s="156"/>
      <c r="Q477" s="155"/>
      <c r="R477" s="157"/>
      <c r="S477" s="157"/>
      <c r="T477" s="33"/>
      <c r="U477" s="33"/>
      <c r="V477" s="33"/>
      <c r="W477" s="33"/>
      <c r="X477" s="33"/>
      <c r="Y477" s="33"/>
      <c r="Z477" s="33"/>
      <c r="AA477" s="33"/>
      <c r="AB477" s="33"/>
      <c r="AC477" s="33"/>
      <c r="AD477" s="34"/>
    </row>
    <row r="478" spans="1:30" ht="15.75" customHeight="1" x14ac:dyDescent="0.25">
      <c r="A478" s="6"/>
      <c r="B478" s="6"/>
      <c r="C478" s="34"/>
      <c r="D478" s="34"/>
      <c r="E478" s="34"/>
      <c r="F478" s="34"/>
      <c r="G478" s="34"/>
      <c r="H478" s="34"/>
      <c r="I478" s="34"/>
      <c r="J478" s="34"/>
      <c r="K478" s="34"/>
      <c r="L478" s="155"/>
      <c r="M478" s="155"/>
      <c r="N478" s="155"/>
      <c r="O478" s="155"/>
      <c r="P478" s="156"/>
      <c r="Q478" s="155"/>
      <c r="R478" s="157"/>
      <c r="S478" s="157"/>
      <c r="T478" s="33"/>
      <c r="U478" s="33"/>
      <c r="V478" s="33"/>
      <c r="W478" s="33"/>
      <c r="X478" s="33"/>
      <c r="Y478" s="33"/>
      <c r="Z478" s="33"/>
      <c r="AA478" s="33"/>
      <c r="AB478" s="33"/>
      <c r="AC478" s="33"/>
      <c r="AD478" s="34"/>
    </row>
    <row r="479" spans="1:30" ht="15.75" customHeight="1" x14ac:dyDescent="0.25">
      <c r="A479" s="6"/>
      <c r="B479" s="6"/>
      <c r="C479" s="34"/>
      <c r="D479" s="34"/>
      <c r="E479" s="34"/>
      <c r="F479" s="34"/>
      <c r="G479" s="34"/>
      <c r="H479" s="34"/>
      <c r="I479" s="34"/>
      <c r="J479" s="34"/>
      <c r="K479" s="34"/>
      <c r="L479" s="155"/>
      <c r="M479" s="155"/>
      <c r="N479" s="155"/>
      <c r="O479" s="155"/>
      <c r="P479" s="156"/>
      <c r="Q479" s="155"/>
      <c r="R479" s="157"/>
      <c r="S479" s="157"/>
      <c r="T479" s="33"/>
      <c r="U479" s="33"/>
      <c r="V479" s="33"/>
      <c r="W479" s="33"/>
      <c r="X479" s="33"/>
      <c r="Y479" s="33"/>
      <c r="Z479" s="33"/>
      <c r="AA479" s="33"/>
      <c r="AB479" s="33"/>
      <c r="AC479" s="33"/>
      <c r="AD479" s="34"/>
    </row>
    <row r="480" spans="1:30" ht="15.75" customHeight="1" x14ac:dyDescent="0.25">
      <c r="A480" s="6"/>
      <c r="B480" s="6"/>
      <c r="C480" s="34"/>
      <c r="D480" s="34"/>
      <c r="E480" s="34"/>
      <c r="F480" s="34"/>
      <c r="G480" s="34"/>
      <c r="H480" s="34"/>
      <c r="I480" s="34"/>
      <c r="J480" s="34"/>
      <c r="K480" s="34"/>
      <c r="L480" s="155"/>
      <c r="M480" s="155"/>
      <c r="N480" s="155"/>
      <c r="O480" s="155"/>
      <c r="P480" s="156"/>
      <c r="Q480" s="155"/>
      <c r="R480" s="157"/>
      <c r="S480" s="157"/>
      <c r="T480" s="33"/>
      <c r="U480" s="33"/>
      <c r="V480" s="33"/>
      <c r="W480" s="33"/>
      <c r="X480" s="33"/>
      <c r="Y480" s="33"/>
      <c r="Z480" s="33"/>
      <c r="AA480" s="33"/>
      <c r="AB480" s="33"/>
      <c r="AC480" s="33"/>
      <c r="AD480" s="34"/>
    </row>
    <row r="481" spans="1:30" ht="15.75" customHeight="1" x14ac:dyDescent="0.25">
      <c r="A481" s="6"/>
      <c r="B481" s="6"/>
      <c r="C481" s="34"/>
      <c r="D481" s="34"/>
      <c r="E481" s="34"/>
      <c r="F481" s="34"/>
      <c r="G481" s="34"/>
      <c r="H481" s="34"/>
      <c r="I481" s="34"/>
      <c r="J481" s="34"/>
      <c r="K481" s="34"/>
      <c r="L481" s="155"/>
      <c r="M481" s="155"/>
      <c r="N481" s="155"/>
      <c r="O481" s="155"/>
      <c r="P481" s="156"/>
      <c r="Q481" s="155"/>
      <c r="R481" s="157"/>
      <c r="S481" s="157"/>
      <c r="T481" s="33"/>
      <c r="U481" s="33"/>
      <c r="V481" s="33"/>
      <c r="W481" s="33"/>
      <c r="X481" s="33"/>
      <c r="Y481" s="33"/>
      <c r="Z481" s="33"/>
      <c r="AA481" s="33"/>
      <c r="AB481" s="33"/>
      <c r="AC481" s="33"/>
      <c r="AD481" s="34"/>
    </row>
    <row r="482" spans="1:30" ht="15.75" customHeight="1" x14ac:dyDescent="0.25">
      <c r="A482" s="6"/>
      <c r="B482" s="6"/>
      <c r="C482" s="34"/>
      <c r="D482" s="34"/>
      <c r="E482" s="34"/>
      <c r="F482" s="34"/>
      <c r="G482" s="34"/>
      <c r="H482" s="34"/>
      <c r="I482" s="34"/>
      <c r="J482" s="34"/>
      <c r="K482" s="34"/>
      <c r="L482" s="155"/>
      <c r="M482" s="155"/>
      <c r="N482" s="155"/>
      <c r="O482" s="155"/>
      <c r="P482" s="156"/>
      <c r="Q482" s="155"/>
      <c r="R482" s="157"/>
      <c r="S482" s="157"/>
      <c r="T482" s="33"/>
      <c r="U482" s="33"/>
      <c r="V482" s="33"/>
      <c r="W482" s="33"/>
      <c r="X482" s="33"/>
      <c r="Y482" s="33"/>
      <c r="Z482" s="33"/>
      <c r="AA482" s="33"/>
      <c r="AB482" s="33"/>
      <c r="AC482" s="33"/>
      <c r="AD482" s="34"/>
    </row>
    <row r="483" spans="1:30" ht="15.75" customHeight="1" x14ac:dyDescent="0.25">
      <c r="A483" s="6"/>
      <c r="B483" s="6"/>
      <c r="C483" s="34"/>
      <c r="D483" s="34"/>
      <c r="E483" s="34"/>
      <c r="F483" s="34"/>
      <c r="G483" s="34"/>
      <c r="H483" s="34"/>
      <c r="I483" s="34"/>
      <c r="J483" s="34"/>
      <c r="K483" s="34"/>
      <c r="L483" s="155"/>
      <c r="M483" s="155"/>
      <c r="N483" s="155"/>
      <c r="O483" s="155"/>
      <c r="P483" s="156"/>
      <c r="Q483" s="155"/>
      <c r="R483" s="157"/>
      <c r="S483" s="157"/>
      <c r="T483" s="33"/>
      <c r="U483" s="33"/>
      <c r="V483" s="33"/>
      <c r="W483" s="33"/>
      <c r="X483" s="33"/>
      <c r="Y483" s="33"/>
      <c r="Z483" s="33"/>
      <c r="AA483" s="33"/>
      <c r="AB483" s="33"/>
      <c r="AC483" s="33"/>
      <c r="AD483" s="34"/>
    </row>
    <row r="484" spans="1:30" ht="15.75" customHeight="1" x14ac:dyDescent="0.25">
      <c r="A484" s="6"/>
      <c r="B484" s="6"/>
      <c r="C484" s="34"/>
      <c r="D484" s="34"/>
      <c r="E484" s="34"/>
      <c r="F484" s="34"/>
      <c r="G484" s="34"/>
      <c r="H484" s="34"/>
      <c r="I484" s="34"/>
      <c r="J484" s="34"/>
      <c r="K484" s="34"/>
      <c r="L484" s="155"/>
      <c r="M484" s="155"/>
      <c r="N484" s="155"/>
      <c r="O484" s="155"/>
      <c r="P484" s="156"/>
      <c r="Q484" s="155"/>
      <c r="R484" s="157"/>
      <c r="S484" s="157"/>
      <c r="T484" s="33"/>
      <c r="U484" s="33"/>
      <c r="V484" s="33"/>
      <c r="W484" s="33"/>
      <c r="X484" s="33"/>
      <c r="Y484" s="33"/>
      <c r="Z484" s="33"/>
      <c r="AA484" s="33"/>
      <c r="AB484" s="33"/>
      <c r="AC484" s="33"/>
      <c r="AD484" s="34"/>
    </row>
    <row r="485" spans="1:30" ht="15.75" customHeight="1" x14ac:dyDescent="0.25">
      <c r="A485" s="6"/>
      <c r="B485" s="6"/>
      <c r="C485" s="34"/>
      <c r="D485" s="34"/>
      <c r="E485" s="34"/>
      <c r="F485" s="34"/>
      <c r="G485" s="34"/>
      <c r="H485" s="34"/>
      <c r="I485" s="34"/>
      <c r="J485" s="34"/>
      <c r="K485" s="34"/>
      <c r="L485" s="155"/>
      <c r="M485" s="155"/>
      <c r="N485" s="155"/>
      <c r="O485" s="155"/>
      <c r="P485" s="156"/>
      <c r="Q485" s="155"/>
      <c r="R485" s="157"/>
      <c r="S485" s="157"/>
      <c r="T485" s="33"/>
      <c r="U485" s="33"/>
      <c r="V485" s="33"/>
      <c r="W485" s="33"/>
      <c r="X485" s="33"/>
      <c r="Y485" s="33"/>
      <c r="Z485" s="33"/>
      <c r="AA485" s="33"/>
      <c r="AB485" s="33"/>
      <c r="AC485" s="33"/>
      <c r="AD485" s="34"/>
    </row>
    <row r="486" spans="1:30" ht="15.75" customHeight="1" x14ac:dyDescent="0.25">
      <c r="A486" s="6"/>
      <c r="B486" s="6"/>
      <c r="C486" s="34"/>
      <c r="D486" s="34"/>
      <c r="E486" s="34"/>
      <c r="F486" s="34"/>
      <c r="G486" s="34"/>
      <c r="H486" s="34"/>
      <c r="I486" s="34"/>
      <c r="J486" s="34"/>
      <c r="K486" s="34"/>
      <c r="L486" s="155"/>
      <c r="M486" s="155"/>
      <c r="N486" s="155"/>
      <c r="O486" s="155"/>
      <c r="P486" s="156"/>
      <c r="Q486" s="155"/>
      <c r="R486" s="157"/>
      <c r="S486" s="157"/>
      <c r="T486" s="33"/>
      <c r="U486" s="33"/>
      <c r="V486" s="33"/>
      <c r="W486" s="33"/>
      <c r="X486" s="33"/>
      <c r="Y486" s="33"/>
      <c r="Z486" s="33"/>
      <c r="AA486" s="33"/>
      <c r="AB486" s="33"/>
      <c r="AC486" s="33"/>
      <c r="AD486" s="34"/>
    </row>
    <row r="487" spans="1:30" ht="15.75" customHeight="1" x14ac:dyDescent="0.25">
      <c r="A487" s="6"/>
      <c r="B487" s="6"/>
      <c r="C487" s="34"/>
      <c r="D487" s="34"/>
      <c r="E487" s="34"/>
      <c r="F487" s="34"/>
      <c r="G487" s="34"/>
      <c r="H487" s="34"/>
      <c r="I487" s="34"/>
      <c r="J487" s="34"/>
      <c r="K487" s="34"/>
      <c r="L487" s="155"/>
      <c r="M487" s="155"/>
      <c r="N487" s="155"/>
      <c r="O487" s="155"/>
      <c r="P487" s="156"/>
      <c r="Q487" s="155"/>
      <c r="R487" s="157"/>
      <c r="S487" s="157"/>
      <c r="T487" s="33"/>
      <c r="U487" s="33"/>
      <c r="V487" s="33"/>
      <c r="W487" s="33"/>
      <c r="X487" s="33"/>
      <c r="Y487" s="33"/>
      <c r="Z487" s="33"/>
      <c r="AA487" s="33"/>
      <c r="AB487" s="33"/>
      <c r="AC487" s="33"/>
      <c r="AD487" s="34"/>
    </row>
    <row r="488" spans="1:30" ht="15.75" customHeight="1" x14ac:dyDescent="0.25">
      <c r="A488" s="6"/>
      <c r="B488" s="6"/>
      <c r="C488" s="34"/>
      <c r="D488" s="34"/>
      <c r="E488" s="34"/>
      <c r="F488" s="34"/>
      <c r="G488" s="34"/>
      <c r="H488" s="34"/>
      <c r="I488" s="34"/>
      <c r="J488" s="34"/>
      <c r="K488" s="34"/>
      <c r="L488" s="155"/>
      <c r="M488" s="155"/>
      <c r="N488" s="155"/>
      <c r="O488" s="155"/>
      <c r="P488" s="156"/>
      <c r="Q488" s="155"/>
      <c r="R488" s="157"/>
      <c r="S488" s="157"/>
      <c r="T488" s="33"/>
      <c r="U488" s="33"/>
      <c r="V488" s="33"/>
      <c r="W488" s="33"/>
      <c r="X488" s="33"/>
      <c r="Y488" s="33"/>
      <c r="Z488" s="33"/>
      <c r="AA488" s="33"/>
      <c r="AB488" s="33"/>
      <c r="AC488" s="33"/>
      <c r="AD488" s="34"/>
    </row>
    <row r="489" spans="1:30" ht="15.75" customHeight="1" x14ac:dyDescent="0.25">
      <c r="A489" s="6"/>
      <c r="B489" s="6"/>
      <c r="C489" s="34"/>
      <c r="D489" s="34"/>
      <c r="E489" s="34"/>
      <c r="F489" s="34"/>
      <c r="G489" s="34"/>
      <c r="H489" s="34"/>
      <c r="I489" s="34"/>
      <c r="J489" s="34"/>
      <c r="K489" s="34"/>
      <c r="L489" s="155"/>
      <c r="M489" s="155"/>
      <c r="N489" s="155"/>
      <c r="O489" s="155"/>
      <c r="P489" s="156"/>
      <c r="Q489" s="155"/>
      <c r="R489" s="157"/>
      <c r="S489" s="157"/>
      <c r="T489" s="33"/>
      <c r="U489" s="33"/>
      <c r="V489" s="33"/>
      <c r="W489" s="33"/>
      <c r="X489" s="33"/>
      <c r="Y489" s="33"/>
      <c r="Z489" s="33"/>
      <c r="AA489" s="33"/>
      <c r="AB489" s="33"/>
      <c r="AC489" s="33"/>
      <c r="AD489" s="34"/>
    </row>
    <row r="490" spans="1:30" ht="15.75" customHeight="1" x14ac:dyDescent="0.25">
      <c r="A490" s="6"/>
      <c r="B490" s="6"/>
      <c r="C490" s="34"/>
      <c r="D490" s="34"/>
      <c r="E490" s="34"/>
      <c r="F490" s="34"/>
      <c r="G490" s="34"/>
      <c r="H490" s="34"/>
      <c r="I490" s="34"/>
      <c r="J490" s="34"/>
      <c r="K490" s="34"/>
      <c r="L490" s="155"/>
      <c r="M490" s="155"/>
      <c r="N490" s="155"/>
      <c r="O490" s="155"/>
      <c r="P490" s="156"/>
      <c r="Q490" s="155"/>
      <c r="R490" s="157"/>
      <c r="S490" s="157"/>
      <c r="T490" s="33"/>
      <c r="U490" s="33"/>
      <c r="V490" s="33"/>
      <c r="W490" s="33"/>
      <c r="X490" s="33"/>
      <c r="Y490" s="33"/>
      <c r="Z490" s="33"/>
      <c r="AA490" s="33"/>
      <c r="AB490" s="33"/>
      <c r="AC490" s="33"/>
      <c r="AD490" s="34"/>
    </row>
    <row r="491" spans="1:30" ht="15.75" customHeight="1" x14ac:dyDescent="0.25">
      <c r="A491" s="6"/>
      <c r="B491" s="6"/>
      <c r="C491" s="34"/>
      <c r="D491" s="34"/>
      <c r="E491" s="34"/>
      <c r="F491" s="34"/>
      <c r="G491" s="34"/>
      <c r="H491" s="34"/>
      <c r="I491" s="34"/>
      <c r="J491" s="34"/>
      <c r="K491" s="34"/>
      <c r="L491" s="155"/>
      <c r="M491" s="155"/>
      <c r="N491" s="155"/>
      <c r="O491" s="155"/>
      <c r="P491" s="156"/>
      <c r="Q491" s="155"/>
      <c r="R491" s="157"/>
      <c r="S491" s="157"/>
      <c r="T491" s="33"/>
      <c r="U491" s="33"/>
      <c r="V491" s="33"/>
      <c r="W491" s="33"/>
      <c r="X491" s="33"/>
      <c r="Y491" s="33"/>
      <c r="Z491" s="33"/>
      <c r="AA491" s="33"/>
      <c r="AB491" s="33"/>
      <c r="AC491" s="33"/>
      <c r="AD491" s="34"/>
    </row>
    <row r="492" spans="1:30" ht="15.75" customHeight="1" x14ac:dyDescent="0.25">
      <c r="A492" s="6"/>
      <c r="B492" s="6"/>
      <c r="C492" s="34"/>
      <c r="D492" s="34"/>
      <c r="E492" s="34"/>
      <c r="F492" s="34"/>
      <c r="G492" s="34"/>
      <c r="H492" s="34"/>
      <c r="I492" s="34"/>
      <c r="J492" s="34"/>
      <c r="K492" s="34"/>
      <c r="L492" s="155"/>
      <c r="M492" s="155"/>
      <c r="N492" s="155"/>
      <c r="O492" s="155"/>
      <c r="P492" s="156"/>
      <c r="Q492" s="155"/>
      <c r="R492" s="157"/>
      <c r="S492" s="157"/>
      <c r="T492" s="33"/>
      <c r="U492" s="33"/>
      <c r="V492" s="33"/>
      <c r="W492" s="33"/>
      <c r="X492" s="33"/>
      <c r="Y492" s="33"/>
      <c r="Z492" s="33"/>
      <c r="AA492" s="33"/>
      <c r="AB492" s="33"/>
      <c r="AC492" s="33"/>
      <c r="AD492" s="34"/>
    </row>
    <row r="493" spans="1:30" ht="15.75" customHeight="1" x14ac:dyDescent="0.25">
      <c r="A493" s="6"/>
      <c r="B493" s="6"/>
      <c r="C493" s="34"/>
      <c r="D493" s="34"/>
      <c r="E493" s="34"/>
      <c r="F493" s="34"/>
      <c r="G493" s="34"/>
      <c r="H493" s="34"/>
      <c r="I493" s="34"/>
      <c r="J493" s="34"/>
      <c r="K493" s="34"/>
      <c r="L493" s="155"/>
      <c r="M493" s="155"/>
      <c r="N493" s="155"/>
      <c r="O493" s="155"/>
      <c r="P493" s="156"/>
      <c r="Q493" s="155"/>
      <c r="R493" s="157"/>
      <c r="S493" s="157"/>
      <c r="T493" s="33"/>
      <c r="U493" s="33"/>
      <c r="V493" s="33"/>
      <c r="W493" s="33"/>
      <c r="X493" s="33"/>
      <c r="Y493" s="33"/>
      <c r="Z493" s="33"/>
      <c r="AA493" s="33"/>
      <c r="AB493" s="33"/>
      <c r="AC493" s="33"/>
      <c r="AD493" s="34"/>
    </row>
    <row r="494" spans="1:30" ht="15.75" customHeight="1" x14ac:dyDescent="0.25">
      <c r="A494" s="6"/>
      <c r="B494" s="6"/>
      <c r="C494" s="34"/>
      <c r="D494" s="34"/>
      <c r="E494" s="34"/>
      <c r="F494" s="34"/>
      <c r="G494" s="34"/>
      <c r="H494" s="34"/>
      <c r="I494" s="34"/>
      <c r="J494" s="34"/>
      <c r="K494" s="34"/>
      <c r="L494" s="155"/>
      <c r="M494" s="155"/>
      <c r="N494" s="155"/>
      <c r="O494" s="155"/>
      <c r="P494" s="156"/>
      <c r="Q494" s="155"/>
      <c r="R494" s="157"/>
      <c r="S494" s="157"/>
      <c r="T494" s="33"/>
      <c r="U494" s="33"/>
      <c r="V494" s="33"/>
      <c r="W494" s="33"/>
      <c r="X494" s="33"/>
      <c r="Y494" s="33"/>
      <c r="Z494" s="33"/>
      <c r="AA494" s="33"/>
      <c r="AB494" s="33"/>
      <c r="AC494" s="33"/>
      <c r="AD494" s="34"/>
    </row>
    <row r="495" spans="1:30" ht="15.75" customHeight="1" x14ac:dyDescent="0.25">
      <c r="A495" s="6"/>
      <c r="B495" s="6"/>
      <c r="C495" s="34"/>
      <c r="D495" s="34"/>
      <c r="E495" s="34"/>
      <c r="F495" s="34"/>
      <c r="G495" s="34"/>
      <c r="H495" s="34"/>
      <c r="I495" s="34"/>
      <c r="J495" s="34"/>
      <c r="K495" s="34"/>
      <c r="L495" s="155"/>
      <c r="M495" s="155"/>
      <c r="N495" s="155"/>
      <c r="O495" s="155"/>
      <c r="P495" s="156"/>
      <c r="Q495" s="155"/>
      <c r="R495" s="157"/>
      <c r="S495" s="157"/>
      <c r="T495" s="33"/>
      <c r="U495" s="33"/>
      <c r="V495" s="33"/>
      <c r="W495" s="33"/>
      <c r="X495" s="33"/>
      <c r="Y495" s="33"/>
      <c r="Z495" s="33"/>
      <c r="AA495" s="33"/>
      <c r="AB495" s="33"/>
      <c r="AC495" s="33"/>
      <c r="AD495" s="34"/>
    </row>
    <row r="496" spans="1:30" ht="15.75" customHeight="1" x14ac:dyDescent="0.25">
      <c r="A496" s="6"/>
      <c r="B496" s="6"/>
      <c r="C496" s="34"/>
      <c r="D496" s="34"/>
      <c r="E496" s="34"/>
      <c r="F496" s="34"/>
      <c r="G496" s="34"/>
      <c r="H496" s="34"/>
      <c r="I496" s="34"/>
      <c r="J496" s="34"/>
      <c r="K496" s="34"/>
      <c r="L496" s="155"/>
      <c r="M496" s="155"/>
      <c r="N496" s="155"/>
      <c r="O496" s="155"/>
      <c r="P496" s="156"/>
      <c r="Q496" s="155"/>
      <c r="R496" s="157"/>
      <c r="S496" s="157"/>
      <c r="T496" s="33"/>
      <c r="U496" s="33"/>
      <c r="V496" s="33"/>
      <c r="W496" s="33"/>
      <c r="X496" s="33"/>
      <c r="Y496" s="33"/>
      <c r="Z496" s="33"/>
      <c r="AA496" s="33"/>
      <c r="AB496" s="33"/>
      <c r="AC496" s="33"/>
      <c r="AD496" s="34"/>
    </row>
    <row r="497" spans="1:30" ht="15.75" customHeight="1" x14ac:dyDescent="0.25">
      <c r="A497" s="6"/>
      <c r="B497" s="6"/>
      <c r="C497" s="34"/>
      <c r="D497" s="34"/>
      <c r="E497" s="34"/>
      <c r="F497" s="34"/>
      <c r="G497" s="34"/>
      <c r="H497" s="34"/>
      <c r="I497" s="34"/>
      <c r="J497" s="34"/>
      <c r="K497" s="34"/>
      <c r="L497" s="155"/>
      <c r="M497" s="155"/>
      <c r="N497" s="155"/>
      <c r="O497" s="155"/>
      <c r="P497" s="156"/>
      <c r="Q497" s="155"/>
      <c r="R497" s="157"/>
      <c r="S497" s="157"/>
      <c r="T497" s="33"/>
      <c r="U497" s="33"/>
      <c r="V497" s="33"/>
      <c r="W497" s="33"/>
      <c r="X497" s="33"/>
      <c r="Y497" s="33"/>
      <c r="Z497" s="33"/>
      <c r="AA497" s="33"/>
      <c r="AB497" s="33"/>
      <c r="AC497" s="33"/>
      <c r="AD497" s="34"/>
    </row>
    <row r="498" spans="1:30" ht="15.75" customHeight="1" x14ac:dyDescent="0.25">
      <c r="A498" s="6"/>
      <c r="B498" s="6"/>
      <c r="C498" s="34"/>
      <c r="D498" s="34"/>
      <c r="E498" s="34"/>
      <c r="F498" s="34"/>
      <c r="G498" s="34"/>
      <c r="H498" s="34"/>
      <c r="I498" s="34"/>
      <c r="J498" s="34"/>
      <c r="K498" s="34"/>
      <c r="L498" s="155"/>
      <c r="M498" s="155"/>
      <c r="N498" s="155"/>
      <c r="O498" s="155"/>
      <c r="P498" s="156"/>
      <c r="Q498" s="155"/>
      <c r="R498" s="157"/>
      <c r="S498" s="157"/>
      <c r="T498" s="33"/>
      <c r="U498" s="33"/>
      <c r="V498" s="33"/>
      <c r="W498" s="33"/>
      <c r="X498" s="33"/>
      <c r="Y498" s="33"/>
      <c r="Z498" s="33"/>
      <c r="AA498" s="33"/>
      <c r="AB498" s="33"/>
      <c r="AC498" s="33"/>
      <c r="AD498" s="34"/>
    </row>
    <row r="499" spans="1:30" ht="15.75" customHeight="1" x14ac:dyDescent="0.25">
      <c r="A499" s="6"/>
      <c r="B499" s="6"/>
      <c r="C499" s="34"/>
      <c r="D499" s="34"/>
      <c r="E499" s="34"/>
      <c r="F499" s="34"/>
      <c r="G499" s="34"/>
      <c r="H499" s="34"/>
      <c r="I499" s="34"/>
      <c r="J499" s="34"/>
      <c r="K499" s="34"/>
      <c r="L499" s="155"/>
      <c r="M499" s="155"/>
      <c r="N499" s="155"/>
      <c r="O499" s="155"/>
      <c r="P499" s="156"/>
      <c r="Q499" s="155"/>
      <c r="R499" s="157"/>
      <c r="S499" s="157"/>
      <c r="T499" s="33"/>
      <c r="U499" s="33"/>
      <c r="V499" s="33"/>
      <c r="W499" s="33"/>
      <c r="X499" s="33"/>
      <c r="Y499" s="33"/>
      <c r="Z499" s="33"/>
      <c r="AA499" s="33"/>
      <c r="AB499" s="33"/>
      <c r="AC499" s="33"/>
      <c r="AD499" s="34"/>
    </row>
    <row r="500" spans="1:30" ht="15.75" customHeight="1" x14ac:dyDescent="0.25">
      <c r="A500" s="6"/>
      <c r="B500" s="6"/>
      <c r="C500" s="34"/>
      <c r="D500" s="34"/>
      <c r="E500" s="34"/>
      <c r="F500" s="34"/>
      <c r="G500" s="34"/>
      <c r="H500" s="34"/>
      <c r="I500" s="34"/>
      <c r="J500" s="34"/>
      <c r="K500" s="34"/>
      <c r="L500" s="155"/>
      <c r="M500" s="155"/>
      <c r="N500" s="155"/>
      <c r="O500" s="155"/>
      <c r="P500" s="156"/>
      <c r="Q500" s="155"/>
      <c r="R500" s="157"/>
      <c r="S500" s="157"/>
      <c r="T500" s="33"/>
      <c r="U500" s="33"/>
      <c r="V500" s="33"/>
      <c r="W500" s="33"/>
      <c r="X500" s="33"/>
      <c r="Y500" s="33"/>
      <c r="Z500" s="33"/>
      <c r="AA500" s="33"/>
      <c r="AB500" s="33"/>
      <c r="AC500" s="33"/>
      <c r="AD500" s="34"/>
    </row>
    <row r="501" spans="1:30" ht="15.75" customHeight="1" x14ac:dyDescent="0.25">
      <c r="A501" s="6"/>
      <c r="B501" s="6"/>
      <c r="C501" s="34"/>
      <c r="D501" s="34"/>
      <c r="E501" s="34"/>
      <c r="F501" s="34"/>
      <c r="G501" s="34"/>
      <c r="H501" s="34"/>
      <c r="I501" s="34"/>
      <c r="J501" s="34"/>
      <c r="K501" s="34"/>
      <c r="L501" s="155"/>
      <c r="M501" s="155"/>
      <c r="N501" s="155"/>
      <c r="O501" s="155"/>
      <c r="P501" s="156"/>
      <c r="Q501" s="155"/>
      <c r="R501" s="157"/>
      <c r="S501" s="157"/>
      <c r="T501" s="33"/>
      <c r="U501" s="33"/>
      <c r="V501" s="33"/>
      <c r="W501" s="33"/>
      <c r="X501" s="33"/>
      <c r="Y501" s="33"/>
      <c r="Z501" s="33"/>
      <c r="AA501" s="33"/>
      <c r="AB501" s="33"/>
      <c r="AC501" s="33"/>
      <c r="AD501" s="34"/>
    </row>
    <row r="502" spans="1:30" ht="15.75" customHeight="1" x14ac:dyDescent="0.25">
      <c r="A502" s="6"/>
      <c r="B502" s="6"/>
      <c r="C502" s="34"/>
      <c r="D502" s="34"/>
      <c r="E502" s="34"/>
      <c r="F502" s="34"/>
      <c r="G502" s="34"/>
      <c r="H502" s="34"/>
      <c r="I502" s="34"/>
      <c r="J502" s="34"/>
      <c r="K502" s="34"/>
      <c r="L502" s="155"/>
      <c r="M502" s="155"/>
      <c r="N502" s="155"/>
      <c r="O502" s="155"/>
      <c r="P502" s="156"/>
      <c r="Q502" s="155"/>
      <c r="R502" s="157"/>
      <c r="S502" s="157"/>
      <c r="T502" s="33"/>
      <c r="U502" s="33"/>
      <c r="V502" s="33"/>
      <c r="W502" s="33"/>
      <c r="X502" s="33"/>
      <c r="Y502" s="33"/>
      <c r="Z502" s="33"/>
      <c r="AA502" s="33"/>
      <c r="AB502" s="33"/>
      <c r="AC502" s="33"/>
      <c r="AD502" s="34"/>
    </row>
    <row r="503" spans="1:30" ht="15.75" customHeight="1" x14ac:dyDescent="0.25">
      <c r="A503" s="6"/>
      <c r="B503" s="6"/>
      <c r="C503" s="34"/>
      <c r="D503" s="34"/>
      <c r="E503" s="34"/>
      <c r="F503" s="34"/>
      <c r="G503" s="34"/>
      <c r="H503" s="34"/>
      <c r="I503" s="34"/>
      <c r="J503" s="34"/>
      <c r="K503" s="34"/>
      <c r="L503" s="155"/>
      <c r="M503" s="155"/>
      <c r="N503" s="155"/>
      <c r="O503" s="155"/>
      <c r="P503" s="156"/>
      <c r="Q503" s="155"/>
      <c r="R503" s="157"/>
      <c r="S503" s="157"/>
      <c r="T503" s="33"/>
      <c r="U503" s="33"/>
      <c r="V503" s="33"/>
      <c r="W503" s="33"/>
      <c r="X503" s="33"/>
      <c r="Y503" s="33"/>
      <c r="Z503" s="33"/>
      <c r="AA503" s="33"/>
      <c r="AB503" s="33"/>
      <c r="AC503" s="33"/>
      <c r="AD503" s="34"/>
    </row>
    <row r="504" spans="1:30" ht="15.75" customHeight="1" x14ac:dyDescent="0.25">
      <c r="A504" s="6"/>
      <c r="B504" s="6"/>
      <c r="C504" s="34"/>
      <c r="D504" s="34"/>
      <c r="E504" s="34"/>
      <c r="F504" s="34"/>
      <c r="G504" s="34"/>
      <c r="H504" s="34"/>
      <c r="I504" s="34"/>
      <c r="J504" s="34"/>
      <c r="K504" s="34"/>
      <c r="L504" s="155"/>
      <c r="M504" s="155"/>
      <c r="N504" s="155"/>
      <c r="O504" s="155"/>
      <c r="P504" s="156"/>
      <c r="Q504" s="155"/>
      <c r="R504" s="157"/>
      <c r="S504" s="157"/>
      <c r="T504" s="33"/>
      <c r="U504" s="33"/>
      <c r="V504" s="33"/>
      <c r="W504" s="33"/>
      <c r="X504" s="33"/>
      <c r="Y504" s="33"/>
      <c r="Z504" s="33"/>
      <c r="AA504" s="33"/>
      <c r="AB504" s="33"/>
      <c r="AC504" s="33"/>
      <c r="AD504" s="34"/>
    </row>
    <row r="505" spans="1:30" ht="15.75" customHeight="1" x14ac:dyDescent="0.25">
      <c r="A505" s="6"/>
      <c r="B505" s="6"/>
      <c r="C505" s="34"/>
      <c r="D505" s="34"/>
      <c r="E505" s="34"/>
      <c r="F505" s="34"/>
      <c r="G505" s="34"/>
      <c r="H505" s="34"/>
      <c r="I505" s="34"/>
      <c r="J505" s="34"/>
      <c r="K505" s="34"/>
      <c r="L505" s="155"/>
      <c r="M505" s="155"/>
      <c r="N505" s="155"/>
      <c r="O505" s="155"/>
      <c r="P505" s="156"/>
      <c r="Q505" s="155"/>
      <c r="R505" s="157"/>
      <c r="S505" s="157"/>
      <c r="T505" s="33"/>
      <c r="U505" s="33"/>
      <c r="V505" s="33"/>
      <c r="W505" s="33"/>
      <c r="X505" s="33"/>
      <c r="Y505" s="33"/>
      <c r="Z505" s="33"/>
      <c r="AA505" s="33"/>
      <c r="AB505" s="33"/>
      <c r="AC505" s="33"/>
      <c r="AD505" s="34"/>
    </row>
    <row r="506" spans="1:30" ht="15.75" customHeight="1" x14ac:dyDescent="0.25">
      <c r="A506" s="6"/>
      <c r="B506" s="6"/>
      <c r="C506" s="34"/>
      <c r="D506" s="34"/>
      <c r="E506" s="34"/>
      <c r="F506" s="34"/>
      <c r="G506" s="34"/>
      <c r="H506" s="34"/>
      <c r="I506" s="34"/>
      <c r="J506" s="34"/>
      <c r="K506" s="34"/>
      <c r="L506" s="155"/>
      <c r="M506" s="155"/>
      <c r="N506" s="155"/>
      <c r="O506" s="155"/>
      <c r="P506" s="156"/>
      <c r="Q506" s="155"/>
      <c r="R506" s="157"/>
      <c r="S506" s="157"/>
      <c r="T506" s="33"/>
      <c r="U506" s="33"/>
      <c r="V506" s="33"/>
      <c r="W506" s="33"/>
      <c r="X506" s="33"/>
      <c r="Y506" s="33"/>
      <c r="Z506" s="33"/>
      <c r="AA506" s="33"/>
      <c r="AB506" s="33"/>
      <c r="AC506" s="33"/>
      <c r="AD506" s="34"/>
    </row>
    <row r="507" spans="1:30" ht="15.75" customHeight="1" x14ac:dyDescent="0.25">
      <c r="A507" s="6"/>
      <c r="B507" s="6"/>
      <c r="C507" s="34"/>
      <c r="D507" s="34"/>
      <c r="E507" s="34"/>
      <c r="F507" s="34"/>
      <c r="G507" s="34"/>
      <c r="H507" s="34"/>
      <c r="I507" s="34"/>
      <c r="J507" s="34"/>
      <c r="K507" s="34"/>
      <c r="L507" s="155"/>
      <c r="M507" s="155"/>
      <c r="N507" s="155"/>
      <c r="O507" s="155"/>
      <c r="P507" s="156"/>
      <c r="Q507" s="155"/>
      <c r="R507" s="157"/>
      <c r="S507" s="157"/>
      <c r="T507" s="33"/>
      <c r="U507" s="33"/>
      <c r="V507" s="33"/>
      <c r="W507" s="33"/>
      <c r="X507" s="33"/>
      <c r="Y507" s="33"/>
      <c r="Z507" s="33"/>
      <c r="AA507" s="33"/>
      <c r="AB507" s="33"/>
      <c r="AC507" s="33"/>
      <c r="AD507" s="34"/>
    </row>
    <row r="508" spans="1:30" ht="15.75" customHeight="1" x14ac:dyDescent="0.25">
      <c r="A508" s="6"/>
      <c r="B508" s="6"/>
      <c r="C508" s="34"/>
      <c r="D508" s="34"/>
      <c r="E508" s="34"/>
      <c r="F508" s="34"/>
      <c r="G508" s="34"/>
      <c r="H508" s="34"/>
      <c r="I508" s="34"/>
      <c r="J508" s="34"/>
      <c r="K508" s="34"/>
      <c r="L508" s="155"/>
      <c r="M508" s="155"/>
      <c r="N508" s="155"/>
      <c r="O508" s="155"/>
      <c r="P508" s="156"/>
      <c r="Q508" s="155"/>
      <c r="R508" s="157"/>
      <c r="S508" s="157"/>
      <c r="T508" s="33"/>
      <c r="U508" s="33"/>
      <c r="V508" s="33"/>
      <c r="W508" s="33"/>
      <c r="X508" s="33"/>
      <c r="Y508" s="33"/>
      <c r="Z508" s="33"/>
      <c r="AA508" s="33"/>
      <c r="AB508" s="33"/>
      <c r="AC508" s="33"/>
      <c r="AD508" s="34"/>
    </row>
    <row r="509" spans="1:30" ht="15.75" customHeight="1" x14ac:dyDescent="0.25">
      <c r="A509" s="6"/>
      <c r="B509" s="6"/>
      <c r="C509" s="34"/>
      <c r="D509" s="34"/>
      <c r="E509" s="34"/>
      <c r="F509" s="34"/>
      <c r="G509" s="34"/>
      <c r="H509" s="34"/>
      <c r="I509" s="34"/>
      <c r="J509" s="34"/>
      <c r="K509" s="34"/>
      <c r="L509" s="155"/>
      <c r="M509" s="155"/>
      <c r="N509" s="155"/>
      <c r="O509" s="155"/>
      <c r="P509" s="156"/>
      <c r="Q509" s="155"/>
      <c r="R509" s="157"/>
      <c r="S509" s="157"/>
      <c r="T509" s="33"/>
      <c r="U509" s="33"/>
      <c r="V509" s="33"/>
      <c r="W509" s="33"/>
      <c r="X509" s="33"/>
      <c r="Y509" s="33"/>
      <c r="Z509" s="33"/>
      <c r="AA509" s="33"/>
      <c r="AB509" s="33"/>
      <c r="AC509" s="33"/>
      <c r="AD509" s="34"/>
    </row>
    <row r="510" spans="1:30" ht="15.75" customHeight="1" x14ac:dyDescent="0.25">
      <c r="A510" s="6"/>
      <c r="B510" s="6"/>
      <c r="C510" s="34"/>
      <c r="D510" s="34"/>
      <c r="E510" s="34"/>
      <c r="F510" s="34"/>
      <c r="G510" s="34"/>
      <c r="H510" s="34"/>
      <c r="I510" s="34"/>
      <c r="J510" s="34"/>
      <c r="K510" s="34"/>
      <c r="L510" s="155"/>
      <c r="M510" s="155"/>
      <c r="N510" s="155"/>
      <c r="O510" s="155"/>
      <c r="P510" s="156"/>
      <c r="Q510" s="155"/>
      <c r="R510" s="157"/>
      <c r="S510" s="157"/>
      <c r="T510" s="33"/>
      <c r="U510" s="33"/>
      <c r="V510" s="33"/>
      <c r="W510" s="33"/>
      <c r="X510" s="33"/>
      <c r="Y510" s="33"/>
      <c r="Z510" s="33"/>
      <c r="AA510" s="33"/>
      <c r="AB510" s="33"/>
      <c r="AC510" s="33"/>
      <c r="AD510" s="34"/>
    </row>
    <row r="511" spans="1:30" ht="15.75" customHeight="1" x14ac:dyDescent="0.25">
      <c r="A511" s="6"/>
      <c r="B511" s="6"/>
      <c r="C511" s="34"/>
      <c r="D511" s="34"/>
      <c r="E511" s="34"/>
      <c r="F511" s="34"/>
      <c r="G511" s="34"/>
      <c r="H511" s="34"/>
      <c r="I511" s="34"/>
      <c r="J511" s="34"/>
      <c r="K511" s="34"/>
      <c r="L511" s="155"/>
      <c r="M511" s="155"/>
      <c r="N511" s="155"/>
      <c r="O511" s="155"/>
      <c r="P511" s="156"/>
      <c r="Q511" s="155"/>
      <c r="R511" s="157"/>
      <c r="S511" s="157"/>
      <c r="T511" s="33"/>
      <c r="U511" s="33"/>
      <c r="V511" s="33"/>
      <c r="W511" s="33"/>
      <c r="X511" s="33"/>
      <c r="Y511" s="33"/>
      <c r="Z511" s="33"/>
      <c r="AA511" s="33"/>
      <c r="AB511" s="33"/>
      <c r="AC511" s="33"/>
      <c r="AD511" s="34"/>
    </row>
    <row r="512" spans="1:30" ht="15.75" customHeight="1" x14ac:dyDescent="0.25">
      <c r="A512" s="6"/>
      <c r="B512" s="6"/>
      <c r="C512" s="34"/>
      <c r="D512" s="34"/>
      <c r="E512" s="34"/>
      <c r="F512" s="34"/>
      <c r="G512" s="34"/>
      <c r="H512" s="34"/>
      <c r="I512" s="34"/>
      <c r="J512" s="34"/>
      <c r="K512" s="34"/>
      <c r="L512" s="155"/>
      <c r="M512" s="155"/>
      <c r="N512" s="155"/>
      <c r="O512" s="155"/>
      <c r="P512" s="156"/>
      <c r="Q512" s="155"/>
      <c r="R512" s="157"/>
      <c r="S512" s="157"/>
      <c r="T512" s="33"/>
      <c r="U512" s="33"/>
      <c r="V512" s="33"/>
      <c r="W512" s="33"/>
      <c r="X512" s="33"/>
      <c r="Y512" s="33"/>
      <c r="Z512" s="33"/>
      <c r="AA512" s="33"/>
      <c r="AB512" s="33"/>
      <c r="AC512" s="33"/>
      <c r="AD512" s="34"/>
    </row>
    <row r="513" spans="1:30" ht="15.75" customHeight="1" x14ac:dyDescent="0.25">
      <c r="A513" s="6"/>
      <c r="B513" s="6"/>
      <c r="C513" s="34"/>
      <c r="D513" s="34"/>
      <c r="E513" s="34"/>
      <c r="F513" s="34"/>
      <c r="G513" s="34"/>
      <c r="H513" s="34"/>
      <c r="I513" s="34"/>
      <c r="J513" s="34"/>
      <c r="K513" s="34"/>
      <c r="L513" s="155"/>
      <c r="M513" s="155"/>
      <c r="N513" s="155"/>
      <c r="O513" s="155"/>
      <c r="P513" s="156"/>
      <c r="Q513" s="155"/>
      <c r="R513" s="157"/>
      <c r="S513" s="157"/>
      <c r="T513" s="33"/>
      <c r="U513" s="33"/>
      <c r="V513" s="33"/>
      <c r="W513" s="33"/>
      <c r="X513" s="33"/>
      <c r="Y513" s="33"/>
      <c r="Z513" s="33"/>
      <c r="AA513" s="33"/>
      <c r="AB513" s="33"/>
      <c r="AC513" s="33"/>
      <c r="AD513" s="34"/>
    </row>
    <row r="514" spans="1:30" ht="15.75" customHeight="1" x14ac:dyDescent="0.25">
      <c r="A514" s="6"/>
      <c r="B514" s="6"/>
      <c r="C514" s="34"/>
      <c r="D514" s="34"/>
      <c r="E514" s="34"/>
      <c r="F514" s="34"/>
      <c r="G514" s="34"/>
      <c r="H514" s="34"/>
      <c r="I514" s="34"/>
      <c r="J514" s="34"/>
      <c r="K514" s="34"/>
      <c r="L514" s="155"/>
      <c r="M514" s="155"/>
      <c r="N514" s="155"/>
      <c r="O514" s="155"/>
      <c r="P514" s="156"/>
      <c r="Q514" s="155"/>
      <c r="R514" s="157"/>
      <c r="S514" s="157"/>
      <c r="T514" s="33"/>
      <c r="U514" s="33"/>
      <c r="V514" s="33"/>
      <c r="W514" s="33"/>
      <c r="X514" s="33"/>
      <c r="Y514" s="33"/>
      <c r="Z514" s="33"/>
      <c r="AA514" s="33"/>
      <c r="AB514" s="33"/>
      <c r="AC514" s="33"/>
      <c r="AD514" s="34"/>
    </row>
    <row r="515" spans="1:30" ht="15.75" customHeight="1" x14ac:dyDescent="0.25">
      <c r="A515" s="6"/>
      <c r="B515" s="6"/>
      <c r="C515" s="34"/>
      <c r="D515" s="34"/>
      <c r="E515" s="34"/>
      <c r="F515" s="34"/>
      <c r="G515" s="34"/>
      <c r="H515" s="34"/>
      <c r="I515" s="34"/>
      <c r="J515" s="34"/>
      <c r="K515" s="34"/>
      <c r="L515" s="155"/>
      <c r="M515" s="155"/>
      <c r="N515" s="155"/>
      <c r="O515" s="155"/>
      <c r="P515" s="156"/>
      <c r="Q515" s="155"/>
      <c r="R515" s="157"/>
      <c r="S515" s="157"/>
      <c r="T515" s="33"/>
      <c r="U515" s="33"/>
      <c r="V515" s="33"/>
      <c r="W515" s="33"/>
      <c r="X515" s="33"/>
      <c r="Y515" s="33"/>
      <c r="Z515" s="33"/>
      <c r="AA515" s="33"/>
      <c r="AB515" s="33"/>
      <c r="AC515" s="33"/>
      <c r="AD515" s="34"/>
    </row>
    <row r="516" spans="1:30" ht="15.75" customHeight="1" x14ac:dyDescent="0.25">
      <c r="A516" s="6"/>
      <c r="B516" s="6"/>
      <c r="C516" s="34"/>
      <c r="D516" s="34"/>
      <c r="E516" s="34"/>
      <c r="F516" s="34"/>
      <c r="G516" s="34"/>
      <c r="H516" s="34"/>
      <c r="I516" s="34"/>
      <c r="J516" s="34"/>
      <c r="K516" s="34"/>
      <c r="L516" s="155"/>
      <c r="M516" s="155"/>
      <c r="N516" s="155"/>
      <c r="O516" s="155"/>
      <c r="P516" s="156"/>
      <c r="Q516" s="155"/>
      <c r="R516" s="157"/>
      <c r="S516" s="157"/>
      <c r="T516" s="33"/>
      <c r="U516" s="33"/>
      <c r="V516" s="33"/>
      <c r="W516" s="33"/>
      <c r="X516" s="33"/>
      <c r="Y516" s="33"/>
      <c r="Z516" s="33"/>
      <c r="AA516" s="33"/>
      <c r="AB516" s="33"/>
      <c r="AC516" s="33"/>
      <c r="AD516" s="34"/>
    </row>
    <row r="517" spans="1:30" ht="15.75" customHeight="1" x14ac:dyDescent="0.25">
      <c r="A517" s="6"/>
      <c r="B517" s="6"/>
      <c r="C517" s="34"/>
      <c r="D517" s="34"/>
      <c r="E517" s="34"/>
      <c r="F517" s="34"/>
      <c r="G517" s="34"/>
      <c r="H517" s="34"/>
      <c r="I517" s="34"/>
      <c r="J517" s="34"/>
      <c r="K517" s="34"/>
      <c r="L517" s="155"/>
      <c r="M517" s="155"/>
      <c r="N517" s="155"/>
      <c r="O517" s="155"/>
      <c r="P517" s="156"/>
      <c r="Q517" s="155"/>
      <c r="R517" s="157"/>
      <c r="S517" s="157"/>
      <c r="T517" s="33"/>
      <c r="U517" s="33"/>
      <c r="V517" s="33"/>
      <c r="W517" s="33"/>
      <c r="X517" s="33"/>
      <c r="Y517" s="33"/>
      <c r="Z517" s="33"/>
      <c r="AA517" s="33"/>
      <c r="AB517" s="33"/>
      <c r="AC517" s="33"/>
      <c r="AD517" s="34"/>
    </row>
    <row r="518" spans="1:30" ht="15.75" customHeight="1" x14ac:dyDescent="0.25">
      <c r="A518" s="6"/>
      <c r="B518" s="6"/>
      <c r="C518" s="34"/>
      <c r="D518" s="34"/>
      <c r="E518" s="34"/>
      <c r="F518" s="34"/>
      <c r="G518" s="34"/>
      <c r="H518" s="34"/>
      <c r="I518" s="34"/>
      <c r="J518" s="34"/>
      <c r="K518" s="34"/>
      <c r="L518" s="155"/>
      <c r="M518" s="155"/>
      <c r="N518" s="155"/>
      <c r="O518" s="155"/>
      <c r="P518" s="156"/>
      <c r="Q518" s="155"/>
      <c r="R518" s="157"/>
      <c r="S518" s="157"/>
      <c r="T518" s="33"/>
      <c r="U518" s="33"/>
      <c r="V518" s="33"/>
      <c r="W518" s="33"/>
      <c r="X518" s="33"/>
      <c r="Y518" s="33"/>
      <c r="Z518" s="33"/>
      <c r="AA518" s="33"/>
      <c r="AB518" s="33"/>
      <c r="AC518" s="33"/>
      <c r="AD518" s="34"/>
    </row>
    <row r="519" spans="1:30" ht="15.75" customHeight="1" x14ac:dyDescent="0.25">
      <c r="A519" s="6"/>
      <c r="B519" s="6"/>
      <c r="C519" s="34"/>
      <c r="D519" s="34"/>
      <c r="E519" s="34"/>
      <c r="F519" s="34"/>
      <c r="G519" s="34"/>
      <c r="H519" s="34"/>
      <c r="I519" s="34"/>
      <c r="J519" s="34"/>
      <c r="K519" s="34"/>
      <c r="L519" s="155"/>
      <c r="M519" s="155"/>
      <c r="N519" s="155"/>
      <c r="O519" s="155"/>
      <c r="P519" s="156"/>
      <c r="Q519" s="155"/>
      <c r="R519" s="157"/>
      <c r="S519" s="157"/>
      <c r="T519" s="33"/>
      <c r="U519" s="33"/>
      <c r="V519" s="33"/>
      <c r="W519" s="33"/>
      <c r="X519" s="33"/>
      <c r="Y519" s="33"/>
      <c r="Z519" s="33"/>
      <c r="AA519" s="33"/>
      <c r="AB519" s="33"/>
      <c r="AC519" s="33"/>
      <c r="AD519" s="34"/>
    </row>
    <row r="520" spans="1:30" ht="15.75" customHeight="1" x14ac:dyDescent="0.25">
      <c r="A520" s="6"/>
      <c r="B520" s="6"/>
      <c r="C520" s="34"/>
      <c r="D520" s="34"/>
      <c r="E520" s="34"/>
      <c r="F520" s="34"/>
      <c r="G520" s="34"/>
      <c r="H520" s="34"/>
      <c r="I520" s="34"/>
      <c r="J520" s="34"/>
      <c r="K520" s="34"/>
      <c r="L520" s="155"/>
      <c r="M520" s="155"/>
      <c r="N520" s="155"/>
      <c r="O520" s="155"/>
      <c r="P520" s="156"/>
      <c r="Q520" s="155"/>
      <c r="R520" s="157"/>
      <c r="S520" s="157"/>
      <c r="T520" s="33"/>
      <c r="U520" s="33"/>
      <c r="V520" s="33"/>
      <c r="W520" s="33"/>
      <c r="X520" s="33"/>
      <c r="Y520" s="33"/>
      <c r="Z520" s="33"/>
      <c r="AA520" s="33"/>
      <c r="AB520" s="33"/>
      <c r="AC520" s="33"/>
      <c r="AD520" s="34"/>
    </row>
    <row r="521" spans="1:30" ht="15.75" customHeight="1" x14ac:dyDescent="0.25">
      <c r="A521" s="6"/>
      <c r="B521" s="6"/>
      <c r="C521" s="34"/>
      <c r="D521" s="34"/>
      <c r="E521" s="34"/>
      <c r="F521" s="34"/>
      <c r="G521" s="34"/>
      <c r="H521" s="34"/>
      <c r="I521" s="34"/>
      <c r="J521" s="34"/>
      <c r="K521" s="34"/>
      <c r="L521" s="155"/>
      <c r="M521" s="155"/>
      <c r="N521" s="155"/>
      <c r="O521" s="155"/>
      <c r="P521" s="156"/>
      <c r="Q521" s="155"/>
      <c r="R521" s="157"/>
      <c r="S521" s="157"/>
      <c r="T521" s="33"/>
      <c r="U521" s="33"/>
      <c r="V521" s="33"/>
      <c r="W521" s="33"/>
      <c r="X521" s="33"/>
      <c r="Y521" s="33"/>
      <c r="Z521" s="33"/>
      <c r="AA521" s="33"/>
      <c r="AB521" s="33"/>
      <c r="AC521" s="33"/>
      <c r="AD521" s="34"/>
    </row>
    <row r="522" spans="1:30" ht="15.75" customHeight="1" x14ac:dyDescent="0.25">
      <c r="A522" s="6"/>
      <c r="B522" s="6"/>
      <c r="C522" s="34"/>
      <c r="D522" s="34"/>
      <c r="E522" s="34"/>
      <c r="F522" s="34"/>
      <c r="G522" s="34"/>
      <c r="H522" s="34"/>
      <c r="I522" s="34"/>
      <c r="J522" s="34"/>
      <c r="K522" s="34"/>
      <c r="L522" s="155"/>
      <c r="M522" s="155"/>
      <c r="N522" s="155"/>
      <c r="O522" s="155"/>
      <c r="P522" s="156"/>
      <c r="Q522" s="155"/>
      <c r="R522" s="157"/>
      <c r="S522" s="157"/>
      <c r="T522" s="33"/>
      <c r="U522" s="33"/>
      <c r="V522" s="33"/>
      <c r="W522" s="33"/>
      <c r="X522" s="33"/>
      <c r="Y522" s="33"/>
      <c r="Z522" s="33"/>
      <c r="AA522" s="33"/>
      <c r="AB522" s="33"/>
      <c r="AC522" s="33"/>
      <c r="AD522" s="34"/>
    </row>
    <row r="523" spans="1:30" ht="15.75" customHeight="1" x14ac:dyDescent="0.25">
      <c r="A523" s="6"/>
      <c r="B523" s="6"/>
      <c r="C523" s="34"/>
      <c r="D523" s="34"/>
      <c r="E523" s="34"/>
      <c r="F523" s="34"/>
      <c r="G523" s="34"/>
      <c r="H523" s="34"/>
      <c r="I523" s="34"/>
      <c r="J523" s="34"/>
      <c r="K523" s="34"/>
      <c r="L523" s="155"/>
      <c r="M523" s="155"/>
      <c r="N523" s="155"/>
      <c r="O523" s="155"/>
      <c r="P523" s="156"/>
      <c r="Q523" s="155"/>
      <c r="R523" s="157"/>
      <c r="S523" s="157"/>
      <c r="T523" s="33"/>
      <c r="U523" s="33"/>
      <c r="V523" s="33"/>
      <c r="W523" s="33"/>
      <c r="X523" s="33"/>
      <c r="Y523" s="33"/>
      <c r="Z523" s="33"/>
      <c r="AA523" s="33"/>
      <c r="AB523" s="33"/>
      <c r="AC523" s="33"/>
      <c r="AD523" s="34"/>
    </row>
    <row r="524" spans="1:30" ht="15.75" customHeight="1" x14ac:dyDescent="0.25">
      <c r="A524" s="6"/>
      <c r="B524" s="6"/>
      <c r="C524" s="34"/>
      <c r="D524" s="34"/>
      <c r="E524" s="34"/>
      <c r="F524" s="34"/>
      <c r="G524" s="34"/>
      <c r="H524" s="34"/>
      <c r="I524" s="34"/>
      <c r="J524" s="34"/>
      <c r="K524" s="34"/>
      <c r="L524" s="155"/>
      <c r="M524" s="155"/>
      <c r="N524" s="155"/>
      <c r="O524" s="155"/>
      <c r="P524" s="156"/>
      <c r="Q524" s="155"/>
      <c r="R524" s="157"/>
      <c r="S524" s="157"/>
      <c r="T524" s="33"/>
      <c r="U524" s="33"/>
      <c r="V524" s="33"/>
      <c r="W524" s="33"/>
      <c r="X524" s="33"/>
      <c r="Y524" s="33"/>
      <c r="Z524" s="33"/>
      <c r="AA524" s="33"/>
      <c r="AB524" s="33"/>
      <c r="AC524" s="33"/>
      <c r="AD524" s="34"/>
    </row>
    <row r="525" spans="1:30" ht="15.75" customHeight="1" x14ac:dyDescent="0.25">
      <c r="A525" s="6"/>
      <c r="B525" s="6"/>
      <c r="C525" s="34"/>
      <c r="D525" s="34"/>
      <c r="E525" s="34"/>
      <c r="F525" s="34"/>
      <c r="G525" s="34"/>
      <c r="H525" s="34"/>
      <c r="I525" s="34"/>
      <c r="J525" s="34"/>
      <c r="K525" s="34"/>
      <c r="L525" s="155"/>
      <c r="M525" s="155"/>
      <c r="N525" s="155"/>
      <c r="O525" s="155"/>
      <c r="P525" s="156"/>
      <c r="Q525" s="155"/>
      <c r="R525" s="157"/>
      <c r="S525" s="157"/>
      <c r="T525" s="33"/>
      <c r="U525" s="33"/>
      <c r="V525" s="33"/>
      <c r="W525" s="33"/>
      <c r="X525" s="33"/>
      <c r="Y525" s="33"/>
      <c r="Z525" s="33"/>
      <c r="AA525" s="33"/>
      <c r="AB525" s="33"/>
      <c r="AC525" s="33"/>
      <c r="AD525" s="34"/>
    </row>
    <row r="526" spans="1:30" ht="15.75" customHeight="1" x14ac:dyDescent="0.25">
      <c r="A526" s="6"/>
      <c r="B526" s="6"/>
      <c r="C526" s="34"/>
      <c r="D526" s="34"/>
      <c r="E526" s="34"/>
      <c r="F526" s="34"/>
      <c r="G526" s="34"/>
      <c r="H526" s="34"/>
      <c r="I526" s="34"/>
      <c r="J526" s="34"/>
      <c r="K526" s="34"/>
      <c r="L526" s="155"/>
      <c r="M526" s="155"/>
      <c r="N526" s="155"/>
      <c r="O526" s="155"/>
      <c r="P526" s="156"/>
      <c r="Q526" s="155"/>
      <c r="R526" s="157"/>
      <c r="S526" s="157"/>
      <c r="T526" s="33"/>
      <c r="U526" s="33"/>
      <c r="V526" s="33"/>
      <c r="W526" s="33"/>
      <c r="X526" s="33"/>
      <c r="Y526" s="33"/>
      <c r="Z526" s="33"/>
      <c r="AA526" s="33"/>
      <c r="AB526" s="33"/>
      <c r="AC526" s="33"/>
      <c r="AD526" s="34"/>
    </row>
    <row r="527" spans="1:30" ht="15.75" customHeight="1" x14ac:dyDescent="0.25">
      <c r="A527" s="6"/>
      <c r="B527" s="6"/>
      <c r="C527" s="34"/>
      <c r="D527" s="34"/>
      <c r="E527" s="34"/>
      <c r="F527" s="34"/>
      <c r="G527" s="34"/>
      <c r="H527" s="34"/>
      <c r="I527" s="34"/>
      <c r="J527" s="34"/>
      <c r="K527" s="34"/>
      <c r="L527" s="155"/>
      <c r="M527" s="155"/>
      <c r="N527" s="155"/>
      <c r="O527" s="155"/>
      <c r="P527" s="156"/>
      <c r="Q527" s="155"/>
      <c r="R527" s="157"/>
      <c r="S527" s="157"/>
      <c r="T527" s="33"/>
      <c r="U527" s="33"/>
      <c r="V527" s="33"/>
      <c r="W527" s="33"/>
      <c r="X527" s="33"/>
      <c r="Y527" s="33"/>
      <c r="Z527" s="33"/>
      <c r="AA527" s="33"/>
      <c r="AB527" s="33"/>
      <c r="AC527" s="33"/>
      <c r="AD527" s="34"/>
    </row>
    <row r="528" spans="1:30" ht="15.75" customHeight="1" x14ac:dyDescent="0.25">
      <c r="A528" s="6"/>
      <c r="B528" s="6"/>
      <c r="C528" s="34"/>
      <c r="D528" s="34"/>
      <c r="E528" s="34"/>
      <c r="F528" s="34"/>
      <c r="G528" s="34"/>
      <c r="H528" s="34"/>
      <c r="I528" s="34"/>
      <c r="J528" s="34"/>
      <c r="K528" s="34"/>
      <c r="L528" s="155"/>
      <c r="M528" s="155"/>
      <c r="N528" s="155"/>
      <c r="O528" s="155"/>
      <c r="P528" s="156"/>
      <c r="Q528" s="155"/>
      <c r="R528" s="157"/>
      <c r="S528" s="157"/>
      <c r="T528" s="33"/>
      <c r="U528" s="33"/>
      <c r="V528" s="33"/>
      <c r="W528" s="33"/>
      <c r="X528" s="33"/>
      <c r="Y528" s="33"/>
      <c r="Z528" s="33"/>
      <c r="AA528" s="33"/>
      <c r="AB528" s="33"/>
      <c r="AC528" s="33"/>
      <c r="AD528" s="34"/>
    </row>
    <row r="529" spans="1:30" ht="15.75" customHeight="1" x14ac:dyDescent="0.25">
      <c r="A529" s="6"/>
      <c r="B529" s="6"/>
      <c r="C529" s="34"/>
      <c r="D529" s="34"/>
      <c r="E529" s="34"/>
      <c r="F529" s="34"/>
      <c r="G529" s="34"/>
      <c r="H529" s="34"/>
      <c r="I529" s="34"/>
      <c r="J529" s="34"/>
      <c r="K529" s="34"/>
      <c r="L529" s="155"/>
      <c r="M529" s="155"/>
      <c r="N529" s="155"/>
      <c r="O529" s="155"/>
      <c r="P529" s="156"/>
      <c r="Q529" s="155"/>
      <c r="R529" s="157"/>
      <c r="S529" s="157"/>
      <c r="T529" s="33"/>
      <c r="U529" s="33"/>
      <c r="V529" s="33"/>
      <c r="W529" s="33"/>
      <c r="X529" s="33"/>
      <c r="Y529" s="33"/>
      <c r="Z529" s="33"/>
      <c r="AA529" s="33"/>
      <c r="AB529" s="33"/>
      <c r="AC529" s="33"/>
      <c r="AD529" s="34"/>
    </row>
    <row r="530" spans="1:30" ht="15.75" customHeight="1" x14ac:dyDescent="0.25">
      <c r="A530" s="6"/>
      <c r="B530" s="6"/>
      <c r="C530" s="34"/>
      <c r="D530" s="34"/>
      <c r="E530" s="34"/>
      <c r="F530" s="34"/>
      <c r="G530" s="34"/>
      <c r="H530" s="34"/>
      <c r="I530" s="34"/>
      <c r="J530" s="34"/>
      <c r="K530" s="34"/>
      <c r="L530" s="155"/>
      <c r="M530" s="155"/>
      <c r="N530" s="155"/>
      <c r="O530" s="155"/>
      <c r="P530" s="156"/>
      <c r="Q530" s="155"/>
      <c r="R530" s="157"/>
      <c r="S530" s="157"/>
      <c r="T530" s="33"/>
      <c r="U530" s="33"/>
      <c r="V530" s="33"/>
      <c r="W530" s="33"/>
      <c r="X530" s="33"/>
      <c r="Y530" s="33"/>
      <c r="Z530" s="33"/>
      <c r="AA530" s="33"/>
      <c r="AB530" s="33"/>
      <c r="AC530" s="33"/>
      <c r="AD530" s="34"/>
    </row>
    <row r="531" spans="1:30" ht="15.75" customHeight="1" x14ac:dyDescent="0.25">
      <c r="A531" s="6"/>
      <c r="B531" s="6"/>
      <c r="C531" s="34"/>
      <c r="D531" s="34"/>
      <c r="E531" s="34"/>
      <c r="F531" s="34"/>
      <c r="G531" s="34"/>
      <c r="H531" s="34"/>
      <c r="I531" s="34"/>
      <c r="J531" s="34"/>
      <c r="K531" s="34"/>
      <c r="L531" s="155"/>
      <c r="M531" s="155"/>
      <c r="N531" s="155"/>
      <c r="O531" s="155"/>
      <c r="P531" s="156"/>
      <c r="Q531" s="155"/>
      <c r="R531" s="157"/>
      <c r="S531" s="157"/>
      <c r="T531" s="33"/>
      <c r="U531" s="33"/>
      <c r="V531" s="33"/>
      <c r="W531" s="33"/>
      <c r="X531" s="33"/>
      <c r="Y531" s="33"/>
      <c r="Z531" s="33"/>
      <c r="AA531" s="33"/>
      <c r="AB531" s="33"/>
      <c r="AC531" s="33"/>
      <c r="AD531" s="34"/>
    </row>
    <row r="532" spans="1:30" ht="15.75" customHeight="1" x14ac:dyDescent="0.25">
      <c r="A532" s="6"/>
      <c r="B532" s="6"/>
      <c r="C532" s="34"/>
      <c r="D532" s="34"/>
      <c r="E532" s="34"/>
      <c r="F532" s="34"/>
      <c r="G532" s="34"/>
      <c r="H532" s="34"/>
      <c r="I532" s="34"/>
      <c r="J532" s="34"/>
      <c r="K532" s="34"/>
      <c r="L532" s="155"/>
      <c r="M532" s="155"/>
      <c r="N532" s="155"/>
      <c r="O532" s="155"/>
      <c r="P532" s="156"/>
      <c r="Q532" s="155"/>
      <c r="R532" s="157"/>
      <c r="S532" s="157"/>
      <c r="T532" s="33"/>
      <c r="U532" s="33"/>
      <c r="V532" s="33"/>
      <c r="W532" s="33"/>
      <c r="X532" s="33"/>
      <c r="Y532" s="33"/>
      <c r="Z532" s="33"/>
      <c r="AA532" s="33"/>
      <c r="AB532" s="33"/>
      <c r="AC532" s="33"/>
      <c r="AD532" s="34"/>
    </row>
    <row r="533" spans="1:30" ht="15.75" customHeight="1" x14ac:dyDescent="0.25">
      <c r="A533" s="6"/>
      <c r="B533" s="6"/>
      <c r="C533" s="34"/>
      <c r="D533" s="34"/>
      <c r="E533" s="34"/>
      <c r="F533" s="34"/>
      <c r="G533" s="34"/>
      <c r="H533" s="34"/>
      <c r="I533" s="34"/>
      <c r="J533" s="34"/>
      <c r="K533" s="34"/>
      <c r="L533" s="155"/>
      <c r="M533" s="155"/>
      <c r="N533" s="155"/>
      <c r="O533" s="155"/>
      <c r="P533" s="156"/>
      <c r="Q533" s="155"/>
      <c r="R533" s="157"/>
      <c r="S533" s="157"/>
      <c r="T533" s="33"/>
      <c r="U533" s="33"/>
      <c r="V533" s="33"/>
      <c r="W533" s="33"/>
      <c r="X533" s="33"/>
      <c r="Y533" s="33"/>
      <c r="Z533" s="33"/>
      <c r="AA533" s="33"/>
      <c r="AB533" s="33"/>
      <c r="AC533" s="33"/>
      <c r="AD533" s="34"/>
    </row>
    <row r="534" spans="1:30" ht="15.75" customHeight="1" x14ac:dyDescent="0.25">
      <c r="A534" s="6"/>
      <c r="B534" s="6"/>
      <c r="C534" s="34"/>
      <c r="D534" s="34"/>
      <c r="E534" s="34"/>
      <c r="F534" s="34"/>
      <c r="G534" s="34"/>
      <c r="H534" s="34"/>
      <c r="I534" s="34"/>
      <c r="J534" s="34"/>
      <c r="K534" s="34"/>
      <c r="L534" s="155"/>
      <c r="M534" s="155"/>
      <c r="N534" s="155"/>
      <c r="O534" s="155"/>
      <c r="P534" s="156"/>
      <c r="Q534" s="155"/>
      <c r="R534" s="157"/>
      <c r="S534" s="157"/>
      <c r="T534" s="33"/>
      <c r="U534" s="33"/>
      <c r="V534" s="33"/>
      <c r="W534" s="33"/>
      <c r="X534" s="33"/>
      <c r="Y534" s="33"/>
      <c r="Z534" s="33"/>
      <c r="AA534" s="33"/>
      <c r="AB534" s="33"/>
      <c r="AC534" s="33"/>
      <c r="AD534" s="34"/>
    </row>
    <row r="535" spans="1:30" ht="15.75" customHeight="1" x14ac:dyDescent="0.25">
      <c r="A535" s="6"/>
      <c r="B535" s="6"/>
      <c r="C535" s="34"/>
      <c r="D535" s="34"/>
      <c r="E535" s="34"/>
      <c r="F535" s="34"/>
      <c r="G535" s="34"/>
      <c r="H535" s="34"/>
      <c r="I535" s="34"/>
      <c r="J535" s="34"/>
      <c r="K535" s="34"/>
      <c r="L535" s="155"/>
      <c r="M535" s="155"/>
      <c r="N535" s="155"/>
      <c r="O535" s="155"/>
      <c r="P535" s="156"/>
      <c r="Q535" s="155"/>
      <c r="R535" s="157"/>
      <c r="S535" s="157"/>
      <c r="T535" s="33"/>
      <c r="U535" s="33"/>
      <c r="V535" s="33"/>
      <c r="W535" s="33"/>
      <c r="X535" s="33"/>
      <c r="Y535" s="33"/>
      <c r="Z535" s="33"/>
      <c r="AA535" s="33"/>
      <c r="AB535" s="33"/>
      <c r="AC535" s="33"/>
      <c r="AD535" s="34"/>
    </row>
    <row r="536" spans="1:30" ht="15.75" customHeight="1" x14ac:dyDescent="0.25">
      <c r="A536" s="6"/>
      <c r="B536" s="6"/>
      <c r="C536" s="34"/>
      <c r="D536" s="34"/>
      <c r="E536" s="34"/>
      <c r="F536" s="34"/>
      <c r="G536" s="34"/>
      <c r="H536" s="34"/>
      <c r="I536" s="34"/>
      <c r="J536" s="34"/>
      <c r="K536" s="34"/>
      <c r="L536" s="155"/>
      <c r="M536" s="155"/>
      <c r="N536" s="155"/>
      <c r="O536" s="155"/>
      <c r="P536" s="156"/>
      <c r="Q536" s="155"/>
      <c r="R536" s="157"/>
      <c r="S536" s="157"/>
      <c r="T536" s="33"/>
      <c r="U536" s="33"/>
      <c r="V536" s="33"/>
      <c r="W536" s="33"/>
      <c r="X536" s="33"/>
      <c r="Y536" s="33"/>
      <c r="Z536" s="33"/>
      <c r="AA536" s="33"/>
      <c r="AB536" s="33"/>
      <c r="AC536" s="33"/>
      <c r="AD536" s="34"/>
    </row>
    <row r="537" spans="1:30" ht="15.75" customHeight="1" x14ac:dyDescent="0.25">
      <c r="A537" s="6"/>
      <c r="B537" s="6"/>
      <c r="C537" s="34"/>
      <c r="D537" s="34"/>
      <c r="E537" s="34"/>
      <c r="F537" s="34"/>
      <c r="G537" s="34"/>
      <c r="H537" s="34"/>
      <c r="I537" s="34"/>
      <c r="J537" s="34"/>
      <c r="K537" s="34"/>
      <c r="L537" s="155"/>
      <c r="M537" s="155"/>
      <c r="N537" s="155"/>
      <c r="O537" s="155"/>
      <c r="P537" s="156"/>
      <c r="Q537" s="155"/>
      <c r="R537" s="157"/>
      <c r="S537" s="157"/>
      <c r="T537" s="33"/>
      <c r="U537" s="33"/>
      <c r="V537" s="33"/>
      <c r="W537" s="33"/>
      <c r="X537" s="33"/>
      <c r="Y537" s="33"/>
      <c r="Z537" s="33"/>
      <c r="AA537" s="33"/>
      <c r="AB537" s="33"/>
      <c r="AC537" s="33"/>
      <c r="AD537" s="34"/>
    </row>
    <row r="538" spans="1:30" ht="15.75" customHeight="1" x14ac:dyDescent="0.25">
      <c r="A538" s="6"/>
      <c r="B538" s="6"/>
      <c r="C538" s="34"/>
      <c r="D538" s="34"/>
      <c r="E538" s="34"/>
      <c r="F538" s="34"/>
      <c r="G538" s="34"/>
      <c r="H538" s="34"/>
      <c r="I538" s="34"/>
      <c r="J538" s="34"/>
      <c r="K538" s="34"/>
      <c r="L538" s="155"/>
      <c r="M538" s="155"/>
      <c r="N538" s="155"/>
      <c r="O538" s="155"/>
      <c r="P538" s="156"/>
      <c r="Q538" s="155"/>
      <c r="R538" s="157"/>
      <c r="S538" s="157"/>
      <c r="T538" s="33"/>
      <c r="U538" s="33"/>
      <c r="V538" s="33"/>
      <c r="W538" s="33"/>
      <c r="X538" s="33"/>
      <c r="Y538" s="33"/>
      <c r="Z538" s="33"/>
      <c r="AA538" s="33"/>
      <c r="AB538" s="33"/>
      <c r="AC538" s="33"/>
      <c r="AD538" s="34"/>
    </row>
    <row r="539" spans="1:30" ht="15.75" customHeight="1" x14ac:dyDescent="0.25">
      <c r="A539" s="6"/>
      <c r="B539" s="6"/>
      <c r="C539" s="34"/>
      <c r="D539" s="34"/>
      <c r="E539" s="34"/>
      <c r="F539" s="34"/>
      <c r="G539" s="34"/>
      <c r="H539" s="34"/>
      <c r="I539" s="34"/>
      <c r="J539" s="34"/>
      <c r="K539" s="34"/>
      <c r="L539" s="155"/>
      <c r="M539" s="155"/>
      <c r="N539" s="155"/>
      <c r="O539" s="155"/>
      <c r="P539" s="156"/>
      <c r="Q539" s="155"/>
      <c r="R539" s="157"/>
      <c r="S539" s="157"/>
      <c r="T539" s="33"/>
      <c r="U539" s="33"/>
      <c r="V539" s="33"/>
      <c r="W539" s="33"/>
      <c r="X539" s="33"/>
      <c r="Y539" s="33"/>
      <c r="Z539" s="33"/>
      <c r="AA539" s="33"/>
      <c r="AB539" s="33"/>
      <c r="AC539" s="33"/>
      <c r="AD539" s="34"/>
    </row>
    <row r="540" spans="1:30" ht="15.75" customHeight="1" x14ac:dyDescent="0.25">
      <c r="A540" s="6"/>
      <c r="B540" s="6"/>
      <c r="C540" s="34"/>
      <c r="D540" s="34"/>
      <c r="E540" s="34"/>
      <c r="F540" s="34"/>
      <c r="G540" s="34"/>
      <c r="H540" s="34"/>
      <c r="I540" s="34"/>
      <c r="J540" s="34"/>
      <c r="K540" s="34"/>
      <c r="L540" s="155"/>
      <c r="M540" s="155"/>
      <c r="N540" s="155"/>
      <c r="O540" s="155"/>
      <c r="P540" s="156"/>
      <c r="Q540" s="155"/>
      <c r="R540" s="157"/>
      <c r="S540" s="157"/>
      <c r="T540" s="33"/>
      <c r="U540" s="33"/>
      <c r="V540" s="33"/>
      <c r="W540" s="33"/>
      <c r="X540" s="33"/>
      <c r="Y540" s="33"/>
      <c r="Z540" s="33"/>
      <c r="AA540" s="33"/>
      <c r="AB540" s="33"/>
      <c r="AC540" s="33"/>
      <c r="AD540" s="34"/>
    </row>
    <row r="541" spans="1:30" ht="15.75" customHeight="1" x14ac:dyDescent="0.25">
      <c r="A541" s="6"/>
      <c r="B541" s="6"/>
      <c r="C541" s="34"/>
      <c r="D541" s="34"/>
      <c r="E541" s="34"/>
      <c r="F541" s="34"/>
      <c r="G541" s="34"/>
      <c r="H541" s="34"/>
      <c r="I541" s="34"/>
      <c r="J541" s="34"/>
      <c r="K541" s="34"/>
      <c r="L541" s="155"/>
      <c r="M541" s="155"/>
      <c r="N541" s="155"/>
      <c r="O541" s="155"/>
      <c r="P541" s="156"/>
      <c r="Q541" s="155"/>
      <c r="R541" s="157"/>
      <c r="S541" s="157"/>
      <c r="T541" s="33"/>
      <c r="U541" s="33"/>
      <c r="V541" s="33"/>
      <c r="W541" s="33"/>
      <c r="X541" s="33"/>
      <c r="Y541" s="33"/>
      <c r="Z541" s="33"/>
      <c r="AA541" s="33"/>
      <c r="AB541" s="33"/>
      <c r="AC541" s="33"/>
      <c r="AD541" s="34"/>
    </row>
    <row r="542" spans="1:30" ht="15.75" customHeight="1" x14ac:dyDescent="0.25">
      <c r="A542" s="6"/>
      <c r="B542" s="6"/>
      <c r="C542" s="34"/>
      <c r="D542" s="34"/>
      <c r="E542" s="34"/>
      <c r="F542" s="34"/>
      <c r="G542" s="34"/>
      <c r="H542" s="34"/>
      <c r="I542" s="34"/>
      <c r="J542" s="34"/>
      <c r="K542" s="34"/>
      <c r="L542" s="155"/>
      <c r="M542" s="155"/>
      <c r="N542" s="155"/>
      <c r="O542" s="155"/>
      <c r="P542" s="156"/>
      <c r="Q542" s="155"/>
      <c r="R542" s="157"/>
      <c r="S542" s="157"/>
      <c r="T542" s="33"/>
      <c r="U542" s="33"/>
      <c r="V542" s="33"/>
      <c r="W542" s="33"/>
      <c r="X542" s="33"/>
      <c r="Y542" s="33"/>
      <c r="Z542" s="33"/>
      <c r="AA542" s="33"/>
      <c r="AB542" s="33"/>
      <c r="AC542" s="33"/>
      <c r="AD542" s="34"/>
    </row>
    <row r="543" spans="1:30" ht="15.75" customHeight="1" x14ac:dyDescent="0.25">
      <c r="A543" s="6"/>
      <c r="B543" s="6"/>
      <c r="C543" s="34"/>
      <c r="D543" s="34"/>
      <c r="E543" s="34"/>
      <c r="F543" s="34"/>
      <c r="G543" s="34"/>
      <c r="H543" s="34"/>
      <c r="I543" s="34"/>
      <c r="J543" s="34"/>
      <c r="K543" s="34"/>
      <c r="L543" s="155"/>
      <c r="M543" s="155"/>
      <c r="N543" s="155"/>
      <c r="O543" s="155"/>
      <c r="P543" s="156"/>
      <c r="Q543" s="155"/>
      <c r="R543" s="157"/>
      <c r="S543" s="157"/>
      <c r="T543" s="33"/>
      <c r="U543" s="33"/>
      <c r="V543" s="33"/>
      <c r="W543" s="33"/>
      <c r="X543" s="33"/>
      <c r="Y543" s="33"/>
      <c r="Z543" s="33"/>
      <c r="AA543" s="33"/>
      <c r="AB543" s="33"/>
      <c r="AC543" s="33"/>
      <c r="AD543" s="34"/>
    </row>
    <row r="544" spans="1:30" ht="15.75" customHeight="1" x14ac:dyDescent="0.25">
      <c r="A544" s="6"/>
      <c r="B544" s="6"/>
      <c r="C544" s="34"/>
      <c r="D544" s="34"/>
      <c r="E544" s="34"/>
      <c r="F544" s="34"/>
      <c r="G544" s="34"/>
      <c r="H544" s="34"/>
      <c r="I544" s="34"/>
      <c r="J544" s="34"/>
      <c r="K544" s="34"/>
      <c r="L544" s="155"/>
      <c r="M544" s="155"/>
      <c r="N544" s="155"/>
      <c r="O544" s="155"/>
      <c r="P544" s="156"/>
      <c r="Q544" s="155"/>
      <c r="R544" s="157"/>
      <c r="S544" s="157"/>
      <c r="T544" s="33"/>
      <c r="U544" s="33"/>
      <c r="V544" s="33"/>
      <c r="W544" s="33"/>
      <c r="X544" s="33"/>
      <c r="Y544" s="33"/>
      <c r="Z544" s="33"/>
      <c r="AA544" s="33"/>
      <c r="AB544" s="33"/>
      <c r="AC544" s="33"/>
      <c r="AD544" s="34"/>
    </row>
    <row r="545" spans="1:30" ht="15.75" customHeight="1" x14ac:dyDescent="0.25">
      <c r="A545" s="6"/>
      <c r="B545" s="6"/>
      <c r="C545" s="34"/>
      <c r="D545" s="34"/>
      <c r="E545" s="34"/>
      <c r="F545" s="34"/>
      <c r="G545" s="34"/>
      <c r="H545" s="34"/>
      <c r="I545" s="34"/>
      <c r="J545" s="34"/>
      <c r="K545" s="34"/>
      <c r="L545" s="155"/>
      <c r="M545" s="155"/>
      <c r="N545" s="155"/>
      <c r="O545" s="155"/>
      <c r="P545" s="156"/>
      <c r="Q545" s="155"/>
      <c r="R545" s="157"/>
      <c r="S545" s="157"/>
      <c r="T545" s="33"/>
      <c r="U545" s="33"/>
      <c r="V545" s="33"/>
      <c r="W545" s="33"/>
      <c r="X545" s="33"/>
      <c r="Y545" s="33"/>
      <c r="Z545" s="33"/>
      <c r="AA545" s="33"/>
      <c r="AB545" s="33"/>
      <c r="AC545" s="33"/>
      <c r="AD545" s="34"/>
    </row>
    <row r="546" spans="1:30" ht="15.75" customHeight="1" x14ac:dyDescent="0.25">
      <c r="A546" s="6"/>
      <c r="B546" s="6"/>
      <c r="C546" s="34"/>
      <c r="D546" s="34"/>
      <c r="E546" s="34"/>
      <c r="F546" s="34"/>
      <c r="G546" s="34"/>
      <c r="H546" s="34"/>
      <c r="I546" s="34"/>
      <c r="J546" s="34"/>
      <c r="K546" s="34"/>
      <c r="L546" s="155"/>
      <c r="M546" s="155"/>
      <c r="N546" s="155"/>
      <c r="O546" s="155"/>
      <c r="P546" s="156"/>
      <c r="Q546" s="155"/>
      <c r="R546" s="157"/>
      <c r="S546" s="157"/>
      <c r="T546" s="33"/>
      <c r="U546" s="33"/>
      <c r="V546" s="33"/>
      <c r="W546" s="33"/>
      <c r="X546" s="33"/>
      <c r="Y546" s="33"/>
      <c r="Z546" s="33"/>
      <c r="AA546" s="33"/>
      <c r="AB546" s="33"/>
      <c r="AC546" s="33"/>
      <c r="AD546" s="34"/>
    </row>
    <row r="547" spans="1:30" ht="15.75" customHeight="1" x14ac:dyDescent="0.25">
      <c r="A547" s="6"/>
      <c r="B547" s="6"/>
      <c r="C547" s="34"/>
      <c r="D547" s="34"/>
      <c r="E547" s="34"/>
      <c r="F547" s="34"/>
      <c r="G547" s="34"/>
      <c r="H547" s="34"/>
      <c r="I547" s="34"/>
      <c r="J547" s="34"/>
      <c r="K547" s="34"/>
      <c r="L547" s="155"/>
      <c r="M547" s="155"/>
      <c r="N547" s="155"/>
      <c r="O547" s="155"/>
      <c r="P547" s="156"/>
      <c r="Q547" s="155"/>
      <c r="R547" s="157"/>
      <c r="S547" s="157"/>
      <c r="T547" s="33"/>
      <c r="U547" s="33"/>
      <c r="V547" s="33"/>
      <c r="W547" s="33"/>
      <c r="X547" s="33"/>
      <c r="Y547" s="33"/>
      <c r="Z547" s="33"/>
      <c r="AA547" s="33"/>
      <c r="AB547" s="33"/>
      <c r="AC547" s="33"/>
      <c r="AD547" s="34"/>
    </row>
    <row r="548" spans="1:30" ht="15.75" customHeight="1" x14ac:dyDescent="0.25">
      <c r="A548" s="6"/>
      <c r="B548" s="6"/>
      <c r="C548" s="34"/>
      <c r="D548" s="34"/>
      <c r="E548" s="34"/>
      <c r="F548" s="34"/>
      <c r="G548" s="34"/>
      <c r="H548" s="34"/>
      <c r="I548" s="34"/>
      <c r="J548" s="34"/>
      <c r="K548" s="34"/>
      <c r="L548" s="155"/>
      <c r="M548" s="155"/>
      <c r="N548" s="155"/>
      <c r="O548" s="155"/>
      <c r="P548" s="156"/>
      <c r="Q548" s="155"/>
      <c r="R548" s="157"/>
      <c r="S548" s="157"/>
      <c r="T548" s="33"/>
      <c r="U548" s="33"/>
      <c r="V548" s="33"/>
      <c r="W548" s="33"/>
      <c r="X548" s="33"/>
      <c r="Y548" s="33"/>
      <c r="Z548" s="33"/>
      <c r="AA548" s="33"/>
      <c r="AB548" s="33"/>
      <c r="AC548" s="33"/>
      <c r="AD548" s="34"/>
    </row>
    <row r="549" spans="1:30" ht="15.75" customHeight="1" x14ac:dyDescent="0.25">
      <c r="A549" s="6"/>
      <c r="B549" s="6"/>
      <c r="C549" s="34"/>
      <c r="D549" s="34"/>
      <c r="E549" s="34"/>
      <c r="F549" s="34"/>
      <c r="G549" s="34"/>
      <c r="H549" s="34"/>
      <c r="I549" s="34"/>
      <c r="J549" s="34"/>
      <c r="K549" s="34"/>
      <c r="L549" s="155"/>
      <c r="M549" s="155"/>
      <c r="N549" s="155"/>
      <c r="O549" s="155"/>
      <c r="P549" s="156"/>
      <c r="Q549" s="155"/>
      <c r="R549" s="157"/>
      <c r="S549" s="157"/>
      <c r="T549" s="33"/>
      <c r="U549" s="33"/>
      <c r="V549" s="33"/>
      <c r="W549" s="33"/>
      <c r="X549" s="33"/>
      <c r="Y549" s="33"/>
      <c r="Z549" s="33"/>
      <c r="AA549" s="33"/>
      <c r="AB549" s="33"/>
      <c r="AC549" s="33"/>
      <c r="AD549" s="34"/>
    </row>
    <row r="550" spans="1:30" ht="15.75" customHeight="1" x14ac:dyDescent="0.25">
      <c r="A550" s="6"/>
      <c r="B550" s="6"/>
      <c r="C550" s="34"/>
      <c r="D550" s="34"/>
      <c r="E550" s="34"/>
      <c r="F550" s="34"/>
      <c r="G550" s="34"/>
      <c r="H550" s="34"/>
      <c r="I550" s="34"/>
      <c r="J550" s="34"/>
      <c r="K550" s="34"/>
      <c r="L550" s="155"/>
      <c r="M550" s="155"/>
      <c r="N550" s="155"/>
      <c r="O550" s="155"/>
      <c r="P550" s="156"/>
      <c r="Q550" s="155"/>
      <c r="R550" s="157"/>
      <c r="S550" s="157"/>
      <c r="T550" s="33"/>
      <c r="U550" s="33"/>
      <c r="V550" s="33"/>
      <c r="W550" s="33"/>
      <c r="X550" s="33"/>
      <c r="Y550" s="33"/>
      <c r="Z550" s="33"/>
      <c r="AA550" s="33"/>
      <c r="AB550" s="33"/>
      <c r="AC550" s="33"/>
      <c r="AD550" s="34"/>
    </row>
    <row r="551" spans="1:30" ht="15.75" customHeight="1" x14ac:dyDescent="0.25">
      <c r="A551" s="6"/>
      <c r="B551" s="6"/>
      <c r="C551" s="34"/>
      <c r="D551" s="34"/>
      <c r="E551" s="34"/>
      <c r="F551" s="34"/>
      <c r="G551" s="34"/>
      <c r="H551" s="34"/>
      <c r="I551" s="34"/>
      <c r="J551" s="34"/>
      <c r="K551" s="34"/>
      <c r="L551" s="155"/>
      <c r="M551" s="155"/>
      <c r="N551" s="155"/>
      <c r="O551" s="155"/>
      <c r="P551" s="156"/>
      <c r="Q551" s="155"/>
      <c r="R551" s="157"/>
      <c r="S551" s="157"/>
      <c r="T551" s="33"/>
      <c r="U551" s="33"/>
      <c r="V551" s="33"/>
      <c r="W551" s="33"/>
      <c r="X551" s="33"/>
      <c r="Y551" s="33"/>
      <c r="Z551" s="33"/>
      <c r="AA551" s="33"/>
      <c r="AB551" s="33"/>
      <c r="AC551" s="33"/>
      <c r="AD551" s="34"/>
    </row>
    <row r="552" spans="1:30" ht="15.75" customHeight="1" x14ac:dyDescent="0.25">
      <c r="A552" s="6"/>
      <c r="B552" s="6"/>
      <c r="C552" s="34"/>
      <c r="D552" s="34"/>
      <c r="E552" s="34"/>
      <c r="F552" s="34"/>
      <c r="G552" s="34"/>
      <c r="H552" s="34"/>
      <c r="I552" s="34"/>
      <c r="J552" s="34"/>
      <c r="K552" s="34"/>
      <c r="L552" s="155"/>
      <c r="M552" s="155"/>
      <c r="N552" s="155"/>
      <c r="O552" s="155"/>
      <c r="P552" s="156"/>
      <c r="Q552" s="155"/>
      <c r="R552" s="157"/>
      <c r="S552" s="157"/>
      <c r="T552" s="33"/>
      <c r="U552" s="33"/>
      <c r="V552" s="33"/>
      <c r="W552" s="33"/>
      <c r="X552" s="33"/>
      <c r="Y552" s="33"/>
      <c r="Z552" s="33"/>
      <c r="AA552" s="33"/>
      <c r="AB552" s="33"/>
      <c r="AC552" s="33"/>
      <c r="AD552" s="34"/>
    </row>
    <row r="553" spans="1:30" ht="15.75" customHeight="1" x14ac:dyDescent="0.25">
      <c r="A553" s="6"/>
      <c r="B553" s="6"/>
      <c r="C553" s="34"/>
      <c r="D553" s="34"/>
      <c r="E553" s="34"/>
      <c r="F553" s="34"/>
      <c r="G553" s="34"/>
      <c r="H553" s="34"/>
      <c r="I553" s="34"/>
      <c r="J553" s="34"/>
      <c r="K553" s="34"/>
      <c r="L553" s="155"/>
      <c r="M553" s="155"/>
      <c r="N553" s="155"/>
      <c r="O553" s="155"/>
      <c r="P553" s="156"/>
      <c r="Q553" s="155"/>
      <c r="R553" s="157"/>
      <c r="S553" s="157"/>
      <c r="T553" s="33"/>
      <c r="U553" s="33"/>
      <c r="V553" s="33"/>
      <c r="W553" s="33"/>
      <c r="X553" s="33"/>
      <c r="Y553" s="33"/>
      <c r="Z553" s="33"/>
      <c r="AA553" s="33"/>
      <c r="AB553" s="33"/>
      <c r="AC553" s="33"/>
      <c r="AD553" s="34"/>
    </row>
    <row r="554" spans="1:30" ht="15.75" customHeight="1" x14ac:dyDescent="0.25">
      <c r="A554" s="6"/>
      <c r="B554" s="6"/>
      <c r="C554" s="34"/>
      <c r="D554" s="34"/>
      <c r="E554" s="34"/>
      <c r="F554" s="34"/>
      <c r="G554" s="34"/>
      <c r="H554" s="34"/>
      <c r="I554" s="34"/>
      <c r="J554" s="34"/>
      <c r="K554" s="34"/>
      <c r="L554" s="155"/>
      <c r="M554" s="155"/>
      <c r="N554" s="155"/>
      <c r="O554" s="155"/>
      <c r="P554" s="156"/>
      <c r="Q554" s="155"/>
      <c r="R554" s="157"/>
      <c r="S554" s="157"/>
      <c r="T554" s="33"/>
      <c r="U554" s="33"/>
      <c r="V554" s="33"/>
      <c r="W554" s="33"/>
      <c r="X554" s="33"/>
      <c r="Y554" s="33"/>
      <c r="Z554" s="33"/>
      <c r="AA554" s="33"/>
      <c r="AB554" s="33"/>
      <c r="AC554" s="33"/>
      <c r="AD554" s="34"/>
    </row>
    <row r="555" spans="1:30" ht="15.75" customHeight="1" x14ac:dyDescent="0.25">
      <c r="A555" s="6"/>
      <c r="B555" s="6"/>
      <c r="C555" s="34"/>
      <c r="D555" s="34"/>
      <c r="E555" s="34"/>
      <c r="F555" s="34"/>
      <c r="G555" s="34"/>
      <c r="H555" s="34"/>
      <c r="I555" s="34"/>
      <c r="J555" s="34"/>
      <c r="K555" s="34"/>
      <c r="L555" s="155"/>
      <c r="M555" s="155"/>
      <c r="N555" s="155"/>
      <c r="O555" s="155"/>
      <c r="P555" s="156"/>
      <c r="Q555" s="155"/>
      <c r="R555" s="157"/>
      <c r="S555" s="157"/>
      <c r="T555" s="33"/>
      <c r="U555" s="33"/>
      <c r="V555" s="33"/>
      <c r="W555" s="33"/>
      <c r="X555" s="33"/>
      <c r="Y555" s="33"/>
      <c r="Z555" s="33"/>
      <c r="AA555" s="33"/>
      <c r="AB555" s="33"/>
      <c r="AC555" s="33"/>
      <c r="AD555" s="34"/>
    </row>
    <row r="556" spans="1:30" ht="15.75" customHeight="1" x14ac:dyDescent="0.25">
      <c r="A556" s="6"/>
      <c r="B556" s="6"/>
      <c r="C556" s="34"/>
      <c r="D556" s="34"/>
      <c r="E556" s="34"/>
      <c r="F556" s="34"/>
      <c r="G556" s="34"/>
      <c r="H556" s="34"/>
      <c r="I556" s="34"/>
      <c r="J556" s="34"/>
      <c r="K556" s="34"/>
      <c r="L556" s="155"/>
      <c r="M556" s="155"/>
      <c r="N556" s="155"/>
      <c r="O556" s="155"/>
      <c r="P556" s="156"/>
      <c r="Q556" s="155"/>
      <c r="R556" s="157"/>
      <c r="S556" s="157"/>
      <c r="T556" s="33"/>
      <c r="U556" s="33"/>
      <c r="V556" s="33"/>
      <c r="W556" s="33"/>
      <c r="X556" s="33"/>
      <c r="Y556" s="33"/>
      <c r="Z556" s="33"/>
      <c r="AA556" s="33"/>
      <c r="AB556" s="33"/>
      <c r="AC556" s="33"/>
      <c r="AD556" s="34"/>
    </row>
    <row r="557" spans="1:30" ht="15.75" customHeight="1" x14ac:dyDescent="0.25">
      <c r="A557" s="6"/>
      <c r="B557" s="6"/>
      <c r="C557" s="34"/>
      <c r="D557" s="34"/>
      <c r="E557" s="34"/>
      <c r="F557" s="34"/>
      <c r="G557" s="34"/>
      <c r="H557" s="34"/>
      <c r="I557" s="34"/>
      <c r="J557" s="34"/>
      <c r="K557" s="34"/>
      <c r="L557" s="155"/>
      <c r="M557" s="155"/>
      <c r="N557" s="155"/>
      <c r="O557" s="155"/>
      <c r="P557" s="156"/>
      <c r="Q557" s="155"/>
      <c r="R557" s="157"/>
      <c r="S557" s="157"/>
      <c r="T557" s="33"/>
      <c r="U557" s="33"/>
      <c r="V557" s="33"/>
      <c r="W557" s="33"/>
      <c r="X557" s="33"/>
      <c r="Y557" s="33"/>
      <c r="Z557" s="33"/>
      <c r="AA557" s="33"/>
      <c r="AB557" s="33"/>
      <c r="AC557" s="33"/>
      <c r="AD557" s="34"/>
    </row>
    <row r="558" spans="1:30" ht="15.75" customHeight="1" x14ac:dyDescent="0.25">
      <c r="A558" s="6"/>
      <c r="B558" s="6"/>
      <c r="C558" s="34"/>
      <c r="D558" s="34"/>
      <c r="E558" s="34"/>
      <c r="F558" s="34"/>
      <c r="G558" s="34"/>
      <c r="H558" s="34"/>
      <c r="I558" s="34"/>
      <c r="J558" s="34"/>
      <c r="K558" s="34"/>
      <c r="L558" s="155"/>
      <c r="M558" s="155"/>
      <c r="N558" s="155"/>
      <c r="O558" s="155"/>
      <c r="P558" s="156"/>
      <c r="Q558" s="155"/>
      <c r="R558" s="157"/>
      <c r="S558" s="157"/>
      <c r="T558" s="33"/>
      <c r="U558" s="33"/>
      <c r="V558" s="33"/>
      <c r="W558" s="33"/>
      <c r="X558" s="33"/>
      <c r="Y558" s="33"/>
      <c r="Z558" s="33"/>
      <c r="AA558" s="33"/>
      <c r="AB558" s="33"/>
      <c r="AC558" s="33"/>
      <c r="AD558" s="34"/>
    </row>
    <row r="559" spans="1:30" ht="15.75" customHeight="1" x14ac:dyDescent="0.25">
      <c r="A559" s="6"/>
      <c r="B559" s="6"/>
      <c r="C559" s="34"/>
      <c r="D559" s="34"/>
      <c r="E559" s="34"/>
      <c r="F559" s="34"/>
      <c r="G559" s="34"/>
      <c r="H559" s="34"/>
      <c r="I559" s="34"/>
      <c r="J559" s="34"/>
      <c r="K559" s="34"/>
      <c r="L559" s="155"/>
      <c r="M559" s="155"/>
      <c r="N559" s="155"/>
      <c r="O559" s="155"/>
      <c r="P559" s="156"/>
      <c r="Q559" s="155"/>
      <c r="R559" s="157"/>
      <c r="S559" s="157"/>
      <c r="T559" s="33"/>
      <c r="U559" s="33"/>
      <c r="V559" s="33"/>
      <c r="W559" s="33"/>
      <c r="X559" s="33"/>
      <c r="Y559" s="33"/>
      <c r="Z559" s="33"/>
      <c r="AA559" s="33"/>
      <c r="AB559" s="33"/>
      <c r="AC559" s="33"/>
      <c r="AD559" s="34"/>
    </row>
    <row r="560" spans="1:30" ht="15.75" customHeight="1" x14ac:dyDescent="0.25">
      <c r="A560" s="6"/>
      <c r="B560" s="6"/>
      <c r="C560" s="34"/>
      <c r="D560" s="34"/>
      <c r="E560" s="34"/>
      <c r="F560" s="34"/>
      <c r="G560" s="34"/>
      <c r="H560" s="34"/>
      <c r="I560" s="34"/>
      <c r="J560" s="34"/>
      <c r="K560" s="34"/>
      <c r="L560" s="155"/>
      <c r="M560" s="155"/>
      <c r="N560" s="155"/>
      <c r="O560" s="155"/>
      <c r="P560" s="156"/>
      <c r="Q560" s="155"/>
      <c r="R560" s="157"/>
      <c r="S560" s="157"/>
      <c r="T560" s="33"/>
      <c r="U560" s="33"/>
      <c r="V560" s="33"/>
      <c r="W560" s="33"/>
      <c r="X560" s="33"/>
      <c r="Y560" s="33"/>
      <c r="Z560" s="33"/>
      <c r="AA560" s="33"/>
      <c r="AB560" s="33"/>
      <c r="AC560" s="33"/>
      <c r="AD560" s="34"/>
    </row>
    <row r="561" spans="1:30" ht="15.75" customHeight="1" x14ac:dyDescent="0.25">
      <c r="A561" s="6"/>
      <c r="B561" s="6"/>
      <c r="C561" s="34"/>
      <c r="D561" s="34"/>
      <c r="E561" s="34"/>
      <c r="F561" s="34"/>
      <c r="G561" s="34"/>
      <c r="H561" s="34"/>
      <c r="I561" s="34"/>
      <c r="J561" s="34"/>
      <c r="K561" s="34"/>
      <c r="L561" s="155"/>
      <c r="M561" s="155"/>
      <c r="N561" s="155"/>
      <c r="O561" s="155"/>
      <c r="P561" s="156"/>
      <c r="Q561" s="155"/>
      <c r="R561" s="157"/>
      <c r="S561" s="157"/>
      <c r="T561" s="33"/>
      <c r="U561" s="33"/>
      <c r="V561" s="33"/>
      <c r="W561" s="33"/>
      <c r="X561" s="33"/>
      <c r="Y561" s="33"/>
      <c r="Z561" s="33"/>
      <c r="AA561" s="33"/>
      <c r="AB561" s="33"/>
      <c r="AC561" s="33"/>
      <c r="AD561" s="34"/>
    </row>
    <row r="562" spans="1:30" ht="15.75" customHeight="1" x14ac:dyDescent="0.25">
      <c r="A562" s="6"/>
      <c r="B562" s="6"/>
      <c r="C562" s="34"/>
      <c r="D562" s="34"/>
      <c r="E562" s="34"/>
      <c r="F562" s="34"/>
      <c r="G562" s="34"/>
      <c r="H562" s="34"/>
      <c r="I562" s="34"/>
      <c r="J562" s="34"/>
      <c r="K562" s="34"/>
      <c r="L562" s="155"/>
      <c r="M562" s="155"/>
      <c r="N562" s="155"/>
      <c r="O562" s="155"/>
      <c r="P562" s="156"/>
      <c r="Q562" s="155"/>
      <c r="R562" s="157"/>
      <c r="S562" s="157"/>
      <c r="T562" s="33"/>
      <c r="U562" s="33"/>
      <c r="V562" s="33"/>
      <c r="W562" s="33"/>
      <c r="X562" s="33"/>
      <c r="Y562" s="33"/>
      <c r="Z562" s="33"/>
      <c r="AA562" s="33"/>
      <c r="AB562" s="33"/>
      <c r="AC562" s="33"/>
      <c r="AD562" s="34"/>
    </row>
    <row r="563" spans="1:30" ht="15.75" customHeight="1" x14ac:dyDescent="0.25">
      <c r="A563" s="6"/>
      <c r="B563" s="6"/>
      <c r="C563" s="34"/>
      <c r="D563" s="34"/>
      <c r="E563" s="34"/>
      <c r="F563" s="34"/>
      <c r="G563" s="34"/>
      <c r="H563" s="34"/>
      <c r="I563" s="34"/>
      <c r="J563" s="34"/>
      <c r="K563" s="34"/>
      <c r="L563" s="155"/>
      <c r="M563" s="155"/>
      <c r="N563" s="155"/>
      <c r="O563" s="155"/>
      <c r="P563" s="156"/>
      <c r="Q563" s="155"/>
      <c r="R563" s="157"/>
      <c r="S563" s="157"/>
      <c r="T563" s="33"/>
      <c r="U563" s="33"/>
      <c r="V563" s="33"/>
      <c r="W563" s="33"/>
      <c r="X563" s="33"/>
      <c r="Y563" s="33"/>
      <c r="Z563" s="33"/>
      <c r="AA563" s="33"/>
      <c r="AB563" s="33"/>
      <c r="AC563" s="33"/>
      <c r="AD563" s="34"/>
    </row>
    <row r="564" spans="1:30" ht="15.75" customHeight="1" x14ac:dyDescent="0.25">
      <c r="A564" s="6"/>
      <c r="B564" s="6"/>
      <c r="C564" s="34"/>
      <c r="D564" s="34"/>
      <c r="E564" s="34"/>
      <c r="F564" s="34"/>
      <c r="G564" s="34"/>
      <c r="H564" s="34"/>
      <c r="I564" s="34"/>
      <c r="J564" s="34"/>
      <c r="K564" s="34"/>
      <c r="L564" s="155"/>
      <c r="M564" s="155"/>
      <c r="N564" s="155"/>
      <c r="O564" s="155"/>
      <c r="P564" s="156"/>
      <c r="Q564" s="155"/>
      <c r="R564" s="157"/>
      <c r="S564" s="157"/>
      <c r="T564" s="33"/>
      <c r="U564" s="33"/>
      <c r="V564" s="33"/>
      <c r="W564" s="33"/>
      <c r="X564" s="33"/>
      <c r="Y564" s="33"/>
      <c r="Z564" s="33"/>
      <c r="AA564" s="33"/>
      <c r="AB564" s="33"/>
      <c r="AC564" s="33"/>
      <c r="AD564" s="34"/>
    </row>
    <row r="565" spans="1:30" ht="15.75" customHeight="1" x14ac:dyDescent="0.25">
      <c r="A565" s="6"/>
      <c r="B565" s="6"/>
      <c r="C565" s="34"/>
      <c r="D565" s="34"/>
      <c r="E565" s="34"/>
      <c r="F565" s="34"/>
      <c r="G565" s="34"/>
      <c r="H565" s="34"/>
      <c r="I565" s="34"/>
      <c r="J565" s="34"/>
      <c r="K565" s="34"/>
      <c r="L565" s="155"/>
      <c r="M565" s="155"/>
      <c r="N565" s="155"/>
      <c r="O565" s="155"/>
      <c r="P565" s="156"/>
      <c r="Q565" s="155"/>
      <c r="R565" s="157"/>
      <c r="S565" s="157"/>
      <c r="T565" s="33"/>
      <c r="U565" s="33"/>
      <c r="V565" s="33"/>
      <c r="W565" s="33"/>
      <c r="X565" s="33"/>
      <c r="Y565" s="33"/>
      <c r="Z565" s="33"/>
      <c r="AA565" s="33"/>
      <c r="AB565" s="33"/>
      <c r="AC565" s="33"/>
      <c r="AD565" s="34"/>
    </row>
    <row r="566" spans="1:30" ht="15.75" customHeight="1" x14ac:dyDescent="0.25">
      <c r="A566" s="6"/>
      <c r="B566" s="6"/>
      <c r="C566" s="34"/>
      <c r="D566" s="34"/>
      <c r="E566" s="34"/>
      <c r="F566" s="34"/>
      <c r="G566" s="34"/>
      <c r="H566" s="34"/>
      <c r="I566" s="34"/>
      <c r="J566" s="34"/>
      <c r="K566" s="34"/>
      <c r="L566" s="155"/>
      <c r="M566" s="155"/>
      <c r="N566" s="155"/>
      <c r="O566" s="155"/>
      <c r="P566" s="156"/>
      <c r="Q566" s="155"/>
      <c r="R566" s="157"/>
      <c r="S566" s="157"/>
      <c r="T566" s="33"/>
      <c r="U566" s="33"/>
      <c r="V566" s="33"/>
      <c r="W566" s="33"/>
      <c r="X566" s="33"/>
      <c r="Y566" s="33"/>
      <c r="Z566" s="33"/>
      <c r="AA566" s="33"/>
      <c r="AB566" s="33"/>
      <c r="AC566" s="33"/>
      <c r="AD566" s="34"/>
    </row>
    <row r="567" spans="1:30" ht="15.75" customHeight="1" x14ac:dyDescent="0.25">
      <c r="A567" s="6"/>
      <c r="B567" s="6"/>
      <c r="C567" s="34"/>
      <c r="D567" s="34"/>
      <c r="E567" s="34"/>
      <c r="F567" s="34"/>
      <c r="G567" s="34"/>
      <c r="H567" s="34"/>
      <c r="I567" s="34"/>
      <c r="J567" s="34"/>
      <c r="K567" s="34"/>
      <c r="L567" s="155"/>
      <c r="M567" s="155"/>
      <c r="N567" s="155"/>
      <c r="O567" s="155"/>
      <c r="P567" s="156"/>
      <c r="Q567" s="155"/>
      <c r="R567" s="157"/>
      <c r="S567" s="157"/>
      <c r="T567" s="33"/>
      <c r="U567" s="33"/>
      <c r="V567" s="33"/>
      <c r="W567" s="33"/>
      <c r="X567" s="33"/>
      <c r="Y567" s="33"/>
      <c r="Z567" s="33"/>
      <c r="AA567" s="33"/>
      <c r="AB567" s="33"/>
      <c r="AC567" s="33"/>
      <c r="AD567" s="34"/>
    </row>
    <row r="568" spans="1:30" ht="15.75" customHeight="1" x14ac:dyDescent="0.25">
      <c r="A568" s="6"/>
      <c r="B568" s="6"/>
      <c r="C568" s="34"/>
      <c r="D568" s="34"/>
      <c r="E568" s="34"/>
      <c r="F568" s="34"/>
      <c r="G568" s="34"/>
      <c r="H568" s="34"/>
      <c r="I568" s="34"/>
      <c r="J568" s="34"/>
      <c r="K568" s="34"/>
      <c r="L568" s="155"/>
      <c r="M568" s="155"/>
      <c r="N568" s="155"/>
      <c r="O568" s="155"/>
      <c r="P568" s="156"/>
      <c r="Q568" s="155"/>
      <c r="R568" s="157"/>
      <c r="S568" s="157"/>
      <c r="T568" s="33"/>
      <c r="U568" s="33"/>
      <c r="V568" s="33"/>
      <c r="W568" s="33"/>
      <c r="X568" s="33"/>
      <c r="Y568" s="33"/>
      <c r="Z568" s="33"/>
      <c r="AA568" s="33"/>
      <c r="AB568" s="33"/>
      <c r="AC568" s="33"/>
      <c r="AD568" s="34"/>
    </row>
    <row r="569" spans="1:30" ht="15.75" customHeight="1" x14ac:dyDescent="0.25">
      <c r="A569" s="6"/>
      <c r="B569" s="6"/>
      <c r="C569" s="34"/>
      <c r="D569" s="34"/>
      <c r="E569" s="34"/>
      <c r="F569" s="34"/>
      <c r="G569" s="34"/>
      <c r="H569" s="34"/>
      <c r="I569" s="34"/>
      <c r="J569" s="34"/>
      <c r="K569" s="34"/>
      <c r="L569" s="155"/>
      <c r="M569" s="155"/>
      <c r="N569" s="155"/>
      <c r="O569" s="155"/>
      <c r="P569" s="156"/>
      <c r="Q569" s="155"/>
      <c r="R569" s="157"/>
      <c r="S569" s="157"/>
      <c r="T569" s="33"/>
      <c r="U569" s="33"/>
      <c r="V569" s="33"/>
      <c r="W569" s="33"/>
      <c r="X569" s="33"/>
      <c r="Y569" s="33"/>
      <c r="Z569" s="33"/>
      <c r="AA569" s="33"/>
      <c r="AB569" s="33"/>
      <c r="AC569" s="33"/>
      <c r="AD569" s="34"/>
    </row>
    <row r="570" spans="1:30" ht="15.75" customHeight="1" x14ac:dyDescent="0.25">
      <c r="A570" s="6"/>
      <c r="B570" s="6"/>
      <c r="C570" s="34"/>
      <c r="D570" s="34"/>
      <c r="E570" s="34"/>
      <c r="F570" s="34"/>
      <c r="G570" s="34"/>
      <c r="H570" s="34"/>
      <c r="I570" s="34"/>
      <c r="J570" s="34"/>
      <c r="K570" s="34"/>
      <c r="L570" s="155"/>
      <c r="M570" s="155"/>
      <c r="N570" s="155"/>
      <c r="O570" s="155"/>
      <c r="P570" s="156"/>
      <c r="Q570" s="155"/>
      <c r="R570" s="157"/>
      <c r="S570" s="157"/>
      <c r="T570" s="33"/>
      <c r="U570" s="33"/>
      <c r="V570" s="33"/>
      <c r="W570" s="33"/>
      <c r="X570" s="33"/>
      <c r="Y570" s="33"/>
      <c r="Z570" s="33"/>
      <c r="AA570" s="33"/>
      <c r="AB570" s="33"/>
      <c r="AC570" s="33"/>
      <c r="AD570" s="34"/>
    </row>
    <row r="571" spans="1:30" ht="15.75" customHeight="1" x14ac:dyDescent="0.25">
      <c r="A571" s="6"/>
      <c r="B571" s="6"/>
      <c r="C571" s="34"/>
      <c r="D571" s="34"/>
      <c r="E571" s="34"/>
      <c r="F571" s="34"/>
      <c r="G571" s="34"/>
      <c r="H571" s="34"/>
      <c r="I571" s="34"/>
      <c r="J571" s="34"/>
      <c r="K571" s="34"/>
      <c r="L571" s="155"/>
      <c r="M571" s="155"/>
      <c r="N571" s="155"/>
      <c r="O571" s="155"/>
      <c r="P571" s="156"/>
      <c r="Q571" s="155"/>
      <c r="R571" s="157"/>
      <c r="S571" s="157"/>
      <c r="T571" s="33"/>
      <c r="U571" s="33"/>
      <c r="V571" s="33"/>
      <c r="W571" s="33"/>
      <c r="X571" s="33"/>
      <c r="Y571" s="33"/>
      <c r="Z571" s="33"/>
      <c r="AA571" s="33"/>
      <c r="AB571" s="33"/>
      <c r="AC571" s="33"/>
      <c r="AD571" s="34"/>
    </row>
    <row r="572" spans="1:30" ht="15.75" customHeight="1" x14ac:dyDescent="0.25">
      <c r="A572" s="6"/>
      <c r="B572" s="6"/>
      <c r="C572" s="34"/>
      <c r="D572" s="34"/>
      <c r="E572" s="34"/>
      <c r="F572" s="34"/>
      <c r="G572" s="34"/>
      <c r="H572" s="34"/>
      <c r="I572" s="34"/>
      <c r="J572" s="34"/>
      <c r="K572" s="34"/>
      <c r="L572" s="155"/>
      <c r="M572" s="155"/>
      <c r="N572" s="155"/>
      <c r="O572" s="155"/>
      <c r="P572" s="156"/>
      <c r="Q572" s="155"/>
      <c r="R572" s="157"/>
      <c r="S572" s="157"/>
      <c r="T572" s="33"/>
      <c r="U572" s="33"/>
      <c r="V572" s="33"/>
      <c r="W572" s="33"/>
      <c r="X572" s="33"/>
      <c r="Y572" s="33"/>
      <c r="Z572" s="33"/>
      <c r="AA572" s="33"/>
      <c r="AB572" s="33"/>
      <c r="AC572" s="33"/>
      <c r="AD572" s="34"/>
    </row>
    <row r="573" spans="1:30" ht="15.75" customHeight="1" x14ac:dyDescent="0.25">
      <c r="A573" s="6"/>
      <c r="B573" s="6"/>
      <c r="C573" s="34"/>
      <c r="D573" s="34"/>
      <c r="E573" s="34"/>
      <c r="F573" s="34"/>
      <c r="G573" s="34"/>
      <c r="H573" s="34"/>
      <c r="I573" s="34"/>
      <c r="J573" s="34"/>
      <c r="K573" s="34"/>
      <c r="L573" s="155"/>
      <c r="M573" s="155"/>
      <c r="N573" s="155"/>
      <c r="O573" s="155"/>
      <c r="P573" s="156"/>
      <c r="Q573" s="155"/>
      <c r="R573" s="157"/>
      <c r="S573" s="157"/>
      <c r="T573" s="33"/>
      <c r="U573" s="33"/>
      <c r="V573" s="33"/>
      <c r="W573" s="33"/>
      <c r="X573" s="33"/>
      <c r="Y573" s="33"/>
      <c r="Z573" s="33"/>
      <c r="AA573" s="33"/>
      <c r="AB573" s="33"/>
      <c r="AC573" s="33"/>
      <c r="AD573" s="34"/>
    </row>
    <row r="574" spans="1:30" ht="15.75" customHeight="1" x14ac:dyDescent="0.25">
      <c r="A574" s="6"/>
      <c r="B574" s="6"/>
      <c r="C574" s="34"/>
      <c r="D574" s="34"/>
      <c r="E574" s="34"/>
      <c r="F574" s="34"/>
      <c r="G574" s="34"/>
      <c r="H574" s="34"/>
      <c r="I574" s="34"/>
      <c r="J574" s="34"/>
      <c r="K574" s="34"/>
      <c r="L574" s="155"/>
      <c r="M574" s="155"/>
      <c r="N574" s="155"/>
      <c r="O574" s="155"/>
      <c r="P574" s="156"/>
      <c r="Q574" s="155"/>
      <c r="R574" s="157"/>
      <c r="S574" s="157"/>
      <c r="T574" s="33"/>
      <c r="U574" s="33"/>
      <c r="V574" s="33"/>
      <c r="W574" s="33"/>
      <c r="X574" s="33"/>
      <c r="Y574" s="33"/>
      <c r="Z574" s="33"/>
      <c r="AA574" s="33"/>
      <c r="AB574" s="33"/>
      <c r="AC574" s="33"/>
      <c r="AD574" s="34"/>
    </row>
    <row r="575" spans="1:30" ht="15.75" customHeight="1" x14ac:dyDescent="0.25">
      <c r="A575" s="6"/>
      <c r="B575" s="6"/>
      <c r="C575" s="34"/>
      <c r="D575" s="34"/>
      <c r="E575" s="34"/>
      <c r="F575" s="34"/>
      <c r="G575" s="34"/>
      <c r="H575" s="34"/>
      <c r="I575" s="34"/>
      <c r="J575" s="34"/>
      <c r="K575" s="34"/>
      <c r="L575" s="155"/>
      <c r="M575" s="155"/>
      <c r="N575" s="155"/>
      <c r="O575" s="155"/>
      <c r="P575" s="156"/>
      <c r="Q575" s="155"/>
      <c r="R575" s="157"/>
      <c r="S575" s="157"/>
      <c r="T575" s="33"/>
      <c r="U575" s="33"/>
      <c r="V575" s="33"/>
      <c r="W575" s="33"/>
      <c r="X575" s="33"/>
      <c r="Y575" s="33"/>
      <c r="Z575" s="33"/>
      <c r="AA575" s="33"/>
      <c r="AB575" s="33"/>
      <c r="AC575" s="33"/>
      <c r="AD575" s="34"/>
    </row>
    <row r="576" spans="1:30" ht="15.75" customHeight="1" x14ac:dyDescent="0.25">
      <c r="A576" s="6"/>
      <c r="B576" s="6"/>
      <c r="C576" s="34"/>
      <c r="D576" s="34"/>
      <c r="E576" s="34"/>
      <c r="F576" s="34"/>
      <c r="G576" s="34"/>
      <c r="H576" s="34"/>
      <c r="I576" s="34"/>
      <c r="J576" s="34"/>
      <c r="K576" s="34"/>
      <c r="L576" s="155"/>
      <c r="M576" s="155"/>
      <c r="N576" s="155"/>
      <c r="O576" s="155"/>
      <c r="P576" s="156"/>
      <c r="Q576" s="155"/>
      <c r="R576" s="157"/>
      <c r="S576" s="157"/>
      <c r="T576" s="33"/>
      <c r="U576" s="33"/>
      <c r="V576" s="33"/>
      <c r="W576" s="33"/>
      <c r="X576" s="33"/>
      <c r="Y576" s="33"/>
      <c r="Z576" s="33"/>
      <c r="AA576" s="33"/>
      <c r="AB576" s="33"/>
      <c r="AC576" s="33"/>
      <c r="AD576" s="34"/>
    </row>
    <row r="577" spans="1:30" ht="15.75" customHeight="1" x14ac:dyDescent="0.25">
      <c r="A577" s="6"/>
      <c r="B577" s="6"/>
      <c r="C577" s="34"/>
      <c r="D577" s="34"/>
      <c r="E577" s="34"/>
      <c r="F577" s="34"/>
      <c r="G577" s="34"/>
      <c r="H577" s="34"/>
      <c r="I577" s="34"/>
      <c r="J577" s="34"/>
      <c r="K577" s="34"/>
      <c r="L577" s="155"/>
      <c r="M577" s="155"/>
      <c r="N577" s="155"/>
      <c r="O577" s="155"/>
      <c r="P577" s="156"/>
      <c r="Q577" s="155"/>
      <c r="R577" s="157"/>
      <c r="S577" s="157"/>
      <c r="T577" s="33"/>
      <c r="U577" s="33"/>
      <c r="V577" s="33"/>
      <c r="W577" s="33"/>
      <c r="X577" s="33"/>
      <c r="Y577" s="33"/>
      <c r="Z577" s="33"/>
      <c r="AA577" s="33"/>
      <c r="AB577" s="33"/>
      <c r="AC577" s="33"/>
      <c r="AD577" s="34"/>
    </row>
    <row r="578" spans="1:30" ht="15.75" customHeight="1" x14ac:dyDescent="0.25">
      <c r="A578" s="6"/>
      <c r="B578" s="6"/>
      <c r="C578" s="34"/>
      <c r="D578" s="34"/>
      <c r="E578" s="34"/>
      <c r="F578" s="34"/>
      <c r="G578" s="34"/>
      <c r="H578" s="34"/>
      <c r="I578" s="34"/>
      <c r="J578" s="34"/>
      <c r="K578" s="34"/>
      <c r="L578" s="155"/>
      <c r="M578" s="155"/>
      <c r="N578" s="155"/>
      <c r="O578" s="155"/>
      <c r="P578" s="156"/>
      <c r="Q578" s="155"/>
      <c r="R578" s="157"/>
      <c r="S578" s="157"/>
      <c r="T578" s="33"/>
      <c r="U578" s="33"/>
      <c r="V578" s="33"/>
      <c r="W578" s="33"/>
      <c r="X578" s="33"/>
      <c r="Y578" s="33"/>
      <c r="Z578" s="33"/>
      <c r="AA578" s="33"/>
      <c r="AB578" s="33"/>
      <c r="AC578" s="33"/>
      <c r="AD578" s="34"/>
    </row>
    <row r="579" spans="1:30" ht="15.75" customHeight="1" x14ac:dyDescent="0.25">
      <c r="A579" s="6"/>
      <c r="B579" s="6"/>
      <c r="C579" s="34"/>
      <c r="D579" s="34"/>
      <c r="E579" s="34"/>
      <c r="F579" s="34"/>
      <c r="G579" s="34"/>
      <c r="H579" s="34"/>
      <c r="I579" s="34"/>
      <c r="J579" s="34"/>
      <c r="K579" s="34"/>
      <c r="L579" s="155"/>
      <c r="M579" s="155"/>
      <c r="N579" s="155"/>
      <c r="O579" s="155"/>
      <c r="P579" s="156"/>
      <c r="Q579" s="155"/>
      <c r="R579" s="157"/>
      <c r="S579" s="157"/>
      <c r="T579" s="33"/>
      <c r="U579" s="33"/>
      <c r="V579" s="33"/>
      <c r="W579" s="33"/>
      <c r="X579" s="33"/>
      <c r="Y579" s="33"/>
      <c r="Z579" s="33"/>
      <c r="AA579" s="33"/>
      <c r="AB579" s="33"/>
      <c r="AC579" s="33"/>
      <c r="AD579" s="34"/>
    </row>
    <row r="580" spans="1:30" ht="15.75" customHeight="1" x14ac:dyDescent="0.25">
      <c r="A580" s="6"/>
      <c r="B580" s="6"/>
      <c r="C580" s="34"/>
      <c r="D580" s="34"/>
      <c r="E580" s="34"/>
      <c r="F580" s="34"/>
      <c r="G580" s="34"/>
      <c r="H580" s="34"/>
      <c r="I580" s="34"/>
      <c r="J580" s="34"/>
      <c r="K580" s="34"/>
      <c r="L580" s="155"/>
      <c r="M580" s="155"/>
      <c r="N580" s="155"/>
      <c r="O580" s="155"/>
      <c r="P580" s="156"/>
      <c r="Q580" s="155"/>
      <c r="R580" s="157"/>
      <c r="S580" s="157"/>
      <c r="T580" s="33"/>
      <c r="U580" s="33"/>
      <c r="V580" s="33"/>
      <c r="W580" s="33"/>
      <c r="X580" s="33"/>
      <c r="Y580" s="33"/>
      <c r="Z580" s="33"/>
      <c r="AA580" s="33"/>
      <c r="AB580" s="33"/>
      <c r="AC580" s="33"/>
      <c r="AD580" s="34"/>
    </row>
    <row r="581" spans="1:30" ht="15.75" customHeight="1" x14ac:dyDescent="0.25">
      <c r="A581" s="6"/>
      <c r="B581" s="6"/>
      <c r="C581" s="34"/>
      <c r="D581" s="34"/>
      <c r="E581" s="34"/>
      <c r="F581" s="34"/>
      <c r="G581" s="34"/>
      <c r="H581" s="34"/>
      <c r="I581" s="34"/>
      <c r="J581" s="34"/>
      <c r="K581" s="34"/>
      <c r="L581" s="155"/>
      <c r="M581" s="155"/>
      <c r="N581" s="155"/>
      <c r="O581" s="155"/>
      <c r="P581" s="156"/>
      <c r="Q581" s="155"/>
      <c r="R581" s="157"/>
      <c r="S581" s="157"/>
      <c r="T581" s="33"/>
      <c r="U581" s="33"/>
      <c r="V581" s="33"/>
      <c r="W581" s="33"/>
      <c r="X581" s="33"/>
      <c r="Y581" s="33"/>
      <c r="Z581" s="33"/>
      <c r="AA581" s="33"/>
      <c r="AB581" s="33"/>
      <c r="AC581" s="33"/>
      <c r="AD581" s="34"/>
    </row>
    <row r="582" spans="1:30" ht="15.75" customHeight="1" x14ac:dyDescent="0.25">
      <c r="A582" s="6"/>
      <c r="B582" s="6"/>
      <c r="C582" s="34"/>
      <c r="D582" s="34"/>
      <c r="E582" s="34"/>
      <c r="F582" s="34"/>
      <c r="G582" s="34"/>
      <c r="H582" s="34"/>
      <c r="I582" s="34"/>
      <c r="J582" s="34"/>
      <c r="K582" s="34"/>
      <c r="L582" s="155"/>
      <c r="M582" s="155"/>
      <c r="N582" s="155"/>
      <c r="O582" s="155"/>
      <c r="P582" s="156"/>
      <c r="Q582" s="155"/>
      <c r="R582" s="157"/>
      <c r="S582" s="157"/>
      <c r="T582" s="33"/>
      <c r="U582" s="33"/>
      <c r="V582" s="33"/>
      <c r="W582" s="33"/>
      <c r="X582" s="33"/>
      <c r="Y582" s="33"/>
      <c r="Z582" s="33"/>
      <c r="AA582" s="33"/>
      <c r="AB582" s="33"/>
      <c r="AC582" s="33"/>
      <c r="AD582" s="34"/>
    </row>
    <row r="583" spans="1:30" ht="15.75" customHeight="1" x14ac:dyDescent="0.25">
      <c r="A583" s="6"/>
      <c r="B583" s="6"/>
      <c r="C583" s="34"/>
      <c r="D583" s="34"/>
      <c r="E583" s="34"/>
      <c r="F583" s="34"/>
      <c r="G583" s="34"/>
      <c r="H583" s="34"/>
      <c r="I583" s="34"/>
      <c r="J583" s="34"/>
      <c r="K583" s="34"/>
      <c r="L583" s="155"/>
      <c r="M583" s="155"/>
      <c r="N583" s="155"/>
      <c r="O583" s="155"/>
      <c r="P583" s="156"/>
      <c r="Q583" s="155"/>
      <c r="R583" s="157"/>
      <c r="S583" s="157"/>
      <c r="T583" s="33"/>
      <c r="U583" s="33"/>
      <c r="V583" s="33"/>
      <c r="W583" s="33"/>
      <c r="X583" s="33"/>
      <c r="Y583" s="33"/>
      <c r="Z583" s="33"/>
      <c r="AA583" s="33"/>
      <c r="AB583" s="33"/>
      <c r="AC583" s="33"/>
      <c r="AD583" s="34"/>
    </row>
    <row r="584" spans="1:30" ht="15.75" customHeight="1" x14ac:dyDescent="0.25">
      <c r="A584" s="6"/>
      <c r="B584" s="6"/>
      <c r="C584" s="34"/>
      <c r="D584" s="34"/>
      <c r="E584" s="34"/>
      <c r="F584" s="34"/>
      <c r="G584" s="34"/>
      <c r="H584" s="34"/>
      <c r="I584" s="34"/>
      <c r="J584" s="34"/>
      <c r="K584" s="34"/>
      <c r="L584" s="155"/>
      <c r="M584" s="155"/>
      <c r="N584" s="155"/>
      <c r="O584" s="155"/>
      <c r="P584" s="156"/>
      <c r="Q584" s="155"/>
      <c r="R584" s="157"/>
      <c r="S584" s="157"/>
      <c r="T584" s="33"/>
      <c r="U584" s="33"/>
      <c r="V584" s="33"/>
      <c r="W584" s="33"/>
      <c r="X584" s="33"/>
      <c r="Y584" s="33"/>
      <c r="Z584" s="33"/>
      <c r="AA584" s="33"/>
      <c r="AB584" s="33"/>
      <c r="AC584" s="33"/>
      <c r="AD584" s="34"/>
    </row>
    <row r="585" spans="1:30" ht="15.75" customHeight="1" x14ac:dyDescent="0.25">
      <c r="A585" s="6"/>
      <c r="B585" s="6"/>
      <c r="C585" s="34"/>
      <c r="D585" s="34"/>
      <c r="E585" s="34"/>
      <c r="F585" s="34"/>
      <c r="G585" s="34"/>
      <c r="H585" s="34"/>
      <c r="I585" s="34"/>
      <c r="J585" s="34"/>
      <c r="K585" s="34"/>
      <c r="L585" s="155"/>
      <c r="M585" s="155"/>
      <c r="N585" s="155"/>
      <c r="O585" s="155"/>
      <c r="P585" s="156"/>
      <c r="Q585" s="155"/>
      <c r="R585" s="157"/>
      <c r="S585" s="157"/>
      <c r="T585" s="33"/>
      <c r="U585" s="33"/>
      <c r="V585" s="33"/>
      <c r="W585" s="33"/>
      <c r="X585" s="33"/>
      <c r="Y585" s="33"/>
      <c r="Z585" s="33"/>
      <c r="AA585" s="33"/>
      <c r="AB585" s="33"/>
      <c r="AC585" s="33"/>
      <c r="AD585" s="34"/>
    </row>
    <row r="586" spans="1:30" ht="15.75" customHeight="1" x14ac:dyDescent="0.25">
      <c r="A586" s="6"/>
      <c r="B586" s="6"/>
      <c r="C586" s="34"/>
      <c r="D586" s="34"/>
      <c r="E586" s="34"/>
      <c r="F586" s="34"/>
      <c r="G586" s="34"/>
      <c r="H586" s="34"/>
      <c r="I586" s="34"/>
      <c r="J586" s="34"/>
      <c r="K586" s="34"/>
      <c r="L586" s="155"/>
      <c r="M586" s="155"/>
      <c r="N586" s="155"/>
      <c r="O586" s="155"/>
      <c r="P586" s="156"/>
      <c r="Q586" s="155"/>
      <c r="R586" s="157"/>
      <c r="S586" s="157"/>
      <c r="T586" s="33"/>
      <c r="U586" s="33"/>
      <c r="V586" s="33"/>
      <c r="W586" s="33"/>
      <c r="X586" s="33"/>
      <c r="Y586" s="33"/>
      <c r="Z586" s="33"/>
      <c r="AA586" s="33"/>
      <c r="AB586" s="33"/>
      <c r="AC586" s="33"/>
      <c r="AD586" s="34"/>
    </row>
    <row r="587" spans="1:30" ht="15.75" customHeight="1" x14ac:dyDescent="0.25">
      <c r="A587" s="6"/>
      <c r="B587" s="6"/>
      <c r="C587" s="34"/>
      <c r="D587" s="34"/>
      <c r="E587" s="34"/>
      <c r="F587" s="34"/>
      <c r="G587" s="34"/>
      <c r="H587" s="34"/>
      <c r="I587" s="34"/>
      <c r="J587" s="34"/>
      <c r="K587" s="34"/>
      <c r="L587" s="155"/>
      <c r="M587" s="155"/>
      <c r="N587" s="155"/>
      <c r="O587" s="155"/>
      <c r="P587" s="156"/>
      <c r="Q587" s="155"/>
      <c r="R587" s="157"/>
      <c r="S587" s="157"/>
      <c r="T587" s="33"/>
      <c r="U587" s="33"/>
      <c r="V587" s="33"/>
      <c r="W587" s="33"/>
      <c r="X587" s="33"/>
      <c r="Y587" s="33"/>
      <c r="Z587" s="33"/>
      <c r="AA587" s="33"/>
      <c r="AB587" s="33"/>
      <c r="AC587" s="33"/>
      <c r="AD587" s="34"/>
    </row>
    <row r="588" spans="1:30" ht="15.75" customHeight="1" x14ac:dyDescent="0.25">
      <c r="A588" s="6"/>
      <c r="B588" s="6"/>
      <c r="C588" s="34"/>
      <c r="D588" s="34"/>
      <c r="E588" s="34"/>
      <c r="F588" s="34"/>
      <c r="G588" s="34"/>
      <c r="H588" s="34"/>
      <c r="I588" s="34"/>
      <c r="J588" s="34"/>
      <c r="K588" s="34"/>
      <c r="L588" s="155"/>
      <c r="M588" s="155"/>
      <c r="N588" s="155"/>
      <c r="O588" s="155"/>
      <c r="P588" s="156"/>
      <c r="Q588" s="155"/>
      <c r="R588" s="157"/>
      <c r="S588" s="157"/>
      <c r="T588" s="33"/>
      <c r="U588" s="33"/>
      <c r="V588" s="33"/>
      <c r="W588" s="33"/>
      <c r="X588" s="33"/>
      <c r="Y588" s="33"/>
      <c r="Z588" s="33"/>
      <c r="AA588" s="33"/>
      <c r="AB588" s="33"/>
      <c r="AC588" s="33"/>
      <c r="AD588" s="34"/>
    </row>
    <row r="589" spans="1:30" ht="15.75" customHeight="1" x14ac:dyDescent="0.25">
      <c r="A589" s="6"/>
      <c r="B589" s="6"/>
      <c r="C589" s="34"/>
      <c r="D589" s="34"/>
      <c r="E589" s="34"/>
      <c r="F589" s="34"/>
      <c r="G589" s="34"/>
      <c r="H589" s="34"/>
      <c r="I589" s="34"/>
      <c r="J589" s="34"/>
      <c r="K589" s="34"/>
      <c r="L589" s="155"/>
      <c r="M589" s="155"/>
      <c r="N589" s="155"/>
      <c r="O589" s="155"/>
      <c r="P589" s="156"/>
      <c r="Q589" s="155"/>
      <c r="R589" s="157"/>
      <c r="S589" s="157"/>
      <c r="T589" s="33"/>
      <c r="U589" s="33"/>
      <c r="V589" s="33"/>
      <c r="W589" s="33"/>
      <c r="X589" s="33"/>
      <c r="Y589" s="33"/>
      <c r="Z589" s="33"/>
      <c r="AA589" s="33"/>
      <c r="AB589" s="33"/>
      <c r="AC589" s="33"/>
      <c r="AD589" s="34"/>
    </row>
    <row r="590" spans="1:30" ht="15.75" customHeight="1" x14ac:dyDescent="0.25">
      <c r="A590" s="6"/>
      <c r="B590" s="6"/>
      <c r="C590" s="34"/>
      <c r="D590" s="34"/>
      <c r="E590" s="34"/>
      <c r="F590" s="34"/>
      <c r="G590" s="34"/>
      <c r="H590" s="34"/>
      <c r="I590" s="34"/>
      <c r="J590" s="34"/>
      <c r="K590" s="34"/>
      <c r="L590" s="155"/>
      <c r="M590" s="155"/>
      <c r="N590" s="155"/>
      <c r="O590" s="155"/>
      <c r="P590" s="156"/>
      <c r="Q590" s="155"/>
      <c r="R590" s="157"/>
      <c r="S590" s="157"/>
      <c r="T590" s="33"/>
      <c r="U590" s="33"/>
      <c r="V590" s="33"/>
      <c r="W590" s="33"/>
      <c r="X590" s="33"/>
      <c r="Y590" s="33"/>
      <c r="Z590" s="33"/>
      <c r="AA590" s="33"/>
      <c r="AB590" s="33"/>
      <c r="AC590" s="33"/>
      <c r="AD590" s="34"/>
    </row>
    <row r="591" spans="1:30" ht="15.75" customHeight="1" x14ac:dyDescent="0.25">
      <c r="A591" s="6"/>
      <c r="B591" s="6"/>
      <c r="C591" s="34"/>
      <c r="D591" s="34"/>
      <c r="E591" s="34"/>
      <c r="F591" s="34"/>
      <c r="G591" s="34"/>
      <c r="H591" s="34"/>
      <c r="I591" s="34"/>
      <c r="J591" s="34"/>
      <c r="K591" s="34"/>
      <c r="L591" s="155"/>
      <c r="M591" s="155"/>
      <c r="N591" s="155"/>
      <c r="O591" s="155"/>
      <c r="P591" s="156"/>
      <c r="Q591" s="155"/>
      <c r="R591" s="157"/>
      <c r="S591" s="157"/>
      <c r="T591" s="33"/>
      <c r="U591" s="33"/>
      <c r="V591" s="33"/>
      <c r="W591" s="33"/>
      <c r="X591" s="33"/>
      <c r="Y591" s="33"/>
      <c r="Z591" s="33"/>
      <c r="AA591" s="33"/>
      <c r="AB591" s="33"/>
      <c r="AC591" s="33"/>
      <c r="AD591" s="34"/>
    </row>
    <row r="592" spans="1:30" ht="15.75" customHeight="1" x14ac:dyDescent="0.25">
      <c r="A592" s="6"/>
      <c r="B592" s="6"/>
      <c r="C592" s="34"/>
      <c r="D592" s="34"/>
      <c r="E592" s="34"/>
      <c r="F592" s="34"/>
      <c r="G592" s="34"/>
      <c r="H592" s="34"/>
      <c r="I592" s="34"/>
      <c r="J592" s="34"/>
      <c r="K592" s="34"/>
      <c r="L592" s="155"/>
      <c r="M592" s="155"/>
      <c r="N592" s="155"/>
      <c r="O592" s="155"/>
      <c r="P592" s="156"/>
      <c r="Q592" s="155"/>
      <c r="R592" s="157"/>
      <c r="S592" s="157"/>
      <c r="T592" s="33"/>
      <c r="U592" s="33"/>
      <c r="V592" s="33"/>
      <c r="W592" s="33"/>
      <c r="X592" s="33"/>
      <c r="Y592" s="33"/>
      <c r="Z592" s="33"/>
      <c r="AA592" s="33"/>
      <c r="AB592" s="33"/>
      <c r="AC592" s="33"/>
      <c r="AD592" s="34"/>
    </row>
    <row r="593" spans="1:30" ht="15.75" customHeight="1" x14ac:dyDescent="0.25">
      <c r="A593" s="6"/>
      <c r="B593" s="6"/>
      <c r="C593" s="34"/>
      <c r="D593" s="34"/>
      <c r="E593" s="34"/>
      <c r="F593" s="34"/>
      <c r="G593" s="34"/>
      <c r="H593" s="34"/>
      <c r="I593" s="34"/>
      <c r="J593" s="34"/>
      <c r="K593" s="34"/>
      <c r="L593" s="155"/>
      <c r="M593" s="155"/>
      <c r="N593" s="155"/>
      <c r="O593" s="155"/>
      <c r="P593" s="156"/>
      <c r="Q593" s="155"/>
      <c r="R593" s="157"/>
      <c r="S593" s="157"/>
      <c r="T593" s="33"/>
      <c r="U593" s="33"/>
      <c r="V593" s="33"/>
      <c r="W593" s="33"/>
      <c r="X593" s="33"/>
      <c r="Y593" s="33"/>
      <c r="Z593" s="33"/>
      <c r="AA593" s="33"/>
      <c r="AB593" s="33"/>
      <c r="AC593" s="33"/>
      <c r="AD593" s="34"/>
    </row>
    <row r="594" spans="1:30" ht="15.75" customHeight="1" x14ac:dyDescent="0.25">
      <c r="A594" s="6"/>
      <c r="B594" s="6"/>
      <c r="C594" s="34"/>
      <c r="D594" s="34"/>
      <c r="E594" s="34"/>
      <c r="F594" s="34"/>
      <c r="G594" s="34"/>
      <c r="H594" s="34"/>
      <c r="I594" s="34"/>
      <c r="J594" s="34"/>
      <c r="K594" s="34"/>
      <c r="L594" s="155"/>
      <c r="M594" s="155"/>
      <c r="N594" s="155"/>
      <c r="O594" s="155"/>
      <c r="P594" s="156"/>
      <c r="Q594" s="155"/>
      <c r="R594" s="157"/>
      <c r="S594" s="157"/>
      <c r="T594" s="33"/>
      <c r="U594" s="33"/>
      <c r="V594" s="33"/>
      <c r="W594" s="33"/>
      <c r="X594" s="33"/>
      <c r="Y594" s="33"/>
      <c r="Z594" s="33"/>
      <c r="AA594" s="33"/>
      <c r="AB594" s="33"/>
      <c r="AC594" s="33"/>
      <c r="AD594" s="34"/>
    </row>
    <row r="595" spans="1:30" ht="15.75" customHeight="1" x14ac:dyDescent="0.25">
      <c r="A595" s="6"/>
      <c r="B595" s="6"/>
      <c r="C595" s="34"/>
      <c r="D595" s="34"/>
      <c r="E595" s="34"/>
      <c r="F595" s="34"/>
      <c r="G595" s="34"/>
      <c r="H595" s="34"/>
      <c r="I595" s="34"/>
      <c r="J595" s="34"/>
      <c r="K595" s="34"/>
      <c r="L595" s="155"/>
      <c r="M595" s="155"/>
      <c r="N595" s="155"/>
      <c r="O595" s="155"/>
      <c r="P595" s="156"/>
      <c r="Q595" s="155"/>
      <c r="R595" s="157"/>
      <c r="S595" s="157"/>
      <c r="T595" s="33"/>
      <c r="U595" s="33"/>
      <c r="V595" s="33"/>
      <c r="W595" s="33"/>
      <c r="X595" s="33"/>
      <c r="Y595" s="33"/>
      <c r="Z595" s="33"/>
      <c r="AA595" s="33"/>
      <c r="AB595" s="33"/>
      <c r="AC595" s="33"/>
      <c r="AD595" s="34"/>
    </row>
    <row r="596" spans="1:30" ht="15.75" customHeight="1" x14ac:dyDescent="0.25">
      <c r="A596" s="6"/>
      <c r="B596" s="6"/>
      <c r="C596" s="34"/>
      <c r="D596" s="34"/>
      <c r="E596" s="34"/>
      <c r="F596" s="34"/>
      <c r="G596" s="34"/>
      <c r="H596" s="34"/>
      <c r="I596" s="34"/>
      <c r="J596" s="34"/>
      <c r="K596" s="34"/>
      <c r="L596" s="155"/>
      <c r="M596" s="155"/>
      <c r="N596" s="155"/>
      <c r="O596" s="155"/>
      <c r="P596" s="156"/>
      <c r="Q596" s="155"/>
      <c r="R596" s="157"/>
      <c r="S596" s="157"/>
      <c r="T596" s="33"/>
      <c r="U596" s="33"/>
      <c r="V596" s="33"/>
      <c r="W596" s="33"/>
      <c r="X596" s="33"/>
      <c r="Y596" s="33"/>
      <c r="Z596" s="33"/>
      <c r="AA596" s="33"/>
      <c r="AB596" s="33"/>
      <c r="AC596" s="33"/>
      <c r="AD596" s="34"/>
    </row>
    <row r="597" spans="1:30" ht="15.75" customHeight="1" x14ac:dyDescent="0.25">
      <c r="A597" s="6"/>
      <c r="B597" s="6"/>
      <c r="C597" s="34"/>
      <c r="D597" s="34"/>
      <c r="E597" s="34"/>
      <c r="F597" s="34"/>
      <c r="G597" s="34"/>
      <c r="H597" s="34"/>
      <c r="I597" s="34"/>
      <c r="J597" s="34"/>
      <c r="K597" s="34"/>
      <c r="L597" s="155"/>
      <c r="M597" s="155"/>
      <c r="N597" s="155"/>
      <c r="O597" s="155"/>
      <c r="P597" s="156"/>
      <c r="Q597" s="155"/>
      <c r="R597" s="157"/>
      <c r="S597" s="157"/>
      <c r="T597" s="33"/>
      <c r="U597" s="33"/>
      <c r="V597" s="33"/>
      <c r="W597" s="33"/>
      <c r="X597" s="33"/>
      <c r="Y597" s="33"/>
      <c r="Z597" s="33"/>
      <c r="AA597" s="33"/>
      <c r="AB597" s="33"/>
      <c r="AC597" s="33"/>
      <c r="AD597" s="34"/>
    </row>
    <row r="598" spans="1:30" ht="15.75" customHeight="1" x14ac:dyDescent="0.25">
      <c r="A598" s="6"/>
      <c r="B598" s="6"/>
      <c r="C598" s="34"/>
      <c r="D598" s="34"/>
      <c r="E598" s="34"/>
      <c r="F598" s="34"/>
      <c r="G598" s="34"/>
      <c r="H598" s="34"/>
      <c r="I598" s="34"/>
      <c r="J598" s="34"/>
      <c r="K598" s="34"/>
      <c r="L598" s="155"/>
      <c r="M598" s="155"/>
      <c r="N598" s="155"/>
      <c r="O598" s="155"/>
      <c r="P598" s="156"/>
      <c r="Q598" s="155"/>
      <c r="R598" s="157"/>
      <c r="S598" s="157"/>
      <c r="T598" s="33"/>
      <c r="U598" s="33"/>
      <c r="V598" s="33"/>
      <c r="W598" s="33"/>
      <c r="X598" s="33"/>
      <c r="Y598" s="33"/>
      <c r="Z598" s="33"/>
      <c r="AA598" s="33"/>
      <c r="AB598" s="33"/>
      <c r="AC598" s="33"/>
      <c r="AD598" s="34"/>
    </row>
    <row r="599" spans="1:30" ht="15.75" customHeight="1" x14ac:dyDescent="0.25">
      <c r="A599" s="6"/>
      <c r="B599" s="6"/>
      <c r="C599" s="34"/>
      <c r="D599" s="34"/>
      <c r="E599" s="34"/>
      <c r="F599" s="34"/>
      <c r="G599" s="34"/>
      <c r="H599" s="34"/>
      <c r="I599" s="34"/>
      <c r="J599" s="34"/>
      <c r="K599" s="34"/>
      <c r="L599" s="155"/>
      <c r="M599" s="155"/>
      <c r="N599" s="155"/>
      <c r="O599" s="155"/>
      <c r="P599" s="156"/>
      <c r="Q599" s="155"/>
      <c r="R599" s="157"/>
      <c r="S599" s="157"/>
      <c r="T599" s="33"/>
      <c r="U599" s="33"/>
      <c r="V599" s="33"/>
      <c r="W599" s="33"/>
      <c r="X599" s="33"/>
      <c r="Y599" s="33"/>
      <c r="Z599" s="33"/>
      <c r="AA599" s="33"/>
      <c r="AB599" s="33"/>
      <c r="AC599" s="33"/>
      <c r="AD599" s="34"/>
    </row>
    <row r="600" spans="1:30" ht="15.75" customHeight="1" x14ac:dyDescent="0.25">
      <c r="A600" s="6"/>
      <c r="B600" s="6"/>
      <c r="C600" s="34"/>
      <c r="D600" s="34"/>
      <c r="E600" s="34"/>
      <c r="F600" s="34"/>
      <c r="G600" s="34"/>
      <c r="H600" s="34"/>
      <c r="I600" s="34"/>
      <c r="J600" s="34"/>
      <c r="K600" s="34"/>
      <c r="L600" s="155"/>
      <c r="M600" s="155"/>
      <c r="N600" s="155"/>
      <c r="O600" s="155"/>
      <c r="P600" s="156"/>
      <c r="Q600" s="155"/>
      <c r="R600" s="157"/>
      <c r="S600" s="157"/>
      <c r="T600" s="33"/>
      <c r="U600" s="33"/>
      <c r="V600" s="33"/>
      <c r="W600" s="33"/>
      <c r="X600" s="33"/>
      <c r="Y600" s="33"/>
      <c r="Z600" s="33"/>
      <c r="AA600" s="33"/>
      <c r="AB600" s="33"/>
      <c r="AC600" s="33"/>
      <c r="AD600" s="34"/>
    </row>
    <row r="601" spans="1:30" ht="15.75" customHeight="1" x14ac:dyDescent="0.25">
      <c r="A601" s="6"/>
      <c r="B601" s="6"/>
      <c r="C601" s="34"/>
      <c r="D601" s="34"/>
      <c r="E601" s="34"/>
      <c r="F601" s="34"/>
      <c r="G601" s="34"/>
      <c r="H601" s="34"/>
      <c r="I601" s="34"/>
      <c r="J601" s="34"/>
      <c r="K601" s="34"/>
      <c r="L601" s="155"/>
      <c r="M601" s="155"/>
      <c r="N601" s="155"/>
      <c r="O601" s="155"/>
      <c r="P601" s="156"/>
      <c r="Q601" s="155"/>
      <c r="R601" s="157"/>
      <c r="S601" s="157"/>
      <c r="T601" s="33"/>
      <c r="U601" s="33"/>
      <c r="V601" s="33"/>
      <c r="W601" s="33"/>
      <c r="X601" s="33"/>
      <c r="Y601" s="33"/>
      <c r="Z601" s="33"/>
      <c r="AA601" s="33"/>
      <c r="AB601" s="33"/>
      <c r="AC601" s="33"/>
      <c r="AD601" s="34"/>
    </row>
    <row r="602" spans="1:30" ht="15.75" customHeight="1" x14ac:dyDescent="0.25">
      <c r="A602" s="6"/>
      <c r="B602" s="6"/>
      <c r="C602" s="34"/>
      <c r="D602" s="34"/>
      <c r="E602" s="34"/>
      <c r="F602" s="34"/>
      <c r="G602" s="34"/>
      <c r="H602" s="34"/>
      <c r="I602" s="34"/>
      <c r="J602" s="34"/>
      <c r="K602" s="34"/>
      <c r="L602" s="155"/>
      <c r="M602" s="155"/>
      <c r="N602" s="155"/>
      <c r="O602" s="155"/>
      <c r="P602" s="156"/>
      <c r="Q602" s="155"/>
      <c r="R602" s="157"/>
      <c r="S602" s="157"/>
      <c r="T602" s="33"/>
      <c r="U602" s="33"/>
      <c r="V602" s="33"/>
      <c r="W602" s="33"/>
      <c r="X602" s="33"/>
      <c r="Y602" s="33"/>
      <c r="Z602" s="33"/>
      <c r="AA602" s="33"/>
      <c r="AB602" s="33"/>
      <c r="AC602" s="33"/>
      <c r="AD602" s="34"/>
    </row>
    <row r="603" spans="1:30" ht="15.75" customHeight="1" x14ac:dyDescent="0.25">
      <c r="A603" s="6"/>
      <c r="B603" s="6"/>
      <c r="C603" s="34"/>
      <c r="D603" s="34"/>
      <c r="E603" s="34"/>
      <c r="F603" s="34"/>
      <c r="G603" s="34"/>
      <c r="H603" s="34"/>
      <c r="I603" s="34"/>
      <c r="J603" s="34"/>
      <c r="K603" s="34"/>
      <c r="L603" s="155"/>
      <c r="M603" s="155"/>
      <c r="N603" s="155"/>
      <c r="O603" s="155"/>
      <c r="P603" s="156"/>
      <c r="Q603" s="155"/>
      <c r="R603" s="157"/>
      <c r="S603" s="157"/>
      <c r="T603" s="33"/>
      <c r="U603" s="33"/>
      <c r="V603" s="33"/>
      <c r="W603" s="33"/>
      <c r="X603" s="33"/>
      <c r="Y603" s="33"/>
      <c r="Z603" s="33"/>
      <c r="AA603" s="33"/>
      <c r="AB603" s="33"/>
      <c r="AC603" s="33"/>
      <c r="AD603" s="34"/>
    </row>
    <row r="604" spans="1:30" ht="15.75" customHeight="1" x14ac:dyDescent="0.25">
      <c r="A604" s="6"/>
      <c r="B604" s="6"/>
      <c r="C604" s="34"/>
      <c r="D604" s="34"/>
      <c r="E604" s="34"/>
      <c r="F604" s="34"/>
      <c r="G604" s="34"/>
      <c r="H604" s="34"/>
      <c r="I604" s="34"/>
      <c r="J604" s="34"/>
      <c r="K604" s="34"/>
      <c r="L604" s="155"/>
      <c r="M604" s="155"/>
      <c r="N604" s="155"/>
      <c r="O604" s="155"/>
      <c r="P604" s="156"/>
      <c r="Q604" s="155"/>
      <c r="R604" s="157"/>
      <c r="S604" s="157"/>
      <c r="T604" s="33"/>
      <c r="U604" s="33"/>
      <c r="V604" s="33"/>
      <c r="W604" s="33"/>
      <c r="X604" s="33"/>
      <c r="Y604" s="33"/>
      <c r="Z604" s="33"/>
      <c r="AA604" s="33"/>
      <c r="AB604" s="33"/>
      <c r="AC604" s="33"/>
      <c r="AD604" s="34"/>
    </row>
    <row r="605" spans="1:30" ht="15.75" customHeight="1" x14ac:dyDescent="0.25">
      <c r="A605" s="6"/>
      <c r="B605" s="6"/>
      <c r="C605" s="34"/>
      <c r="D605" s="34"/>
      <c r="E605" s="34"/>
      <c r="F605" s="34"/>
      <c r="G605" s="34"/>
      <c r="H605" s="34"/>
      <c r="I605" s="34"/>
      <c r="J605" s="34"/>
      <c r="K605" s="34"/>
      <c r="L605" s="155"/>
      <c r="M605" s="155"/>
      <c r="N605" s="155"/>
      <c r="O605" s="155"/>
      <c r="P605" s="156"/>
      <c r="Q605" s="155"/>
      <c r="R605" s="157"/>
      <c r="S605" s="157"/>
      <c r="T605" s="33"/>
      <c r="U605" s="33"/>
      <c r="V605" s="33"/>
      <c r="W605" s="33"/>
      <c r="X605" s="33"/>
      <c r="Y605" s="33"/>
      <c r="Z605" s="33"/>
      <c r="AA605" s="33"/>
      <c r="AB605" s="33"/>
      <c r="AC605" s="33"/>
      <c r="AD605" s="34"/>
    </row>
    <row r="606" spans="1:30" ht="15.75" customHeight="1" x14ac:dyDescent="0.25">
      <c r="A606" s="6"/>
      <c r="B606" s="6"/>
      <c r="C606" s="34"/>
      <c r="D606" s="34"/>
      <c r="E606" s="34"/>
      <c r="F606" s="34"/>
      <c r="G606" s="34"/>
      <c r="H606" s="34"/>
      <c r="I606" s="34"/>
      <c r="J606" s="34"/>
      <c r="K606" s="34"/>
      <c r="L606" s="155"/>
      <c r="M606" s="155"/>
      <c r="N606" s="155"/>
      <c r="O606" s="155"/>
      <c r="P606" s="156"/>
      <c r="Q606" s="155"/>
      <c r="R606" s="157"/>
      <c r="S606" s="157"/>
      <c r="T606" s="33"/>
      <c r="U606" s="33"/>
      <c r="V606" s="33"/>
      <c r="W606" s="33"/>
      <c r="X606" s="33"/>
      <c r="Y606" s="33"/>
      <c r="Z606" s="33"/>
      <c r="AA606" s="33"/>
      <c r="AB606" s="33"/>
      <c r="AC606" s="33"/>
      <c r="AD606" s="34"/>
    </row>
    <row r="607" spans="1:30" ht="15.75" customHeight="1" x14ac:dyDescent="0.25">
      <c r="A607" s="6"/>
      <c r="B607" s="6"/>
      <c r="C607" s="34"/>
      <c r="D607" s="34"/>
      <c r="E607" s="34"/>
      <c r="F607" s="34"/>
      <c r="G607" s="34"/>
      <c r="H607" s="34"/>
      <c r="I607" s="34"/>
      <c r="J607" s="34"/>
      <c r="K607" s="34"/>
      <c r="L607" s="155"/>
      <c r="M607" s="155"/>
      <c r="N607" s="155"/>
      <c r="O607" s="155"/>
      <c r="P607" s="156"/>
      <c r="Q607" s="155"/>
      <c r="R607" s="157"/>
      <c r="S607" s="157"/>
      <c r="T607" s="33"/>
      <c r="U607" s="33"/>
      <c r="V607" s="33"/>
      <c r="W607" s="33"/>
      <c r="X607" s="33"/>
      <c r="Y607" s="33"/>
      <c r="Z607" s="33"/>
      <c r="AA607" s="33"/>
      <c r="AB607" s="33"/>
      <c r="AC607" s="33"/>
      <c r="AD607" s="34"/>
    </row>
    <row r="608" spans="1:30" ht="15.75" customHeight="1" x14ac:dyDescent="0.25">
      <c r="A608" s="6"/>
      <c r="B608" s="6"/>
      <c r="C608" s="34"/>
      <c r="D608" s="34"/>
      <c r="E608" s="34"/>
      <c r="F608" s="34"/>
      <c r="G608" s="34"/>
      <c r="H608" s="34"/>
      <c r="I608" s="34"/>
      <c r="J608" s="34"/>
      <c r="K608" s="34"/>
      <c r="L608" s="155"/>
      <c r="M608" s="155"/>
      <c r="N608" s="155"/>
      <c r="O608" s="155"/>
      <c r="P608" s="156"/>
      <c r="Q608" s="155"/>
      <c r="R608" s="157"/>
      <c r="S608" s="157"/>
      <c r="T608" s="33"/>
      <c r="U608" s="33"/>
      <c r="V608" s="33"/>
      <c r="W608" s="33"/>
      <c r="X608" s="33"/>
      <c r="Y608" s="33"/>
      <c r="Z608" s="33"/>
      <c r="AA608" s="33"/>
      <c r="AB608" s="33"/>
      <c r="AC608" s="33"/>
      <c r="AD608" s="34"/>
    </row>
    <row r="609" spans="1:30" ht="15.75" customHeight="1" x14ac:dyDescent="0.25">
      <c r="A609" s="6"/>
      <c r="B609" s="6"/>
      <c r="C609" s="34"/>
      <c r="D609" s="34"/>
      <c r="E609" s="34"/>
      <c r="F609" s="34"/>
      <c r="G609" s="34"/>
      <c r="H609" s="34"/>
      <c r="I609" s="34"/>
      <c r="J609" s="34"/>
      <c r="K609" s="34"/>
      <c r="L609" s="155"/>
      <c r="M609" s="155"/>
      <c r="N609" s="155"/>
      <c r="O609" s="155"/>
      <c r="P609" s="156"/>
      <c r="Q609" s="155"/>
      <c r="R609" s="157"/>
      <c r="S609" s="157"/>
      <c r="T609" s="33"/>
      <c r="U609" s="33"/>
      <c r="V609" s="33"/>
      <c r="W609" s="33"/>
      <c r="X609" s="33"/>
      <c r="Y609" s="33"/>
      <c r="Z609" s="33"/>
      <c r="AA609" s="33"/>
      <c r="AB609" s="33"/>
      <c r="AC609" s="33"/>
      <c r="AD609" s="34"/>
    </row>
    <row r="610" spans="1:30" ht="15.75" customHeight="1" x14ac:dyDescent="0.25">
      <c r="A610" s="6"/>
      <c r="B610" s="6"/>
      <c r="C610" s="34"/>
      <c r="D610" s="34"/>
      <c r="E610" s="34"/>
      <c r="F610" s="34"/>
      <c r="G610" s="34"/>
      <c r="H610" s="34"/>
      <c r="I610" s="34"/>
      <c r="J610" s="34"/>
      <c r="K610" s="34"/>
      <c r="L610" s="155"/>
      <c r="M610" s="155"/>
      <c r="N610" s="155"/>
      <c r="O610" s="155"/>
      <c r="P610" s="156"/>
      <c r="Q610" s="155"/>
      <c r="R610" s="157"/>
      <c r="S610" s="157"/>
      <c r="T610" s="33"/>
      <c r="U610" s="33"/>
      <c r="V610" s="33"/>
      <c r="W610" s="33"/>
      <c r="X610" s="33"/>
      <c r="Y610" s="33"/>
      <c r="Z610" s="33"/>
      <c r="AA610" s="33"/>
      <c r="AB610" s="33"/>
      <c r="AC610" s="33"/>
      <c r="AD610" s="34"/>
    </row>
    <row r="611" spans="1:30" ht="15.75" customHeight="1" x14ac:dyDescent="0.25">
      <c r="A611" s="6"/>
      <c r="B611" s="6"/>
      <c r="C611" s="34"/>
      <c r="D611" s="34"/>
      <c r="E611" s="34"/>
      <c r="F611" s="34"/>
      <c r="G611" s="34"/>
      <c r="H611" s="34"/>
      <c r="I611" s="34"/>
      <c r="J611" s="34"/>
      <c r="K611" s="34"/>
      <c r="L611" s="155"/>
      <c r="M611" s="155"/>
      <c r="N611" s="155"/>
      <c r="O611" s="155"/>
      <c r="P611" s="156"/>
      <c r="Q611" s="155"/>
      <c r="R611" s="157"/>
      <c r="S611" s="157"/>
      <c r="T611" s="33"/>
      <c r="U611" s="33"/>
      <c r="V611" s="33"/>
      <c r="W611" s="33"/>
      <c r="X611" s="33"/>
      <c r="Y611" s="33"/>
      <c r="Z611" s="33"/>
      <c r="AA611" s="33"/>
      <c r="AB611" s="33"/>
      <c r="AC611" s="33"/>
      <c r="AD611" s="34"/>
    </row>
    <row r="612" spans="1:30" ht="15.75" customHeight="1" x14ac:dyDescent="0.25">
      <c r="A612" s="6"/>
      <c r="B612" s="6"/>
      <c r="C612" s="34"/>
      <c r="D612" s="34"/>
      <c r="E612" s="34"/>
      <c r="F612" s="34"/>
      <c r="G612" s="34"/>
      <c r="H612" s="34"/>
      <c r="I612" s="34"/>
      <c r="J612" s="34"/>
      <c r="K612" s="34"/>
      <c r="L612" s="155"/>
      <c r="M612" s="155"/>
      <c r="N612" s="155"/>
      <c r="O612" s="155"/>
      <c r="P612" s="156"/>
      <c r="Q612" s="155"/>
      <c r="R612" s="157"/>
      <c r="S612" s="157"/>
      <c r="T612" s="33"/>
      <c r="U612" s="33"/>
      <c r="V612" s="33"/>
      <c r="W612" s="33"/>
      <c r="X612" s="33"/>
      <c r="Y612" s="33"/>
      <c r="Z612" s="33"/>
      <c r="AA612" s="33"/>
      <c r="AB612" s="33"/>
      <c r="AC612" s="33"/>
      <c r="AD612" s="34"/>
    </row>
    <row r="613" spans="1:30" ht="15.75" customHeight="1" x14ac:dyDescent="0.25">
      <c r="A613" s="6"/>
      <c r="B613" s="6"/>
      <c r="C613" s="34"/>
      <c r="D613" s="34"/>
      <c r="E613" s="34"/>
      <c r="F613" s="34"/>
      <c r="G613" s="34"/>
      <c r="H613" s="34"/>
      <c r="I613" s="34"/>
      <c r="J613" s="34"/>
      <c r="K613" s="34"/>
      <c r="L613" s="155"/>
      <c r="M613" s="155"/>
      <c r="N613" s="155"/>
      <c r="O613" s="155"/>
      <c r="P613" s="156"/>
      <c r="Q613" s="155"/>
      <c r="R613" s="157"/>
      <c r="S613" s="157"/>
      <c r="T613" s="33"/>
      <c r="U613" s="33"/>
      <c r="V613" s="33"/>
      <c r="W613" s="33"/>
      <c r="X613" s="33"/>
      <c r="Y613" s="33"/>
      <c r="Z613" s="33"/>
      <c r="AA613" s="33"/>
      <c r="AB613" s="33"/>
      <c r="AC613" s="33"/>
      <c r="AD613" s="34"/>
    </row>
    <row r="614" spans="1:30" ht="15.75" customHeight="1" x14ac:dyDescent="0.25">
      <c r="A614" s="6"/>
      <c r="B614" s="6"/>
      <c r="C614" s="34"/>
      <c r="D614" s="34"/>
      <c r="E614" s="34"/>
      <c r="F614" s="34"/>
      <c r="G614" s="34"/>
      <c r="H614" s="34"/>
      <c r="I614" s="34"/>
      <c r="J614" s="34"/>
      <c r="K614" s="34"/>
      <c r="L614" s="155"/>
      <c r="M614" s="155"/>
      <c r="N614" s="155"/>
      <c r="O614" s="155"/>
      <c r="P614" s="156"/>
      <c r="Q614" s="155"/>
      <c r="R614" s="157"/>
      <c r="S614" s="157"/>
      <c r="T614" s="33"/>
      <c r="U614" s="33"/>
      <c r="V614" s="33"/>
      <c r="W614" s="33"/>
      <c r="X614" s="33"/>
      <c r="Y614" s="33"/>
      <c r="Z614" s="33"/>
      <c r="AA614" s="33"/>
      <c r="AB614" s="33"/>
      <c r="AC614" s="33"/>
      <c r="AD614" s="34"/>
    </row>
    <row r="615" spans="1:30" ht="15.75" customHeight="1" x14ac:dyDescent="0.25">
      <c r="A615" s="6"/>
      <c r="B615" s="6"/>
      <c r="C615" s="34"/>
      <c r="D615" s="34"/>
      <c r="E615" s="34"/>
      <c r="F615" s="34"/>
      <c r="G615" s="34"/>
      <c r="H615" s="34"/>
      <c r="I615" s="34"/>
      <c r="J615" s="34"/>
      <c r="K615" s="34"/>
      <c r="L615" s="155"/>
      <c r="M615" s="155"/>
      <c r="N615" s="155"/>
      <c r="O615" s="155"/>
      <c r="P615" s="156"/>
      <c r="Q615" s="155"/>
      <c r="R615" s="157"/>
      <c r="S615" s="157"/>
      <c r="T615" s="33"/>
      <c r="U615" s="33"/>
      <c r="V615" s="33"/>
      <c r="W615" s="33"/>
      <c r="X615" s="33"/>
      <c r="Y615" s="33"/>
      <c r="Z615" s="33"/>
      <c r="AA615" s="33"/>
      <c r="AB615" s="33"/>
      <c r="AC615" s="33"/>
      <c r="AD615" s="34"/>
    </row>
    <row r="616" spans="1:30" ht="15.75" customHeight="1" x14ac:dyDescent="0.25">
      <c r="A616" s="6"/>
      <c r="B616" s="6"/>
      <c r="C616" s="34"/>
      <c r="D616" s="34"/>
      <c r="E616" s="34"/>
      <c r="F616" s="34"/>
      <c r="G616" s="34"/>
      <c r="H616" s="34"/>
      <c r="I616" s="34"/>
      <c r="J616" s="34"/>
      <c r="K616" s="34"/>
      <c r="L616" s="155"/>
      <c r="M616" s="155"/>
      <c r="N616" s="155"/>
      <c r="O616" s="155"/>
      <c r="P616" s="156"/>
      <c r="Q616" s="155"/>
      <c r="R616" s="157"/>
      <c r="S616" s="157"/>
      <c r="T616" s="33"/>
      <c r="U616" s="33"/>
      <c r="V616" s="33"/>
      <c r="W616" s="33"/>
      <c r="X616" s="33"/>
      <c r="Y616" s="33"/>
      <c r="Z616" s="33"/>
      <c r="AA616" s="33"/>
      <c r="AB616" s="33"/>
      <c r="AC616" s="33"/>
      <c r="AD616" s="34"/>
    </row>
    <row r="617" spans="1:30" ht="15.75" customHeight="1" x14ac:dyDescent="0.25">
      <c r="A617" s="6"/>
      <c r="B617" s="6"/>
      <c r="C617" s="34"/>
      <c r="D617" s="34"/>
      <c r="E617" s="34"/>
      <c r="F617" s="34"/>
      <c r="G617" s="34"/>
      <c r="H617" s="34"/>
      <c r="I617" s="34"/>
      <c r="J617" s="34"/>
      <c r="K617" s="34"/>
      <c r="L617" s="155"/>
      <c r="M617" s="155"/>
      <c r="N617" s="155"/>
      <c r="O617" s="155"/>
      <c r="P617" s="156"/>
      <c r="Q617" s="155"/>
      <c r="R617" s="157"/>
      <c r="S617" s="157"/>
      <c r="T617" s="33"/>
      <c r="U617" s="33"/>
      <c r="V617" s="33"/>
      <c r="W617" s="33"/>
      <c r="X617" s="33"/>
      <c r="Y617" s="33"/>
      <c r="Z617" s="33"/>
      <c r="AA617" s="33"/>
      <c r="AB617" s="33"/>
      <c r="AC617" s="33"/>
      <c r="AD617" s="34"/>
    </row>
    <row r="618" spans="1:30" ht="15.75" customHeight="1" x14ac:dyDescent="0.25">
      <c r="A618" s="6"/>
      <c r="B618" s="6"/>
      <c r="C618" s="34"/>
      <c r="D618" s="34"/>
      <c r="E618" s="34"/>
      <c r="F618" s="34"/>
      <c r="G618" s="34"/>
      <c r="H618" s="34"/>
      <c r="I618" s="34"/>
      <c r="J618" s="34"/>
      <c r="K618" s="34"/>
      <c r="L618" s="155"/>
      <c r="M618" s="155"/>
      <c r="N618" s="155"/>
      <c r="O618" s="155"/>
      <c r="P618" s="156"/>
      <c r="Q618" s="155"/>
      <c r="R618" s="157"/>
      <c r="S618" s="157"/>
      <c r="T618" s="33"/>
      <c r="U618" s="33"/>
      <c r="V618" s="33"/>
      <c r="W618" s="33"/>
      <c r="X618" s="33"/>
      <c r="Y618" s="33"/>
      <c r="Z618" s="33"/>
      <c r="AA618" s="33"/>
      <c r="AB618" s="33"/>
      <c r="AC618" s="33"/>
      <c r="AD618" s="34"/>
    </row>
    <row r="619" spans="1:30" ht="15.75" customHeight="1" x14ac:dyDescent="0.25">
      <c r="A619" s="6"/>
      <c r="B619" s="6"/>
      <c r="C619" s="34"/>
      <c r="D619" s="34"/>
      <c r="E619" s="34"/>
      <c r="F619" s="34"/>
      <c r="G619" s="34"/>
      <c r="H619" s="34"/>
      <c r="I619" s="34"/>
      <c r="J619" s="34"/>
      <c r="K619" s="34"/>
      <c r="L619" s="155"/>
      <c r="M619" s="155"/>
      <c r="N619" s="155"/>
      <c r="O619" s="155"/>
      <c r="P619" s="156"/>
      <c r="Q619" s="155"/>
      <c r="R619" s="157"/>
      <c r="S619" s="157"/>
      <c r="T619" s="33"/>
      <c r="U619" s="33"/>
      <c r="V619" s="33"/>
      <c r="W619" s="33"/>
      <c r="X619" s="33"/>
      <c r="Y619" s="33"/>
      <c r="Z619" s="33"/>
      <c r="AA619" s="33"/>
      <c r="AB619" s="33"/>
      <c r="AC619" s="33"/>
      <c r="AD619" s="34"/>
    </row>
    <row r="620" spans="1:30" ht="15.75" customHeight="1" x14ac:dyDescent="0.25">
      <c r="A620" s="6"/>
      <c r="B620" s="6"/>
      <c r="C620" s="34"/>
      <c r="D620" s="34"/>
      <c r="E620" s="34"/>
      <c r="F620" s="34"/>
      <c r="G620" s="34"/>
      <c r="H620" s="34"/>
      <c r="I620" s="34"/>
      <c r="J620" s="34"/>
      <c r="K620" s="34"/>
      <c r="L620" s="155"/>
      <c r="M620" s="155"/>
      <c r="N620" s="155"/>
      <c r="O620" s="155"/>
      <c r="P620" s="156"/>
      <c r="Q620" s="155"/>
      <c r="R620" s="157"/>
      <c r="S620" s="157"/>
      <c r="T620" s="33"/>
      <c r="U620" s="33"/>
      <c r="V620" s="33"/>
      <c r="W620" s="33"/>
      <c r="X620" s="33"/>
      <c r="Y620" s="33"/>
      <c r="Z620" s="33"/>
      <c r="AA620" s="33"/>
      <c r="AB620" s="33"/>
      <c r="AC620" s="33"/>
      <c r="AD620" s="34"/>
    </row>
    <row r="621" spans="1:30" ht="15.75" customHeight="1" x14ac:dyDescent="0.25">
      <c r="A621" s="6"/>
      <c r="B621" s="6"/>
      <c r="C621" s="34"/>
      <c r="D621" s="34"/>
      <c r="E621" s="34"/>
      <c r="F621" s="34"/>
      <c r="G621" s="34"/>
      <c r="H621" s="34"/>
      <c r="I621" s="34"/>
      <c r="J621" s="34"/>
      <c r="K621" s="34"/>
      <c r="L621" s="155"/>
      <c r="M621" s="155"/>
      <c r="N621" s="155"/>
      <c r="O621" s="155"/>
      <c r="P621" s="156"/>
      <c r="Q621" s="155"/>
      <c r="R621" s="157"/>
      <c r="S621" s="157"/>
      <c r="T621" s="33"/>
      <c r="U621" s="33"/>
      <c r="V621" s="33"/>
      <c r="W621" s="33"/>
      <c r="X621" s="33"/>
      <c r="Y621" s="33"/>
      <c r="Z621" s="33"/>
      <c r="AA621" s="33"/>
      <c r="AB621" s="33"/>
      <c r="AC621" s="33"/>
      <c r="AD621" s="34"/>
    </row>
    <row r="622" spans="1:30" ht="15.75" customHeight="1" x14ac:dyDescent="0.25">
      <c r="A622" s="6"/>
      <c r="B622" s="6"/>
      <c r="C622" s="34"/>
      <c r="D622" s="34"/>
      <c r="E622" s="34"/>
      <c r="F622" s="34"/>
      <c r="G622" s="34"/>
      <c r="H622" s="34"/>
      <c r="I622" s="34"/>
      <c r="J622" s="34"/>
      <c r="K622" s="34"/>
      <c r="L622" s="155"/>
      <c r="M622" s="155"/>
      <c r="N622" s="155"/>
      <c r="O622" s="155"/>
      <c r="P622" s="156"/>
      <c r="Q622" s="155"/>
      <c r="R622" s="157"/>
      <c r="S622" s="157"/>
      <c r="T622" s="33"/>
      <c r="U622" s="33"/>
      <c r="V622" s="33"/>
      <c r="W622" s="33"/>
      <c r="X622" s="33"/>
      <c r="Y622" s="33"/>
      <c r="Z622" s="33"/>
      <c r="AA622" s="33"/>
      <c r="AB622" s="33"/>
      <c r="AC622" s="33"/>
      <c r="AD622" s="34"/>
    </row>
    <row r="623" spans="1:30" ht="15.75" customHeight="1" x14ac:dyDescent="0.25">
      <c r="A623" s="6"/>
      <c r="B623" s="6"/>
      <c r="C623" s="34"/>
      <c r="D623" s="34"/>
      <c r="E623" s="34"/>
      <c r="F623" s="34"/>
      <c r="G623" s="34"/>
      <c r="H623" s="34"/>
      <c r="I623" s="34"/>
      <c r="J623" s="34"/>
      <c r="K623" s="34"/>
      <c r="L623" s="155"/>
      <c r="M623" s="155"/>
      <c r="N623" s="155"/>
      <c r="O623" s="155"/>
      <c r="P623" s="156"/>
      <c r="Q623" s="155"/>
      <c r="R623" s="157"/>
      <c r="S623" s="157"/>
      <c r="T623" s="33"/>
      <c r="U623" s="33"/>
      <c r="V623" s="33"/>
      <c r="W623" s="33"/>
      <c r="X623" s="33"/>
      <c r="Y623" s="33"/>
      <c r="Z623" s="33"/>
      <c r="AA623" s="33"/>
      <c r="AB623" s="33"/>
      <c r="AC623" s="33"/>
      <c r="AD623" s="34"/>
    </row>
    <row r="624" spans="1:30" ht="15.75" customHeight="1" x14ac:dyDescent="0.25">
      <c r="A624" s="6"/>
      <c r="B624" s="6"/>
      <c r="C624" s="34"/>
      <c r="D624" s="34"/>
      <c r="E624" s="34"/>
      <c r="F624" s="34"/>
      <c r="G624" s="34"/>
      <c r="H624" s="34"/>
      <c r="I624" s="34"/>
      <c r="J624" s="34"/>
      <c r="K624" s="34"/>
      <c r="L624" s="155"/>
      <c r="M624" s="155"/>
      <c r="N624" s="155"/>
      <c r="O624" s="155"/>
      <c r="P624" s="156"/>
      <c r="Q624" s="155"/>
      <c r="R624" s="157"/>
      <c r="S624" s="157"/>
      <c r="T624" s="33"/>
      <c r="U624" s="33"/>
      <c r="V624" s="33"/>
      <c r="W624" s="33"/>
      <c r="X624" s="33"/>
      <c r="Y624" s="33"/>
      <c r="Z624" s="33"/>
      <c r="AA624" s="33"/>
      <c r="AB624" s="33"/>
      <c r="AC624" s="33"/>
      <c r="AD624" s="34"/>
    </row>
    <row r="625" spans="1:30" ht="15.75" customHeight="1" x14ac:dyDescent="0.25">
      <c r="A625" s="6"/>
      <c r="B625" s="6"/>
      <c r="C625" s="34"/>
      <c r="D625" s="34"/>
      <c r="E625" s="34"/>
      <c r="F625" s="34"/>
      <c r="G625" s="34"/>
      <c r="H625" s="34"/>
      <c r="I625" s="34"/>
      <c r="J625" s="34"/>
      <c r="K625" s="34"/>
      <c r="L625" s="155"/>
      <c r="M625" s="155"/>
      <c r="N625" s="155"/>
      <c r="O625" s="155"/>
      <c r="P625" s="156"/>
      <c r="Q625" s="155"/>
      <c r="R625" s="157"/>
      <c r="S625" s="157"/>
      <c r="T625" s="33"/>
      <c r="U625" s="33"/>
      <c r="V625" s="33"/>
      <c r="W625" s="33"/>
      <c r="X625" s="33"/>
      <c r="Y625" s="33"/>
      <c r="Z625" s="33"/>
      <c r="AA625" s="33"/>
      <c r="AB625" s="33"/>
      <c r="AC625" s="33"/>
      <c r="AD625" s="34"/>
    </row>
    <row r="626" spans="1:30" ht="15.75" customHeight="1" x14ac:dyDescent="0.25">
      <c r="A626" s="6"/>
      <c r="B626" s="6"/>
      <c r="C626" s="34"/>
      <c r="D626" s="34"/>
      <c r="E626" s="34"/>
      <c r="F626" s="34"/>
      <c r="G626" s="34"/>
      <c r="H626" s="34"/>
      <c r="I626" s="34"/>
      <c r="J626" s="34"/>
      <c r="K626" s="34"/>
      <c r="L626" s="155"/>
      <c r="M626" s="155"/>
      <c r="N626" s="155"/>
      <c r="O626" s="155"/>
      <c r="P626" s="156"/>
      <c r="Q626" s="155"/>
      <c r="R626" s="157"/>
      <c r="S626" s="157"/>
      <c r="T626" s="33"/>
      <c r="U626" s="33"/>
      <c r="V626" s="33"/>
      <c r="W626" s="33"/>
      <c r="X626" s="33"/>
      <c r="Y626" s="33"/>
      <c r="Z626" s="33"/>
      <c r="AA626" s="33"/>
      <c r="AB626" s="33"/>
      <c r="AC626" s="33"/>
      <c r="AD626" s="34"/>
    </row>
    <row r="627" spans="1:30" ht="15.75" customHeight="1" x14ac:dyDescent="0.25">
      <c r="A627" s="6"/>
      <c r="B627" s="6"/>
      <c r="C627" s="34"/>
      <c r="D627" s="34"/>
      <c r="E627" s="34"/>
      <c r="F627" s="34"/>
      <c r="G627" s="34"/>
      <c r="H627" s="34"/>
      <c r="I627" s="34"/>
      <c r="J627" s="34"/>
      <c r="K627" s="34"/>
      <c r="L627" s="155"/>
      <c r="M627" s="155"/>
      <c r="N627" s="155"/>
      <c r="O627" s="155"/>
      <c r="P627" s="156"/>
      <c r="Q627" s="155"/>
      <c r="R627" s="157"/>
      <c r="S627" s="157"/>
      <c r="T627" s="33"/>
      <c r="U627" s="33"/>
      <c r="V627" s="33"/>
      <c r="W627" s="33"/>
      <c r="X627" s="33"/>
      <c r="Y627" s="33"/>
      <c r="Z627" s="33"/>
      <c r="AA627" s="33"/>
      <c r="AB627" s="33"/>
      <c r="AC627" s="33"/>
      <c r="AD627" s="34"/>
    </row>
    <row r="628" spans="1:30" ht="15.75" customHeight="1" x14ac:dyDescent="0.25">
      <c r="A628" s="6"/>
      <c r="B628" s="6"/>
      <c r="C628" s="34"/>
      <c r="D628" s="34"/>
      <c r="E628" s="34"/>
      <c r="F628" s="34"/>
      <c r="G628" s="34"/>
      <c r="H628" s="34"/>
      <c r="I628" s="34"/>
      <c r="J628" s="34"/>
      <c r="K628" s="34"/>
      <c r="L628" s="155"/>
      <c r="M628" s="155"/>
      <c r="N628" s="155"/>
      <c r="O628" s="155"/>
      <c r="P628" s="156"/>
      <c r="Q628" s="155"/>
      <c r="R628" s="157"/>
      <c r="S628" s="157"/>
      <c r="T628" s="33"/>
      <c r="U628" s="33"/>
      <c r="V628" s="33"/>
      <c r="W628" s="33"/>
      <c r="X628" s="33"/>
      <c r="Y628" s="33"/>
      <c r="Z628" s="33"/>
      <c r="AA628" s="33"/>
      <c r="AB628" s="33"/>
      <c r="AC628" s="33"/>
      <c r="AD628" s="34"/>
    </row>
    <row r="629" spans="1:30" ht="15.75" customHeight="1" x14ac:dyDescent="0.25">
      <c r="A629" s="6"/>
      <c r="B629" s="6"/>
      <c r="C629" s="34"/>
      <c r="D629" s="34"/>
      <c r="E629" s="34"/>
      <c r="F629" s="34"/>
      <c r="G629" s="34"/>
      <c r="H629" s="34"/>
      <c r="I629" s="34"/>
      <c r="J629" s="34"/>
      <c r="K629" s="34"/>
      <c r="L629" s="155"/>
      <c r="M629" s="155"/>
      <c r="N629" s="155"/>
      <c r="O629" s="155"/>
      <c r="P629" s="156"/>
      <c r="Q629" s="155"/>
      <c r="R629" s="157"/>
      <c r="S629" s="157"/>
      <c r="T629" s="33"/>
      <c r="U629" s="33"/>
      <c r="V629" s="33"/>
      <c r="W629" s="33"/>
      <c r="X629" s="33"/>
      <c r="Y629" s="33"/>
      <c r="Z629" s="33"/>
      <c r="AA629" s="33"/>
      <c r="AB629" s="33"/>
      <c r="AC629" s="33"/>
      <c r="AD629" s="34"/>
    </row>
    <row r="630" spans="1:30" ht="15.75" customHeight="1" x14ac:dyDescent="0.25">
      <c r="A630" s="6"/>
      <c r="B630" s="6"/>
      <c r="C630" s="34"/>
      <c r="D630" s="34"/>
      <c r="E630" s="34"/>
      <c r="F630" s="34"/>
      <c r="G630" s="34"/>
      <c r="H630" s="34"/>
      <c r="I630" s="34"/>
      <c r="J630" s="34"/>
      <c r="K630" s="34"/>
      <c r="L630" s="155"/>
      <c r="M630" s="155"/>
      <c r="N630" s="155"/>
      <c r="O630" s="155"/>
      <c r="P630" s="156"/>
      <c r="Q630" s="155"/>
      <c r="R630" s="157"/>
      <c r="S630" s="157"/>
      <c r="T630" s="33"/>
      <c r="U630" s="33"/>
      <c r="V630" s="33"/>
      <c r="W630" s="33"/>
      <c r="X630" s="33"/>
      <c r="Y630" s="33"/>
      <c r="Z630" s="33"/>
      <c r="AA630" s="33"/>
      <c r="AB630" s="33"/>
      <c r="AC630" s="33"/>
      <c r="AD630" s="34"/>
    </row>
    <row r="631" spans="1:30" ht="15.75" customHeight="1" x14ac:dyDescent="0.25">
      <c r="A631" s="6"/>
      <c r="B631" s="6"/>
      <c r="C631" s="34"/>
      <c r="D631" s="34"/>
      <c r="E631" s="34"/>
      <c r="F631" s="34"/>
      <c r="G631" s="34"/>
      <c r="H631" s="34"/>
      <c r="I631" s="34"/>
      <c r="J631" s="34"/>
      <c r="K631" s="34"/>
      <c r="L631" s="155"/>
      <c r="M631" s="155"/>
      <c r="N631" s="155"/>
      <c r="O631" s="155"/>
      <c r="P631" s="156"/>
      <c r="Q631" s="155"/>
      <c r="R631" s="157"/>
      <c r="S631" s="157"/>
      <c r="T631" s="33"/>
      <c r="U631" s="33"/>
      <c r="V631" s="33"/>
      <c r="W631" s="33"/>
      <c r="X631" s="33"/>
      <c r="Y631" s="33"/>
      <c r="Z631" s="33"/>
      <c r="AA631" s="33"/>
      <c r="AB631" s="33"/>
      <c r="AC631" s="33"/>
      <c r="AD631" s="34"/>
    </row>
    <row r="632" spans="1:30" ht="15.75" customHeight="1" x14ac:dyDescent="0.25">
      <c r="A632" s="6"/>
      <c r="B632" s="6"/>
      <c r="C632" s="34"/>
      <c r="D632" s="34"/>
      <c r="E632" s="34"/>
      <c r="F632" s="34"/>
      <c r="G632" s="34"/>
      <c r="H632" s="34"/>
      <c r="I632" s="34"/>
      <c r="J632" s="34"/>
      <c r="K632" s="34"/>
      <c r="L632" s="155"/>
      <c r="M632" s="155"/>
      <c r="N632" s="155"/>
      <c r="O632" s="155"/>
      <c r="P632" s="156"/>
      <c r="Q632" s="155"/>
      <c r="R632" s="157"/>
      <c r="S632" s="157"/>
      <c r="T632" s="33"/>
      <c r="U632" s="33"/>
      <c r="V632" s="33"/>
      <c r="W632" s="33"/>
      <c r="X632" s="33"/>
      <c r="Y632" s="33"/>
      <c r="Z632" s="33"/>
      <c r="AA632" s="33"/>
      <c r="AB632" s="33"/>
      <c r="AC632" s="33"/>
      <c r="AD632" s="34"/>
    </row>
    <row r="633" spans="1:30" ht="15.75" customHeight="1" x14ac:dyDescent="0.25">
      <c r="A633" s="6"/>
      <c r="B633" s="6"/>
      <c r="C633" s="34"/>
      <c r="D633" s="34"/>
      <c r="E633" s="34"/>
      <c r="F633" s="34"/>
      <c r="G633" s="34"/>
      <c r="H633" s="34"/>
      <c r="I633" s="34"/>
      <c r="J633" s="34"/>
      <c r="K633" s="34"/>
      <c r="L633" s="155"/>
      <c r="M633" s="155"/>
      <c r="N633" s="155"/>
      <c r="O633" s="155"/>
      <c r="P633" s="156"/>
      <c r="Q633" s="155"/>
      <c r="R633" s="157"/>
      <c r="S633" s="157"/>
      <c r="T633" s="33"/>
      <c r="U633" s="33"/>
      <c r="V633" s="33"/>
      <c r="W633" s="33"/>
      <c r="X633" s="33"/>
      <c r="Y633" s="33"/>
      <c r="Z633" s="33"/>
      <c r="AA633" s="33"/>
      <c r="AB633" s="33"/>
      <c r="AC633" s="33"/>
      <c r="AD633" s="34"/>
    </row>
    <row r="634" spans="1:30" ht="15.75" customHeight="1" x14ac:dyDescent="0.25">
      <c r="A634" s="6"/>
      <c r="B634" s="6"/>
      <c r="C634" s="34"/>
      <c r="D634" s="34"/>
      <c r="E634" s="34"/>
      <c r="F634" s="34"/>
      <c r="G634" s="34"/>
      <c r="H634" s="34"/>
      <c r="I634" s="34"/>
      <c r="J634" s="34"/>
      <c r="K634" s="34"/>
      <c r="L634" s="155"/>
      <c r="M634" s="155"/>
      <c r="N634" s="155"/>
      <c r="O634" s="155"/>
      <c r="P634" s="156"/>
      <c r="Q634" s="155"/>
      <c r="R634" s="157"/>
      <c r="S634" s="157"/>
      <c r="T634" s="33"/>
      <c r="U634" s="33"/>
      <c r="V634" s="33"/>
      <c r="W634" s="33"/>
      <c r="X634" s="33"/>
      <c r="Y634" s="33"/>
      <c r="Z634" s="33"/>
      <c r="AA634" s="33"/>
      <c r="AB634" s="33"/>
      <c r="AC634" s="33"/>
      <c r="AD634" s="34"/>
    </row>
    <row r="635" spans="1:30" ht="15.75" customHeight="1" x14ac:dyDescent="0.25">
      <c r="A635" s="6"/>
      <c r="B635" s="6"/>
      <c r="C635" s="34"/>
      <c r="D635" s="34"/>
      <c r="E635" s="34"/>
      <c r="F635" s="34"/>
      <c r="G635" s="34"/>
      <c r="H635" s="34"/>
      <c r="I635" s="34"/>
      <c r="J635" s="34"/>
      <c r="K635" s="34"/>
      <c r="L635" s="155"/>
      <c r="M635" s="155"/>
      <c r="N635" s="155"/>
      <c r="O635" s="155"/>
      <c r="P635" s="156"/>
      <c r="Q635" s="155"/>
      <c r="R635" s="157"/>
      <c r="S635" s="157"/>
      <c r="T635" s="33"/>
      <c r="U635" s="33"/>
      <c r="V635" s="33"/>
      <c r="W635" s="33"/>
      <c r="X635" s="33"/>
      <c r="Y635" s="33"/>
      <c r="Z635" s="33"/>
      <c r="AA635" s="33"/>
      <c r="AB635" s="33"/>
      <c r="AC635" s="33"/>
      <c r="AD635" s="34"/>
    </row>
    <row r="636" spans="1:30" ht="15" customHeight="1" x14ac:dyDescent="0.25">
      <c r="L636" s="158"/>
      <c r="M636" s="158"/>
      <c r="N636" s="158"/>
      <c r="O636" s="158"/>
      <c r="P636" s="158"/>
      <c r="Q636" s="158"/>
      <c r="R636" s="158"/>
      <c r="S636" s="158"/>
    </row>
    <row r="637" spans="1:30" ht="15" customHeight="1" x14ac:dyDescent="0.25">
      <c r="L637" s="158"/>
      <c r="M637" s="158"/>
      <c r="N637" s="158"/>
      <c r="O637" s="158"/>
      <c r="P637" s="158"/>
      <c r="Q637" s="158"/>
      <c r="R637" s="158"/>
      <c r="S637" s="158"/>
    </row>
    <row r="638" spans="1:30" ht="15" customHeight="1" x14ac:dyDescent="0.25">
      <c r="L638" s="158"/>
      <c r="M638" s="158"/>
      <c r="N638" s="158"/>
      <c r="O638" s="158"/>
      <c r="P638" s="158"/>
      <c r="Q638" s="158"/>
      <c r="R638" s="158"/>
      <c r="S638" s="158"/>
    </row>
    <row r="639" spans="1:30" ht="15" customHeight="1" x14ac:dyDescent="0.25">
      <c r="L639" s="158"/>
      <c r="M639" s="158"/>
      <c r="N639" s="158"/>
      <c r="O639" s="158"/>
      <c r="P639" s="158"/>
      <c r="Q639" s="158"/>
      <c r="R639" s="158"/>
      <c r="S639" s="158"/>
    </row>
    <row r="640" spans="1:30" ht="15" customHeight="1" x14ac:dyDescent="0.25">
      <c r="L640" s="158"/>
      <c r="M640" s="158"/>
      <c r="N640" s="158"/>
      <c r="O640" s="158"/>
      <c r="P640" s="158"/>
      <c r="Q640" s="158"/>
      <c r="R640" s="158"/>
      <c r="S640" s="158"/>
    </row>
    <row r="641" spans="12:19" ht="15" customHeight="1" x14ac:dyDescent="0.25">
      <c r="L641" s="158"/>
      <c r="M641" s="158"/>
      <c r="N641" s="158"/>
      <c r="O641" s="158"/>
      <c r="P641" s="158"/>
      <c r="Q641" s="158"/>
      <c r="R641" s="158"/>
      <c r="S641" s="158"/>
    </row>
    <row r="642" spans="12:19" ht="15" customHeight="1" x14ac:dyDescent="0.25">
      <c r="L642" s="158"/>
      <c r="M642" s="158"/>
      <c r="N642" s="158"/>
      <c r="O642" s="158"/>
      <c r="P642" s="158"/>
      <c r="Q642" s="158"/>
      <c r="R642" s="158"/>
      <c r="S642" s="158"/>
    </row>
    <row r="643" spans="12:19" ht="15" customHeight="1" x14ac:dyDescent="0.25">
      <c r="L643" s="158"/>
      <c r="M643" s="158"/>
      <c r="N643" s="158"/>
      <c r="O643" s="158"/>
      <c r="P643" s="158"/>
      <c r="Q643" s="158"/>
      <c r="R643" s="158"/>
      <c r="S643" s="158"/>
    </row>
    <row r="644" spans="12:19" ht="15" customHeight="1" x14ac:dyDescent="0.25">
      <c r="L644" s="158"/>
      <c r="M644" s="158"/>
      <c r="N644" s="158"/>
      <c r="O644" s="158"/>
      <c r="P644" s="158"/>
      <c r="Q644" s="158"/>
      <c r="R644" s="158"/>
      <c r="S644" s="158"/>
    </row>
    <row r="645" spans="12:19" ht="15" customHeight="1" x14ac:dyDescent="0.25">
      <c r="L645" s="158"/>
      <c r="M645" s="158"/>
      <c r="N645" s="158"/>
      <c r="O645" s="158"/>
      <c r="P645" s="158"/>
      <c r="Q645" s="158"/>
      <c r="R645" s="158"/>
      <c r="S645" s="158"/>
    </row>
    <row r="646" spans="12:19" ht="15" customHeight="1" x14ac:dyDescent="0.25">
      <c r="L646" s="158"/>
      <c r="M646" s="158"/>
      <c r="N646" s="158"/>
      <c r="O646" s="158"/>
      <c r="P646" s="158"/>
      <c r="Q646" s="158"/>
      <c r="R646" s="158"/>
      <c r="S646" s="158"/>
    </row>
    <row r="647" spans="12:19" ht="15" customHeight="1" x14ac:dyDescent="0.25">
      <c r="L647" s="158"/>
      <c r="M647" s="158"/>
      <c r="N647" s="158"/>
      <c r="O647" s="158"/>
      <c r="P647" s="158"/>
      <c r="Q647" s="158"/>
      <c r="R647" s="158"/>
      <c r="S647" s="158"/>
    </row>
    <row r="648" spans="12:19" ht="15" customHeight="1" x14ac:dyDescent="0.25">
      <c r="L648" s="158"/>
      <c r="M648" s="158"/>
      <c r="N648" s="158"/>
      <c r="O648" s="158"/>
      <c r="P648" s="158"/>
      <c r="Q648" s="158"/>
      <c r="R648" s="158"/>
      <c r="S648" s="158"/>
    </row>
    <row r="649" spans="12:19" ht="15" customHeight="1" x14ac:dyDescent="0.25">
      <c r="L649" s="158"/>
      <c r="M649" s="158"/>
      <c r="N649" s="158"/>
      <c r="O649" s="158"/>
      <c r="P649" s="158"/>
      <c r="Q649" s="158"/>
      <c r="R649" s="158"/>
      <c r="S649" s="158"/>
    </row>
    <row r="650" spans="12:19" ht="15" customHeight="1" x14ac:dyDescent="0.25">
      <c r="L650" s="158"/>
      <c r="M650" s="158"/>
      <c r="N650" s="158"/>
      <c r="O650" s="158"/>
      <c r="P650" s="158"/>
      <c r="Q650" s="158"/>
      <c r="R650" s="158"/>
      <c r="S650" s="158"/>
    </row>
    <row r="651" spans="12:19" ht="15" customHeight="1" x14ac:dyDescent="0.25">
      <c r="L651" s="158"/>
      <c r="M651" s="158"/>
      <c r="N651" s="158"/>
      <c r="O651" s="158"/>
      <c r="P651" s="158"/>
      <c r="Q651" s="158"/>
      <c r="R651" s="158"/>
      <c r="S651" s="158"/>
    </row>
    <row r="652" spans="12:19" ht="15" customHeight="1" x14ac:dyDescent="0.25">
      <c r="L652" s="158"/>
      <c r="M652" s="158"/>
      <c r="N652" s="158"/>
      <c r="O652" s="158"/>
      <c r="P652" s="158"/>
      <c r="Q652" s="158"/>
      <c r="R652" s="158"/>
      <c r="S652" s="158"/>
    </row>
    <row r="653" spans="12:19" ht="15" customHeight="1" x14ac:dyDescent="0.25">
      <c r="L653" s="158"/>
      <c r="M653" s="158"/>
      <c r="N653" s="158"/>
      <c r="O653" s="158"/>
      <c r="P653" s="158"/>
      <c r="Q653" s="158"/>
      <c r="R653" s="158"/>
      <c r="S653" s="158"/>
    </row>
    <row r="654" spans="12:19" ht="15" customHeight="1" x14ac:dyDescent="0.25">
      <c r="L654" s="158"/>
      <c r="M654" s="158"/>
      <c r="N654" s="158"/>
      <c r="O654" s="158"/>
      <c r="P654" s="158"/>
      <c r="Q654" s="158"/>
      <c r="R654" s="158"/>
      <c r="S654" s="158"/>
    </row>
    <row r="655" spans="12:19" ht="15" customHeight="1" x14ac:dyDescent="0.25">
      <c r="L655" s="158"/>
      <c r="M655" s="158"/>
      <c r="N655" s="158"/>
      <c r="O655" s="158"/>
      <c r="P655" s="158"/>
      <c r="Q655" s="158"/>
      <c r="R655" s="158"/>
      <c r="S655" s="158"/>
    </row>
    <row r="656" spans="12:19" ht="15" customHeight="1" x14ac:dyDescent="0.25">
      <c r="L656" s="158"/>
      <c r="M656" s="158"/>
      <c r="N656" s="158"/>
      <c r="O656" s="158"/>
      <c r="P656" s="158"/>
      <c r="Q656" s="158"/>
      <c r="R656" s="158"/>
      <c r="S656" s="158"/>
    </row>
    <row r="657" spans="12:19" ht="15" customHeight="1" x14ac:dyDescent="0.25">
      <c r="L657" s="158"/>
      <c r="M657" s="158"/>
      <c r="N657" s="158"/>
      <c r="O657" s="158"/>
      <c r="P657" s="158"/>
      <c r="Q657" s="158"/>
      <c r="R657" s="158"/>
      <c r="S657" s="158"/>
    </row>
    <row r="658" spans="12:19" ht="15" customHeight="1" x14ac:dyDescent="0.25">
      <c r="L658" s="158"/>
      <c r="M658" s="158"/>
      <c r="N658" s="158"/>
      <c r="O658" s="158"/>
      <c r="P658" s="158"/>
      <c r="Q658" s="158"/>
      <c r="R658" s="158"/>
      <c r="S658" s="158"/>
    </row>
    <row r="659" spans="12:19" ht="15" customHeight="1" x14ac:dyDescent="0.25">
      <c r="L659" s="158"/>
      <c r="M659" s="158"/>
      <c r="N659" s="158"/>
      <c r="O659" s="158"/>
      <c r="P659" s="158"/>
      <c r="Q659" s="158"/>
      <c r="R659" s="158"/>
      <c r="S659" s="158"/>
    </row>
    <row r="660" spans="12:19" ht="15" customHeight="1" x14ac:dyDescent="0.25">
      <c r="L660" s="158"/>
      <c r="M660" s="158"/>
      <c r="N660" s="158"/>
      <c r="O660" s="158"/>
      <c r="P660" s="158"/>
      <c r="Q660" s="158"/>
      <c r="R660" s="158"/>
      <c r="S660" s="158"/>
    </row>
    <row r="661" spans="12:19" ht="15" customHeight="1" x14ac:dyDescent="0.25">
      <c r="L661" s="158"/>
      <c r="M661" s="158"/>
      <c r="N661" s="158"/>
      <c r="O661" s="158"/>
      <c r="P661" s="158"/>
      <c r="Q661" s="158"/>
      <c r="R661" s="158"/>
      <c r="S661" s="158"/>
    </row>
    <row r="662" spans="12:19" ht="15" customHeight="1" x14ac:dyDescent="0.25">
      <c r="L662" s="158"/>
      <c r="M662" s="158"/>
      <c r="N662" s="158"/>
      <c r="O662" s="158"/>
      <c r="P662" s="158"/>
      <c r="Q662" s="158"/>
      <c r="R662" s="158"/>
      <c r="S662" s="158"/>
    </row>
    <row r="663" spans="12:19" ht="15" customHeight="1" x14ac:dyDescent="0.25">
      <c r="L663" s="158"/>
      <c r="M663" s="158"/>
      <c r="N663" s="158"/>
      <c r="O663" s="158"/>
      <c r="P663" s="158"/>
      <c r="Q663" s="158"/>
      <c r="R663" s="158"/>
      <c r="S663" s="158"/>
    </row>
    <row r="664" spans="12:19" ht="15" customHeight="1" x14ac:dyDescent="0.25">
      <c r="L664" s="158"/>
      <c r="M664" s="158"/>
      <c r="N664" s="158"/>
      <c r="O664" s="158"/>
      <c r="P664" s="158"/>
      <c r="Q664" s="158"/>
      <c r="R664" s="158"/>
      <c r="S664" s="158"/>
    </row>
    <row r="665" spans="12:19" ht="15" customHeight="1" x14ac:dyDescent="0.25">
      <c r="L665" s="158"/>
      <c r="M665" s="158"/>
      <c r="N665" s="158"/>
      <c r="O665" s="158"/>
      <c r="P665" s="158"/>
      <c r="Q665" s="158"/>
      <c r="R665" s="158"/>
      <c r="S665" s="158"/>
    </row>
    <row r="666" spans="12:19" ht="15" customHeight="1" x14ac:dyDescent="0.25">
      <c r="L666" s="158"/>
      <c r="M666" s="158"/>
      <c r="N666" s="158"/>
      <c r="O666" s="158"/>
      <c r="P666" s="158"/>
      <c r="Q666" s="158"/>
      <c r="R666" s="158"/>
      <c r="S666" s="158"/>
    </row>
    <row r="667" spans="12:19" ht="15" customHeight="1" x14ac:dyDescent="0.25">
      <c r="L667" s="158"/>
      <c r="M667" s="158"/>
      <c r="N667" s="158"/>
      <c r="O667" s="158"/>
      <c r="P667" s="158"/>
      <c r="Q667" s="158"/>
      <c r="R667" s="158"/>
      <c r="S667" s="158"/>
    </row>
    <row r="668" spans="12:19" ht="15" customHeight="1" x14ac:dyDescent="0.25">
      <c r="L668" s="158"/>
      <c r="M668" s="158"/>
      <c r="N668" s="158"/>
      <c r="O668" s="158"/>
      <c r="P668" s="158"/>
      <c r="Q668" s="158"/>
      <c r="R668" s="158"/>
      <c r="S668" s="158"/>
    </row>
    <row r="669" spans="12:19" ht="15" customHeight="1" x14ac:dyDescent="0.25">
      <c r="L669" s="158"/>
      <c r="M669" s="158"/>
      <c r="N669" s="158"/>
      <c r="O669" s="158"/>
      <c r="P669" s="158"/>
      <c r="Q669" s="158"/>
      <c r="R669" s="158"/>
      <c r="S669" s="158"/>
    </row>
    <row r="670" spans="12:19" ht="15" customHeight="1" x14ac:dyDescent="0.25">
      <c r="L670" s="158"/>
      <c r="M670" s="158"/>
      <c r="N670" s="158"/>
      <c r="O670" s="158"/>
      <c r="P670" s="158"/>
      <c r="Q670" s="158"/>
      <c r="R670" s="158"/>
      <c r="S670" s="158"/>
    </row>
    <row r="671" spans="12:19" ht="15" customHeight="1" x14ac:dyDescent="0.25">
      <c r="L671" s="158"/>
      <c r="M671" s="158"/>
      <c r="N671" s="158"/>
      <c r="O671" s="158"/>
      <c r="P671" s="158"/>
      <c r="Q671" s="158"/>
      <c r="R671" s="158"/>
      <c r="S671" s="158"/>
    </row>
    <row r="672" spans="12:19" ht="15" customHeight="1" x14ac:dyDescent="0.25">
      <c r="L672" s="158"/>
      <c r="M672" s="158"/>
      <c r="N672" s="158"/>
      <c r="O672" s="158"/>
      <c r="P672" s="158"/>
      <c r="Q672" s="158"/>
      <c r="R672" s="158"/>
      <c r="S672" s="158"/>
    </row>
    <row r="673" spans="12:19" ht="15" customHeight="1" x14ac:dyDescent="0.25">
      <c r="L673" s="158"/>
      <c r="M673" s="158"/>
      <c r="N673" s="158"/>
      <c r="O673" s="158"/>
      <c r="P673" s="158"/>
      <c r="Q673" s="158"/>
      <c r="R673" s="158"/>
      <c r="S673" s="158"/>
    </row>
    <row r="674" spans="12:19" ht="15" customHeight="1" x14ac:dyDescent="0.25">
      <c r="L674" s="158"/>
      <c r="M674" s="158"/>
      <c r="N674" s="158"/>
      <c r="O674" s="158"/>
      <c r="P674" s="158"/>
      <c r="Q674" s="158"/>
      <c r="R674" s="158"/>
      <c r="S674" s="158"/>
    </row>
    <row r="675" spans="12:19" ht="15" customHeight="1" x14ac:dyDescent="0.25">
      <c r="L675" s="158"/>
      <c r="M675" s="158"/>
      <c r="N675" s="158"/>
      <c r="O675" s="158"/>
      <c r="P675" s="158"/>
      <c r="Q675" s="158"/>
      <c r="R675" s="158"/>
      <c r="S675" s="158"/>
    </row>
    <row r="676" spans="12:19" ht="15" customHeight="1" x14ac:dyDescent="0.25">
      <c r="L676" s="158"/>
      <c r="M676" s="158"/>
      <c r="N676" s="158"/>
      <c r="O676" s="158"/>
      <c r="P676" s="158"/>
      <c r="Q676" s="158"/>
      <c r="R676" s="158"/>
      <c r="S676" s="158"/>
    </row>
    <row r="677" spans="12:19" ht="15" customHeight="1" x14ac:dyDescent="0.25">
      <c r="L677" s="158"/>
      <c r="M677" s="158"/>
      <c r="N677" s="158"/>
      <c r="O677" s="158"/>
      <c r="P677" s="158"/>
      <c r="Q677" s="158"/>
      <c r="R677" s="158"/>
      <c r="S677" s="158"/>
    </row>
    <row r="678" spans="12:19" ht="15" customHeight="1" x14ac:dyDescent="0.25">
      <c r="L678" s="158"/>
      <c r="M678" s="158"/>
      <c r="N678" s="158"/>
      <c r="O678" s="158"/>
      <c r="P678" s="158"/>
      <c r="Q678" s="158"/>
      <c r="R678" s="158"/>
      <c r="S678" s="158"/>
    </row>
    <row r="679" spans="12:19" ht="15" customHeight="1" x14ac:dyDescent="0.25">
      <c r="L679" s="158"/>
      <c r="M679" s="158"/>
      <c r="N679" s="158"/>
      <c r="O679" s="158"/>
      <c r="P679" s="158"/>
      <c r="Q679" s="158"/>
      <c r="R679" s="158"/>
      <c r="S679" s="158"/>
    </row>
    <row r="680" spans="12:19" ht="15" customHeight="1" x14ac:dyDescent="0.25">
      <c r="L680" s="158"/>
      <c r="M680" s="158"/>
      <c r="N680" s="158"/>
      <c r="O680" s="158"/>
      <c r="P680" s="158"/>
      <c r="Q680" s="158"/>
      <c r="R680" s="158"/>
      <c r="S680" s="158"/>
    </row>
    <row r="681" spans="12:19" ht="15" customHeight="1" x14ac:dyDescent="0.25">
      <c r="L681" s="158"/>
      <c r="M681" s="158"/>
      <c r="N681" s="158"/>
      <c r="O681" s="158"/>
      <c r="P681" s="158"/>
      <c r="Q681" s="158"/>
      <c r="R681" s="158"/>
      <c r="S681" s="158"/>
    </row>
    <row r="682" spans="12:19" ht="15" customHeight="1" x14ac:dyDescent="0.25">
      <c r="L682" s="158"/>
      <c r="M682" s="158"/>
      <c r="N682" s="158"/>
      <c r="O682" s="158"/>
      <c r="P682" s="158"/>
      <c r="Q682" s="158"/>
      <c r="R682" s="158"/>
      <c r="S682" s="158"/>
    </row>
    <row r="683" spans="12:19" ht="15" customHeight="1" x14ac:dyDescent="0.25">
      <c r="L683" s="158"/>
      <c r="M683" s="158"/>
      <c r="N683" s="158"/>
      <c r="O683" s="158"/>
      <c r="P683" s="158"/>
      <c r="Q683" s="158"/>
      <c r="R683" s="158"/>
      <c r="S683" s="158"/>
    </row>
    <row r="684" spans="12:19" ht="15" customHeight="1" x14ac:dyDescent="0.25">
      <c r="L684" s="158"/>
      <c r="M684" s="158"/>
      <c r="N684" s="158"/>
      <c r="O684" s="158"/>
      <c r="P684" s="158"/>
      <c r="Q684" s="158"/>
      <c r="R684" s="158"/>
      <c r="S684" s="158"/>
    </row>
    <row r="685" spans="12:19" ht="15" customHeight="1" x14ac:dyDescent="0.25">
      <c r="L685" s="158"/>
      <c r="M685" s="158"/>
      <c r="N685" s="158"/>
      <c r="O685" s="158"/>
      <c r="P685" s="158"/>
      <c r="Q685" s="158"/>
      <c r="R685" s="158"/>
      <c r="S685" s="158"/>
    </row>
    <row r="686" spans="12:19" ht="15" customHeight="1" x14ac:dyDescent="0.25">
      <c r="L686" s="158"/>
      <c r="M686" s="158"/>
      <c r="N686" s="158"/>
      <c r="O686" s="158"/>
      <c r="P686" s="158"/>
      <c r="Q686" s="158"/>
      <c r="R686" s="158"/>
      <c r="S686" s="158"/>
    </row>
    <row r="687" spans="12:19" ht="15" customHeight="1" x14ac:dyDescent="0.25">
      <c r="L687" s="158"/>
      <c r="M687" s="158"/>
      <c r="N687" s="158"/>
      <c r="O687" s="158"/>
      <c r="P687" s="158"/>
      <c r="Q687" s="158"/>
      <c r="R687" s="158"/>
      <c r="S687" s="158"/>
    </row>
    <row r="688" spans="12:19" ht="15" customHeight="1" x14ac:dyDescent="0.25">
      <c r="L688" s="158"/>
      <c r="M688" s="158"/>
      <c r="N688" s="158"/>
      <c r="O688" s="158"/>
      <c r="P688" s="158"/>
      <c r="Q688" s="158"/>
      <c r="R688" s="158"/>
      <c r="S688" s="158"/>
    </row>
    <row r="689" spans="12:19" ht="15" customHeight="1" x14ac:dyDescent="0.25">
      <c r="L689" s="158"/>
      <c r="M689" s="158"/>
      <c r="N689" s="158"/>
      <c r="O689" s="158"/>
      <c r="P689" s="158"/>
      <c r="Q689" s="158"/>
      <c r="R689" s="158"/>
      <c r="S689" s="158"/>
    </row>
    <row r="690" spans="12:19" ht="15" customHeight="1" x14ac:dyDescent="0.25">
      <c r="L690" s="158"/>
      <c r="M690" s="158"/>
      <c r="N690" s="158"/>
      <c r="O690" s="158"/>
      <c r="P690" s="158"/>
      <c r="Q690" s="158"/>
      <c r="R690" s="158"/>
      <c r="S690" s="158"/>
    </row>
    <row r="691" spans="12:19" ht="15" customHeight="1" x14ac:dyDescent="0.25">
      <c r="L691" s="158"/>
      <c r="M691" s="158"/>
      <c r="N691" s="158"/>
      <c r="O691" s="158"/>
      <c r="P691" s="158"/>
      <c r="Q691" s="158"/>
      <c r="R691" s="158"/>
      <c r="S691" s="158"/>
    </row>
  </sheetData>
  <mergeCells count="12">
    <mergeCell ref="A433:B433"/>
    <mergeCell ref="A2:AC2"/>
    <mergeCell ref="C3:AC3"/>
    <mergeCell ref="A1:AC1"/>
    <mergeCell ref="A229:AC229"/>
    <mergeCell ref="A285:AC285"/>
    <mergeCell ref="A337:AC337"/>
    <mergeCell ref="A401:AC401"/>
    <mergeCell ref="A3:B3"/>
    <mergeCell ref="A66:AC66"/>
    <mergeCell ref="A129:AC129"/>
    <mergeCell ref="A184:AC18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643"/>
  <sheetViews>
    <sheetView topLeftCell="B1" zoomScale="80" zoomScaleNormal="80" workbookViewId="0">
      <selection activeCell="C5" sqref="C5"/>
    </sheetView>
  </sheetViews>
  <sheetFormatPr defaultRowHeight="18.95" customHeight="1" x14ac:dyDescent="0.25"/>
  <cols>
    <col min="1" max="1" width="14.42578125" style="162" bestFit="1" customWidth="1"/>
    <col min="2" max="2" width="142" style="163" customWidth="1"/>
    <col min="3" max="3" width="5.7109375" style="164" bestFit="1" customWidth="1"/>
    <col min="4" max="4" width="5.7109375" style="165" bestFit="1" customWidth="1"/>
    <col min="5" max="11" width="5.7109375" style="161" bestFit="1" customWidth="1"/>
    <col min="12" max="14" width="7" style="161" bestFit="1" customWidth="1"/>
    <col min="15" max="15" width="9.140625" style="161"/>
    <col min="16" max="16" width="6.28515625" style="161" bestFit="1" customWidth="1"/>
    <col min="17" max="17" width="9.140625" style="160"/>
    <col min="18" max="20" width="15.140625" style="161" bestFit="1" customWidth="1"/>
    <col min="21" max="21" width="13.5703125" style="161" customWidth="1"/>
    <col min="22" max="25" width="15.140625" style="161" bestFit="1" customWidth="1"/>
    <col min="26" max="26" width="13.7109375" style="161" bestFit="1" customWidth="1"/>
    <col min="27" max="29" width="15.140625" style="161" bestFit="1" customWidth="1"/>
    <col min="30" max="16384" width="9.140625" style="161"/>
  </cols>
  <sheetData>
    <row r="1" spans="1:30" ht="25.5" x14ac:dyDescent="0.35">
      <c r="A1" s="209" t="s">
        <v>2552</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row>
    <row r="2" spans="1:30" ht="15.75" x14ac:dyDescent="0.25">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166"/>
    </row>
    <row r="3" spans="1:30" ht="15.75" x14ac:dyDescent="0.25">
      <c r="A3" s="195" t="s">
        <v>2575</v>
      </c>
      <c r="B3" s="180"/>
      <c r="C3" s="177" t="s">
        <v>2554</v>
      </c>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row>
    <row r="4" spans="1:30" ht="15.75" x14ac:dyDescent="0.25">
      <c r="A4" s="81" t="s">
        <v>436</v>
      </c>
      <c r="B4" s="81" t="s">
        <v>437</v>
      </c>
      <c r="C4" s="142" t="s">
        <v>2</v>
      </c>
      <c r="D4" s="81" t="s">
        <v>3</v>
      </c>
      <c r="E4" s="81" t="s">
        <v>4</v>
      </c>
      <c r="F4" s="81" t="s">
        <v>5</v>
      </c>
      <c r="G4" s="81" t="s">
        <v>6</v>
      </c>
      <c r="H4" s="81" t="s">
        <v>7</v>
      </c>
      <c r="I4" s="81" t="s">
        <v>8</v>
      </c>
      <c r="J4" s="81" t="s">
        <v>9</v>
      </c>
      <c r="K4" s="81" t="s">
        <v>10</v>
      </c>
      <c r="L4" s="81" t="s">
        <v>11</v>
      </c>
      <c r="M4" s="81" t="s">
        <v>12</v>
      </c>
      <c r="N4" s="81" t="s">
        <v>13</v>
      </c>
      <c r="O4" s="81"/>
      <c r="P4" s="81" t="s">
        <v>14</v>
      </c>
      <c r="Q4" s="81"/>
      <c r="R4" s="81" t="s">
        <v>15</v>
      </c>
      <c r="S4" s="81" t="s">
        <v>16</v>
      </c>
      <c r="T4" s="81" t="s">
        <v>17</v>
      </c>
      <c r="U4" s="81" t="s">
        <v>18</v>
      </c>
      <c r="V4" s="81" t="s">
        <v>19</v>
      </c>
      <c r="W4" s="81" t="s">
        <v>20</v>
      </c>
      <c r="X4" s="81" t="s">
        <v>21</v>
      </c>
      <c r="Y4" s="81" t="s">
        <v>22</v>
      </c>
      <c r="Z4" s="81" t="s">
        <v>23</v>
      </c>
      <c r="AA4" s="81" t="s">
        <v>24</v>
      </c>
      <c r="AB4" s="81" t="s">
        <v>25</v>
      </c>
      <c r="AC4" s="81" t="s">
        <v>26</v>
      </c>
    </row>
    <row r="5" spans="1:30" ht="15.75" x14ac:dyDescent="0.25">
      <c r="A5" s="36" t="s">
        <v>27</v>
      </c>
      <c r="B5" s="37" t="s">
        <v>2576</v>
      </c>
      <c r="C5" s="143">
        <v>0</v>
      </c>
      <c r="D5" s="143">
        <v>0</v>
      </c>
      <c r="E5" s="143"/>
      <c r="F5" s="143"/>
      <c r="G5" s="143"/>
      <c r="H5" s="143">
        <v>3</v>
      </c>
      <c r="I5" s="143">
        <v>2</v>
      </c>
      <c r="J5" s="143">
        <v>1</v>
      </c>
      <c r="K5" s="143"/>
      <c r="L5" s="143"/>
      <c r="M5" s="143"/>
      <c r="N5" s="143"/>
      <c r="O5" s="143"/>
      <c r="P5" s="143">
        <v>4.2</v>
      </c>
      <c r="Q5" s="143"/>
      <c r="R5" s="143">
        <f t="shared" ref="R5" si="0">C5*P5</f>
        <v>0</v>
      </c>
      <c r="S5" s="143">
        <f t="shared" ref="S5" si="1">D5*P5</f>
        <v>0</v>
      </c>
      <c r="T5" s="143">
        <f t="shared" ref="T5" si="2">E5*P5</f>
        <v>0</v>
      </c>
      <c r="U5" s="143">
        <f t="shared" ref="U5" si="3">F5*P5</f>
        <v>0</v>
      </c>
      <c r="V5" s="143">
        <f t="shared" ref="V5" si="4">G5*P5</f>
        <v>0</v>
      </c>
      <c r="W5" s="143">
        <f t="shared" ref="W5" si="5">H5*P5</f>
        <v>12.600000000000001</v>
      </c>
      <c r="X5" s="143">
        <f t="shared" ref="X5" si="6">I5*P5</f>
        <v>8.4</v>
      </c>
      <c r="Y5" s="143">
        <f t="shared" ref="Y5" si="7">J5*P5</f>
        <v>4.2</v>
      </c>
      <c r="Z5" s="143">
        <f t="shared" ref="Z5" si="8">K5*P5</f>
        <v>0</v>
      </c>
      <c r="AA5" s="143">
        <f t="shared" ref="AA5" si="9">L5*P5</f>
        <v>0</v>
      </c>
      <c r="AB5" s="143">
        <f t="shared" ref="AB5" si="10">M5*P5</f>
        <v>0</v>
      </c>
      <c r="AC5" s="143">
        <f t="shared" ref="AC5" si="11">N5*P5</f>
        <v>0</v>
      </c>
    </row>
    <row r="6" spans="1:30" ht="15.75" x14ac:dyDescent="0.25">
      <c r="A6" s="36" t="s">
        <v>31</v>
      </c>
      <c r="B6" s="37" t="s">
        <v>1753</v>
      </c>
      <c r="C6" s="143">
        <v>0</v>
      </c>
      <c r="D6" s="143">
        <v>0</v>
      </c>
      <c r="E6" s="143"/>
      <c r="F6" s="143"/>
      <c r="G6" s="143"/>
      <c r="H6" s="143">
        <v>3</v>
      </c>
      <c r="I6" s="143"/>
      <c r="J6" s="143"/>
      <c r="K6" s="143">
        <v>2</v>
      </c>
      <c r="L6" s="143"/>
      <c r="M6" s="143"/>
      <c r="N6" s="143"/>
      <c r="O6" s="143"/>
      <c r="P6" s="143">
        <v>4.2</v>
      </c>
      <c r="Q6" s="143"/>
      <c r="R6" s="143">
        <f>C6*P6</f>
        <v>0</v>
      </c>
      <c r="S6" s="143">
        <f>D6*P6</f>
        <v>0</v>
      </c>
      <c r="T6" s="143">
        <f>E6*P6</f>
        <v>0</v>
      </c>
      <c r="U6" s="143">
        <f>F6*P6</f>
        <v>0</v>
      </c>
      <c r="V6" s="143">
        <f>G6*P6</f>
        <v>0</v>
      </c>
      <c r="W6" s="143">
        <f>H6*P6</f>
        <v>12.600000000000001</v>
      </c>
      <c r="X6" s="143">
        <f>I6*P6</f>
        <v>0</v>
      </c>
      <c r="Y6" s="143">
        <f>J6*P6</f>
        <v>0</v>
      </c>
      <c r="Z6" s="143">
        <f>K6*P6</f>
        <v>8.4</v>
      </c>
      <c r="AA6" s="143">
        <f>L6*P6</f>
        <v>0</v>
      </c>
      <c r="AB6" s="143">
        <f>M6*P6</f>
        <v>0</v>
      </c>
      <c r="AC6" s="143">
        <f>N6*P6</f>
        <v>0</v>
      </c>
    </row>
    <row r="7" spans="1:30" ht="15.75" x14ac:dyDescent="0.25">
      <c r="A7" s="36" t="s">
        <v>33</v>
      </c>
      <c r="B7" s="37" t="s">
        <v>1754</v>
      </c>
      <c r="C7" s="143">
        <v>0</v>
      </c>
      <c r="D7" s="143">
        <v>0</v>
      </c>
      <c r="E7" s="143"/>
      <c r="F7" s="143"/>
      <c r="G7" s="143"/>
      <c r="H7" s="143">
        <v>3</v>
      </c>
      <c r="I7" s="143">
        <v>2</v>
      </c>
      <c r="J7" s="143">
        <v>1</v>
      </c>
      <c r="K7" s="143"/>
      <c r="L7" s="143"/>
      <c r="M7" s="143"/>
      <c r="N7" s="143"/>
      <c r="O7" s="143"/>
      <c r="P7" s="143">
        <v>4.2</v>
      </c>
      <c r="Q7" s="143"/>
      <c r="R7" s="143">
        <f t="shared" ref="R7:R10" si="12">C7*P7</f>
        <v>0</v>
      </c>
      <c r="S7" s="143">
        <f t="shared" ref="S7:S10" si="13">D7*P7</f>
        <v>0</v>
      </c>
      <c r="T7" s="143">
        <f t="shared" ref="T7:T10" si="14">E7*P7</f>
        <v>0</v>
      </c>
      <c r="U7" s="143">
        <f t="shared" ref="U7:U10" si="15">F7*P7</f>
        <v>0</v>
      </c>
      <c r="V7" s="143">
        <f t="shared" ref="V7:V10" si="16">G7*P7</f>
        <v>0</v>
      </c>
      <c r="W7" s="143">
        <f t="shared" ref="W7:W10" si="17">H7*P7</f>
        <v>12.600000000000001</v>
      </c>
      <c r="X7" s="143">
        <f t="shared" ref="X7:X10" si="18">I7*P7</f>
        <v>8.4</v>
      </c>
      <c r="Y7" s="143">
        <f t="shared" ref="Y7:Y10" si="19">J7*P7</f>
        <v>4.2</v>
      </c>
      <c r="Z7" s="143">
        <f t="shared" ref="Z7:Z10" si="20">K7*P7</f>
        <v>0</v>
      </c>
      <c r="AA7" s="143">
        <f t="shared" ref="AA7:AA10" si="21">L7*P7</f>
        <v>0</v>
      </c>
      <c r="AB7" s="143">
        <f t="shared" ref="AB7:AB10" si="22">M7*P7</f>
        <v>0</v>
      </c>
      <c r="AC7" s="143">
        <f t="shared" ref="AC7:AC10" si="23">N7*P7</f>
        <v>0</v>
      </c>
    </row>
    <row r="8" spans="1:30" ht="15.75" x14ac:dyDescent="0.25">
      <c r="A8" s="36" t="s">
        <v>35</v>
      </c>
      <c r="B8" s="37" t="s">
        <v>1755</v>
      </c>
      <c r="C8" s="143">
        <v>0</v>
      </c>
      <c r="D8" s="143">
        <v>0</v>
      </c>
      <c r="E8" s="143"/>
      <c r="F8" s="143"/>
      <c r="G8" s="143"/>
      <c r="H8" s="143"/>
      <c r="I8" s="143">
        <v>3</v>
      </c>
      <c r="J8" s="143"/>
      <c r="K8" s="143">
        <v>3</v>
      </c>
      <c r="L8" s="143"/>
      <c r="M8" s="143"/>
      <c r="N8" s="143"/>
      <c r="O8" s="143"/>
      <c r="P8" s="143">
        <v>4.2</v>
      </c>
      <c r="Q8" s="143"/>
      <c r="R8" s="143">
        <f t="shared" si="12"/>
        <v>0</v>
      </c>
      <c r="S8" s="143">
        <f t="shared" si="13"/>
        <v>0</v>
      </c>
      <c r="T8" s="143">
        <f t="shared" si="14"/>
        <v>0</v>
      </c>
      <c r="U8" s="143">
        <f t="shared" si="15"/>
        <v>0</v>
      </c>
      <c r="V8" s="143">
        <f t="shared" si="16"/>
        <v>0</v>
      </c>
      <c r="W8" s="143">
        <f t="shared" si="17"/>
        <v>0</v>
      </c>
      <c r="X8" s="143">
        <f t="shared" si="18"/>
        <v>12.600000000000001</v>
      </c>
      <c r="Y8" s="143">
        <f t="shared" si="19"/>
        <v>0</v>
      </c>
      <c r="Z8" s="143">
        <f t="shared" si="20"/>
        <v>12.600000000000001</v>
      </c>
      <c r="AA8" s="143">
        <f t="shared" si="21"/>
        <v>0</v>
      </c>
      <c r="AB8" s="143">
        <f t="shared" si="22"/>
        <v>0</v>
      </c>
      <c r="AC8" s="143">
        <f t="shared" si="23"/>
        <v>0</v>
      </c>
    </row>
    <row r="9" spans="1:30" ht="15.75" x14ac:dyDescent="0.25">
      <c r="A9" s="36" t="s">
        <v>37</v>
      </c>
      <c r="B9" s="37" t="s">
        <v>1756</v>
      </c>
      <c r="C9" s="143">
        <v>0</v>
      </c>
      <c r="D9" s="143">
        <v>0</v>
      </c>
      <c r="E9" s="143"/>
      <c r="F9" s="143"/>
      <c r="G9" s="143"/>
      <c r="H9" s="143">
        <v>2</v>
      </c>
      <c r="I9" s="143"/>
      <c r="J9" s="143"/>
      <c r="K9" s="143">
        <v>2</v>
      </c>
      <c r="L9" s="143">
        <v>3</v>
      </c>
      <c r="M9" s="143"/>
      <c r="N9" s="143"/>
      <c r="O9" s="143"/>
      <c r="P9" s="143">
        <v>4.2</v>
      </c>
      <c r="Q9" s="143"/>
      <c r="R9" s="143">
        <f t="shared" si="12"/>
        <v>0</v>
      </c>
      <c r="S9" s="143">
        <f t="shared" si="13"/>
        <v>0</v>
      </c>
      <c r="T9" s="143">
        <f t="shared" si="14"/>
        <v>0</v>
      </c>
      <c r="U9" s="143">
        <f t="shared" si="15"/>
        <v>0</v>
      </c>
      <c r="V9" s="143">
        <f t="shared" si="16"/>
        <v>0</v>
      </c>
      <c r="W9" s="143">
        <f t="shared" si="17"/>
        <v>8.4</v>
      </c>
      <c r="X9" s="143">
        <f t="shared" si="18"/>
        <v>0</v>
      </c>
      <c r="Y9" s="143">
        <f t="shared" si="19"/>
        <v>0</v>
      </c>
      <c r="Z9" s="143">
        <f t="shared" si="20"/>
        <v>8.4</v>
      </c>
      <c r="AA9" s="143">
        <f t="shared" si="21"/>
        <v>12.600000000000001</v>
      </c>
      <c r="AB9" s="143">
        <f t="shared" si="22"/>
        <v>0</v>
      </c>
      <c r="AC9" s="143">
        <f t="shared" si="23"/>
        <v>0</v>
      </c>
    </row>
    <row r="10" spans="1:30" ht="15.75" x14ac:dyDescent="0.25">
      <c r="A10" s="36" t="s">
        <v>39</v>
      </c>
      <c r="B10" s="37" t="s">
        <v>1757</v>
      </c>
      <c r="C10" s="143">
        <v>0</v>
      </c>
      <c r="D10" s="143">
        <v>0</v>
      </c>
      <c r="E10" s="143"/>
      <c r="F10" s="143"/>
      <c r="G10" s="143"/>
      <c r="H10" s="143">
        <v>2</v>
      </c>
      <c r="I10" s="143">
        <v>3</v>
      </c>
      <c r="J10" s="143"/>
      <c r="K10" s="143">
        <v>2</v>
      </c>
      <c r="L10" s="143"/>
      <c r="M10" s="143"/>
      <c r="N10" s="143"/>
      <c r="O10" s="143"/>
      <c r="P10" s="143">
        <v>4.2</v>
      </c>
      <c r="Q10" s="143"/>
      <c r="R10" s="143">
        <f t="shared" si="12"/>
        <v>0</v>
      </c>
      <c r="S10" s="143">
        <f t="shared" si="13"/>
        <v>0</v>
      </c>
      <c r="T10" s="143">
        <f t="shared" si="14"/>
        <v>0</v>
      </c>
      <c r="U10" s="143">
        <f t="shared" si="15"/>
        <v>0</v>
      </c>
      <c r="V10" s="143">
        <f t="shared" si="16"/>
        <v>0</v>
      </c>
      <c r="W10" s="143">
        <f t="shared" si="17"/>
        <v>8.4</v>
      </c>
      <c r="X10" s="143">
        <f t="shared" si="18"/>
        <v>12.600000000000001</v>
      </c>
      <c r="Y10" s="143">
        <f t="shared" si="19"/>
        <v>0</v>
      </c>
      <c r="Z10" s="143">
        <f t="shared" si="20"/>
        <v>8.4</v>
      </c>
      <c r="AA10" s="143">
        <f t="shared" si="21"/>
        <v>0</v>
      </c>
      <c r="AB10" s="143">
        <f t="shared" si="22"/>
        <v>0</v>
      </c>
      <c r="AC10" s="143">
        <f t="shared" si="23"/>
        <v>0</v>
      </c>
    </row>
    <row r="11" spans="1:30" ht="15.75" x14ac:dyDescent="0.25">
      <c r="A11" s="81" t="s">
        <v>1758</v>
      </c>
      <c r="B11" s="81" t="s">
        <v>1759</v>
      </c>
      <c r="C11" s="81" t="s">
        <v>2</v>
      </c>
      <c r="D11" s="81" t="s">
        <v>3</v>
      </c>
      <c r="E11" s="81" t="s">
        <v>4</v>
      </c>
      <c r="F11" s="81" t="s">
        <v>5</v>
      </c>
      <c r="G11" s="81" t="s">
        <v>6</v>
      </c>
      <c r="H11" s="81" t="s">
        <v>7</v>
      </c>
      <c r="I11" s="81" t="s">
        <v>8</v>
      </c>
      <c r="J11" s="81" t="s">
        <v>9</v>
      </c>
      <c r="K11" s="81" t="s">
        <v>10</v>
      </c>
      <c r="L11" s="81" t="s">
        <v>11</v>
      </c>
      <c r="M11" s="81" t="s">
        <v>12</v>
      </c>
      <c r="N11" s="81" t="s">
        <v>13</v>
      </c>
      <c r="O11" s="81"/>
      <c r="P11" s="81" t="s">
        <v>14</v>
      </c>
      <c r="Q11" s="81"/>
      <c r="R11" s="81" t="s">
        <v>15</v>
      </c>
      <c r="S11" s="81" t="s">
        <v>16</v>
      </c>
      <c r="T11" s="81" t="s">
        <v>17</v>
      </c>
      <c r="U11" s="81" t="s">
        <v>18</v>
      </c>
      <c r="V11" s="81" t="s">
        <v>19</v>
      </c>
      <c r="W11" s="81" t="s">
        <v>20</v>
      </c>
      <c r="X11" s="81" t="s">
        <v>21</v>
      </c>
      <c r="Y11" s="81" t="s">
        <v>22</v>
      </c>
      <c r="Z11" s="81" t="s">
        <v>23</v>
      </c>
      <c r="AA11" s="81" t="s">
        <v>24</v>
      </c>
      <c r="AB11" s="81" t="s">
        <v>25</v>
      </c>
      <c r="AC11" s="81" t="s">
        <v>26</v>
      </c>
      <c r="AD11" s="166"/>
    </row>
    <row r="12" spans="1:30" ht="15.75" x14ac:dyDescent="0.25">
      <c r="A12" s="36" t="s">
        <v>27</v>
      </c>
      <c r="B12" s="37" t="s">
        <v>1760</v>
      </c>
      <c r="C12" s="143">
        <v>3</v>
      </c>
      <c r="D12" s="143">
        <v>2</v>
      </c>
      <c r="E12" s="143">
        <v>2</v>
      </c>
      <c r="F12" s="143"/>
      <c r="G12" s="143"/>
      <c r="H12" s="143"/>
      <c r="I12" s="143"/>
      <c r="J12" s="143"/>
      <c r="K12" s="143"/>
      <c r="L12" s="143"/>
      <c r="M12" s="143"/>
      <c r="N12" s="143"/>
      <c r="O12" s="143"/>
      <c r="P12" s="143">
        <v>1.2</v>
      </c>
      <c r="Q12" s="143"/>
      <c r="R12" s="143">
        <f t="shared" ref="R12:R17" si="24">C12*P12</f>
        <v>3.5999999999999996</v>
      </c>
      <c r="S12" s="143">
        <f t="shared" ref="S12:S17" si="25">D12*P12</f>
        <v>2.4</v>
      </c>
      <c r="T12" s="143">
        <f t="shared" ref="T12:T17" si="26">E12*P12</f>
        <v>2.4</v>
      </c>
      <c r="U12" s="143">
        <f t="shared" ref="U12:U17" si="27">F12*P12</f>
        <v>0</v>
      </c>
      <c r="V12" s="143">
        <f t="shared" ref="V12:V17" si="28">G12*P12</f>
        <v>0</v>
      </c>
      <c r="W12" s="143">
        <f t="shared" ref="W12:W17" si="29">H12*P12</f>
        <v>0</v>
      </c>
      <c r="X12" s="143">
        <f t="shared" ref="X12:X17" si="30">I12*P12</f>
        <v>0</v>
      </c>
      <c r="Y12" s="143">
        <f t="shared" ref="Y12:Y17" si="31">J12*P12</f>
        <v>0</v>
      </c>
      <c r="Z12" s="143">
        <f t="shared" ref="Z12:Z17" si="32">K12*P12</f>
        <v>0</v>
      </c>
      <c r="AA12" s="143">
        <f t="shared" ref="AA12:AA17" si="33">L12*P12</f>
        <v>0</v>
      </c>
      <c r="AB12" s="143">
        <f t="shared" ref="AB12:AB17" si="34">M12*P12</f>
        <v>0</v>
      </c>
      <c r="AC12" s="143">
        <f t="shared" ref="AC12:AC17" si="35">N12*P12</f>
        <v>0</v>
      </c>
    </row>
    <row r="13" spans="1:30" ht="15.75" x14ac:dyDescent="0.25">
      <c r="A13" s="36" t="s">
        <v>31</v>
      </c>
      <c r="B13" s="37" t="s">
        <v>43</v>
      </c>
      <c r="C13" s="143">
        <v>2</v>
      </c>
      <c r="D13" s="143">
        <v>3</v>
      </c>
      <c r="E13" s="143">
        <v>3</v>
      </c>
      <c r="F13" s="143"/>
      <c r="G13" s="143"/>
      <c r="H13" s="143"/>
      <c r="I13" s="143"/>
      <c r="J13" s="143"/>
      <c r="K13" s="143"/>
      <c r="L13" s="143"/>
      <c r="M13" s="143"/>
      <c r="N13" s="143"/>
      <c r="O13" s="143"/>
      <c r="P13" s="143">
        <v>1.2</v>
      </c>
      <c r="Q13" s="143"/>
      <c r="R13" s="143">
        <f t="shared" si="24"/>
        <v>2.4</v>
      </c>
      <c r="S13" s="143">
        <f t="shared" si="25"/>
        <v>3.5999999999999996</v>
      </c>
      <c r="T13" s="143">
        <f t="shared" si="26"/>
        <v>3.5999999999999996</v>
      </c>
      <c r="U13" s="143">
        <f t="shared" si="27"/>
        <v>0</v>
      </c>
      <c r="V13" s="143">
        <f t="shared" si="28"/>
        <v>0</v>
      </c>
      <c r="W13" s="143">
        <f t="shared" si="29"/>
        <v>0</v>
      </c>
      <c r="X13" s="143">
        <f t="shared" si="30"/>
        <v>0</v>
      </c>
      <c r="Y13" s="143">
        <f t="shared" si="31"/>
        <v>0</v>
      </c>
      <c r="Z13" s="143">
        <f t="shared" si="32"/>
        <v>0</v>
      </c>
      <c r="AA13" s="143">
        <f t="shared" si="33"/>
        <v>0</v>
      </c>
      <c r="AB13" s="143">
        <f t="shared" si="34"/>
        <v>0</v>
      </c>
      <c r="AC13" s="143">
        <f t="shared" si="35"/>
        <v>0</v>
      </c>
    </row>
    <row r="14" spans="1:30" ht="15.75" x14ac:dyDescent="0.25">
      <c r="A14" s="36" t="s">
        <v>33</v>
      </c>
      <c r="B14" s="37" t="s">
        <v>1761</v>
      </c>
      <c r="C14" s="143">
        <v>3</v>
      </c>
      <c r="D14" s="143">
        <v>2</v>
      </c>
      <c r="E14" s="143">
        <v>1</v>
      </c>
      <c r="F14" s="143"/>
      <c r="G14" s="143"/>
      <c r="H14" s="143"/>
      <c r="I14" s="143"/>
      <c r="J14" s="143"/>
      <c r="K14" s="143"/>
      <c r="L14" s="143"/>
      <c r="M14" s="143"/>
      <c r="N14" s="143"/>
      <c r="O14" s="143"/>
      <c r="P14" s="143">
        <v>1.2</v>
      </c>
      <c r="Q14" s="143"/>
      <c r="R14" s="143">
        <f t="shared" si="24"/>
        <v>3.5999999999999996</v>
      </c>
      <c r="S14" s="143">
        <f t="shared" si="25"/>
        <v>2.4</v>
      </c>
      <c r="T14" s="143">
        <f t="shared" si="26"/>
        <v>1.2</v>
      </c>
      <c r="U14" s="143">
        <f t="shared" si="27"/>
        <v>0</v>
      </c>
      <c r="V14" s="143">
        <f t="shared" si="28"/>
        <v>0</v>
      </c>
      <c r="W14" s="143">
        <f t="shared" si="29"/>
        <v>0</v>
      </c>
      <c r="X14" s="143">
        <f t="shared" si="30"/>
        <v>0</v>
      </c>
      <c r="Y14" s="143">
        <f t="shared" si="31"/>
        <v>0</v>
      </c>
      <c r="Z14" s="143">
        <f t="shared" si="32"/>
        <v>0</v>
      </c>
      <c r="AA14" s="143">
        <f t="shared" si="33"/>
        <v>0</v>
      </c>
      <c r="AB14" s="143">
        <f t="shared" si="34"/>
        <v>0</v>
      </c>
      <c r="AC14" s="143">
        <f t="shared" si="35"/>
        <v>0</v>
      </c>
    </row>
    <row r="15" spans="1:30" ht="15.75" x14ac:dyDescent="0.25">
      <c r="A15" s="36" t="s">
        <v>35</v>
      </c>
      <c r="B15" s="37" t="s">
        <v>1762</v>
      </c>
      <c r="C15" s="143">
        <v>2</v>
      </c>
      <c r="D15" s="143">
        <v>3</v>
      </c>
      <c r="E15" s="143">
        <v>1</v>
      </c>
      <c r="F15" s="143"/>
      <c r="G15" s="143"/>
      <c r="H15" s="143"/>
      <c r="I15" s="143"/>
      <c r="J15" s="143"/>
      <c r="K15" s="143"/>
      <c r="L15" s="143"/>
      <c r="M15" s="143"/>
      <c r="N15" s="143"/>
      <c r="O15" s="143"/>
      <c r="P15" s="143">
        <v>1.2</v>
      </c>
      <c r="Q15" s="143"/>
      <c r="R15" s="143">
        <f t="shared" si="24"/>
        <v>2.4</v>
      </c>
      <c r="S15" s="143">
        <f t="shared" si="25"/>
        <v>3.5999999999999996</v>
      </c>
      <c r="T15" s="143">
        <f t="shared" si="26"/>
        <v>1.2</v>
      </c>
      <c r="U15" s="143">
        <f t="shared" si="27"/>
        <v>0</v>
      </c>
      <c r="V15" s="143">
        <f t="shared" si="28"/>
        <v>0</v>
      </c>
      <c r="W15" s="143">
        <f t="shared" si="29"/>
        <v>0</v>
      </c>
      <c r="X15" s="143">
        <f t="shared" si="30"/>
        <v>0</v>
      </c>
      <c r="Y15" s="143">
        <f t="shared" si="31"/>
        <v>0</v>
      </c>
      <c r="Z15" s="143">
        <f t="shared" si="32"/>
        <v>0</v>
      </c>
      <c r="AA15" s="143">
        <f t="shared" si="33"/>
        <v>0</v>
      </c>
      <c r="AB15" s="143">
        <f t="shared" si="34"/>
        <v>0</v>
      </c>
      <c r="AC15" s="143">
        <f t="shared" si="35"/>
        <v>0</v>
      </c>
    </row>
    <row r="16" spans="1:30" ht="15.75" x14ac:dyDescent="0.25">
      <c r="A16" s="36" t="s">
        <v>37</v>
      </c>
      <c r="B16" s="37" t="s">
        <v>46</v>
      </c>
      <c r="C16" s="143">
        <v>3</v>
      </c>
      <c r="D16" s="143">
        <v>3</v>
      </c>
      <c r="E16" s="143">
        <v>2</v>
      </c>
      <c r="F16" s="143"/>
      <c r="G16" s="143"/>
      <c r="H16" s="143"/>
      <c r="I16" s="143"/>
      <c r="J16" s="143"/>
      <c r="K16" s="143"/>
      <c r="L16" s="143"/>
      <c r="M16" s="143"/>
      <c r="N16" s="143"/>
      <c r="O16" s="143"/>
      <c r="P16" s="143">
        <v>1.2</v>
      </c>
      <c r="Q16" s="143"/>
      <c r="R16" s="143">
        <f t="shared" si="24"/>
        <v>3.5999999999999996</v>
      </c>
      <c r="S16" s="143">
        <f t="shared" si="25"/>
        <v>3.5999999999999996</v>
      </c>
      <c r="T16" s="143">
        <f t="shared" si="26"/>
        <v>2.4</v>
      </c>
      <c r="U16" s="143">
        <f t="shared" si="27"/>
        <v>0</v>
      </c>
      <c r="V16" s="143">
        <f t="shared" si="28"/>
        <v>0</v>
      </c>
      <c r="W16" s="143">
        <f t="shared" si="29"/>
        <v>0</v>
      </c>
      <c r="X16" s="143">
        <f t="shared" si="30"/>
        <v>0</v>
      </c>
      <c r="Y16" s="143">
        <f t="shared" si="31"/>
        <v>0</v>
      </c>
      <c r="Z16" s="143">
        <f t="shared" si="32"/>
        <v>0</v>
      </c>
      <c r="AA16" s="143">
        <f t="shared" si="33"/>
        <v>0</v>
      </c>
      <c r="AB16" s="143">
        <f t="shared" si="34"/>
        <v>0</v>
      </c>
      <c r="AC16" s="143">
        <f t="shared" si="35"/>
        <v>0</v>
      </c>
    </row>
    <row r="17" spans="1:30" ht="15.75" x14ac:dyDescent="0.25">
      <c r="A17" s="36" t="s">
        <v>39</v>
      </c>
      <c r="B17" s="37" t="s">
        <v>1763</v>
      </c>
      <c r="C17" s="143">
        <v>3</v>
      </c>
      <c r="D17" s="143">
        <v>3</v>
      </c>
      <c r="E17" s="143">
        <v>1</v>
      </c>
      <c r="F17" s="143"/>
      <c r="G17" s="143"/>
      <c r="H17" s="143"/>
      <c r="I17" s="143"/>
      <c r="J17" s="143"/>
      <c r="K17" s="143"/>
      <c r="L17" s="143"/>
      <c r="M17" s="143"/>
      <c r="N17" s="143"/>
      <c r="O17" s="143"/>
      <c r="P17" s="143">
        <v>1.2</v>
      </c>
      <c r="Q17" s="143"/>
      <c r="R17" s="143">
        <f t="shared" si="24"/>
        <v>3.5999999999999996</v>
      </c>
      <c r="S17" s="143">
        <f t="shared" si="25"/>
        <v>3.5999999999999996</v>
      </c>
      <c r="T17" s="143">
        <f t="shared" si="26"/>
        <v>1.2</v>
      </c>
      <c r="U17" s="143">
        <f t="shared" si="27"/>
        <v>0</v>
      </c>
      <c r="V17" s="143">
        <f t="shared" si="28"/>
        <v>0</v>
      </c>
      <c r="W17" s="143">
        <f t="shared" si="29"/>
        <v>0</v>
      </c>
      <c r="X17" s="143">
        <f t="shared" si="30"/>
        <v>0</v>
      </c>
      <c r="Y17" s="143">
        <f t="shared" si="31"/>
        <v>0</v>
      </c>
      <c r="Z17" s="143">
        <f t="shared" si="32"/>
        <v>0</v>
      </c>
      <c r="AA17" s="143">
        <f t="shared" si="33"/>
        <v>0</v>
      </c>
      <c r="AB17" s="143">
        <f t="shared" si="34"/>
        <v>0</v>
      </c>
      <c r="AC17" s="143">
        <f t="shared" si="35"/>
        <v>0</v>
      </c>
    </row>
    <row r="18" spans="1:30" ht="15.75" x14ac:dyDescent="0.25">
      <c r="A18" s="81" t="s">
        <v>1764</v>
      </c>
      <c r="B18" s="81" t="s">
        <v>1765</v>
      </c>
      <c r="C18" s="81" t="s">
        <v>2</v>
      </c>
      <c r="D18" s="81" t="s">
        <v>3</v>
      </c>
      <c r="E18" s="81" t="s">
        <v>4</v>
      </c>
      <c r="F18" s="81" t="s">
        <v>5</v>
      </c>
      <c r="G18" s="81" t="s">
        <v>6</v>
      </c>
      <c r="H18" s="81" t="s">
        <v>7</v>
      </c>
      <c r="I18" s="81" t="s">
        <v>8</v>
      </c>
      <c r="J18" s="81" t="s">
        <v>9</v>
      </c>
      <c r="K18" s="81" t="s">
        <v>10</v>
      </c>
      <c r="L18" s="81" t="s">
        <v>11</v>
      </c>
      <c r="M18" s="81" t="s">
        <v>12</v>
      </c>
      <c r="N18" s="81" t="s">
        <v>13</v>
      </c>
      <c r="O18" s="81"/>
      <c r="P18" s="81" t="s">
        <v>14</v>
      </c>
      <c r="Q18" s="81"/>
      <c r="R18" s="81" t="s">
        <v>15</v>
      </c>
      <c r="S18" s="81" t="s">
        <v>16</v>
      </c>
      <c r="T18" s="81" t="s">
        <v>17</v>
      </c>
      <c r="U18" s="81" t="s">
        <v>18</v>
      </c>
      <c r="V18" s="81" t="s">
        <v>19</v>
      </c>
      <c r="W18" s="81" t="s">
        <v>20</v>
      </c>
      <c r="X18" s="81" t="s">
        <v>21</v>
      </c>
      <c r="Y18" s="81" t="s">
        <v>22</v>
      </c>
      <c r="Z18" s="81" t="s">
        <v>23</v>
      </c>
      <c r="AA18" s="81" t="s">
        <v>24</v>
      </c>
      <c r="AB18" s="81" t="s">
        <v>25</v>
      </c>
      <c r="AC18" s="81" t="s">
        <v>26</v>
      </c>
      <c r="AD18" s="166"/>
    </row>
    <row r="19" spans="1:30" ht="15.75" x14ac:dyDescent="0.25">
      <c r="A19" s="36" t="s">
        <v>27</v>
      </c>
      <c r="B19" s="37" t="s">
        <v>1766</v>
      </c>
      <c r="C19" s="143">
        <v>3</v>
      </c>
      <c r="D19" s="143">
        <v>3</v>
      </c>
      <c r="E19" s="143">
        <v>2</v>
      </c>
      <c r="F19" s="143">
        <v>2</v>
      </c>
      <c r="G19" s="143"/>
      <c r="H19" s="143"/>
      <c r="I19" s="143"/>
      <c r="J19" s="143"/>
      <c r="K19" s="143"/>
      <c r="L19" s="143"/>
      <c r="M19" s="143"/>
      <c r="N19" s="143"/>
      <c r="O19" s="143"/>
      <c r="P19" s="143">
        <v>3.3</v>
      </c>
      <c r="Q19" s="143"/>
      <c r="R19" s="143">
        <f t="shared" ref="R19:R24" si="36">C19*P19</f>
        <v>9.8999999999999986</v>
      </c>
      <c r="S19" s="143">
        <f t="shared" ref="S19:S24" si="37">D19*P19</f>
        <v>9.8999999999999986</v>
      </c>
      <c r="T19" s="143">
        <f t="shared" ref="T19:T24" si="38">E19*P19</f>
        <v>6.6</v>
      </c>
      <c r="U19" s="143">
        <f t="shared" ref="U19:U24" si="39">F19*P19</f>
        <v>6.6</v>
      </c>
      <c r="V19" s="143">
        <f t="shared" ref="V19:V24" si="40">G19*P19</f>
        <v>0</v>
      </c>
      <c r="W19" s="143">
        <f t="shared" ref="W19:W24" si="41">H19*P19</f>
        <v>0</v>
      </c>
      <c r="X19" s="143">
        <f t="shared" ref="X19:X24" si="42">I19*P19</f>
        <v>0</v>
      </c>
      <c r="Y19" s="143">
        <f t="shared" ref="Y19:Y24" si="43">J19*P19</f>
        <v>0</v>
      </c>
      <c r="Z19" s="143">
        <f t="shared" ref="Z19:Z24" si="44">K19*P19</f>
        <v>0</v>
      </c>
      <c r="AA19" s="143">
        <f t="shared" ref="AA19:AA24" si="45">L19*P19</f>
        <v>0</v>
      </c>
      <c r="AB19" s="143">
        <f t="shared" ref="AB19:AB24" si="46">M19*P19</f>
        <v>0</v>
      </c>
      <c r="AC19" s="143">
        <f t="shared" ref="AC19:AC24" si="47">N19*P19</f>
        <v>0</v>
      </c>
    </row>
    <row r="20" spans="1:30" ht="15.75" x14ac:dyDescent="0.25">
      <c r="A20" s="36" t="s">
        <v>31</v>
      </c>
      <c r="B20" s="37" t="s">
        <v>94</v>
      </c>
      <c r="C20" s="143">
        <v>3</v>
      </c>
      <c r="D20" s="143">
        <v>2</v>
      </c>
      <c r="E20" s="143">
        <v>1</v>
      </c>
      <c r="F20" s="143">
        <v>2</v>
      </c>
      <c r="G20" s="143"/>
      <c r="H20" s="143"/>
      <c r="I20" s="143"/>
      <c r="J20" s="143"/>
      <c r="K20" s="143"/>
      <c r="L20" s="143"/>
      <c r="M20" s="143"/>
      <c r="N20" s="143"/>
      <c r="O20" s="143"/>
      <c r="P20" s="143">
        <v>3.3</v>
      </c>
      <c r="Q20" s="143"/>
      <c r="R20" s="143">
        <f t="shared" si="36"/>
        <v>9.8999999999999986</v>
      </c>
      <c r="S20" s="143">
        <f t="shared" si="37"/>
        <v>6.6</v>
      </c>
      <c r="T20" s="143">
        <f t="shared" si="38"/>
        <v>3.3</v>
      </c>
      <c r="U20" s="143">
        <f t="shared" si="39"/>
        <v>6.6</v>
      </c>
      <c r="V20" s="143">
        <f t="shared" si="40"/>
        <v>0</v>
      </c>
      <c r="W20" s="143">
        <f t="shared" si="41"/>
        <v>0</v>
      </c>
      <c r="X20" s="143">
        <f t="shared" si="42"/>
        <v>0</v>
      </c>
      <c r="Y20" s="143">
        <f t="shared" si="43"/>
        <v>0</v>
      </c>
      <c r="Z20" s="143">
        <f t="shared" si="44"/>
        <v>0</v>
      </c>
      <c r="AA20" s="143">
        <f t="shared" si="45"/>
        <v>0</v>
      </c>
      <c r="AB20" s="143">
        <f t="shared" si="46"/>
        <v>0</v>
      </c>
      <c r="AC20" s="143">
        <f t="shared" si="47"/>
        <v>0</v>
      </c>
    </row>
    <row r="21" spans="1:30" ht="15.75" x14ac:dyDescent="0.25">
      <c r="A21" s="36" t="s">
        <v>33</v>
      </c>
      <c r="B21" s="37" t="s">
        <v>95</v>
      </c>
      <c r="C21" s="143"/>
      <c r="D21" s="143">
        <v>3</v>
      </c>
      <c r="E21" s="143">
        <v>3</v>
      </c>
      <c r="F21" s="143">
        <v>1</v>
      </c>
      <c r="G21" s="143"/>
      <c r="H21" s="143"/>
      <c r="I21" s="143"/>
      <c r="J21" s="143"/>
      <c r="K21" s="143"/>
      <c r="L21" s="143"/>
      <c r="M21" s="143"/>
      <c r="N21" s="143"/>
      <c r="O21" s="143"/>
      <c r="P21" s="143">
        <v>3.3</v>
      </c>
      <c r="Q21" s="143"/>
      <c r="R21" s="143">
        <f t="shared" si="36"/>
        <v>0</v>
      </c>
      <c r="S21" s="143">
        <f t="shared" si="37"/>
        <v>9.8999999999999986</v>
      </c>
      <c r="T21" s="143">
        <f t="shared" si="38"/>
        <v>9.8999999999999986</v>
      </c>
      <c r="U21" s="143">
        <f t="shared" si="39"/>
        <v>3.3</v>
      </c>
      <c r="V21" s="143">
        <f t="shared" si="40"/>
        <v>0</v>
      </c>
      <c r="W21" s="143">
        <f t="shared" si="41"/>
        <v>0</v>
      </c>
      <c r="X21" s="143">
        <f t="shared" si="42"/>
        <v>0</v>
      </c>
      <c r="Y21" s="143">
        <f t="shared" si="43"/>
        <v>0</v>
      </c>
      <c r="Z21" s="143">
        <f t="shared" si="44"/>
        <v>0</v>
      </c>
      <c r="AA21" s="143">
        <f t="shared" si="45"/>
        <v>0</v>
      </c>
      <c r="AB21" s="143">
        <f t="shared" si="46"/>
        <v>0</v>
      </c>
      <c r="AC21" s="143">
        <f t="shared" si="47"/>
        <v>0</v>
      </c>
    </row>
    <row r="22" spans="1:30" ht="15.75" x14ac:dyDescent="0.25">
      <c r="A22" s="36" t="s">
        <v>35</v>
      </c>
      <c r="B22" s="37" t="s">
        <v>1767</v>
      </c>
      <c r="C22" s="143">
        <v>2</v>
      </c>
      <c r="D22" s="143">
        <v>3</v>
      </c>
      <c r="E22" s="143"/>
      <c r="F22" s="143">
        <v>2</v>
      </c>
      <c r="G22" s="143"/>
      <c r="H22" s="143"/>
      <c r="I22" s="143"/>
      <c r="J22" s="143"/>
      <c r="K22" s="143"/>
      <c r="L22" s="143"/>
      <c r="M22" s="143"/>
      <c r="N22" s="143"/>
      <c r="O22" s="143"/>
      <c r="P22" s="143">
        <v>3.3</v>
      </c>
      <c r="Q22" s="143"/>
      <c r="R22" s="143">
        <f t="shared" si="36"/>
        <v>6.6</v>
      </c>
      <c r="S22" s="143">
        <f t="shared" si="37"/>
        <v>9.8999999999999986</v>
      </c>
      <c r="T22" s="143">
        <f t="shared" si="38"/>
        <v>0</v>
      </c>
      <c r="U22" s="143">
        <f t="shared" si="39"/>
        <v>6.6</v>
      </c>
      <c r="V22" s="143">
        <f t="shared" si="40"/>
        <v>0</v>
      </c>
      <c r="W22" s="143">
        <f t="shared" si="41"/>
        <v>0</v>
      </c>
      <c r="X22" s="143">
        <f t="shared" si="42"/>
        <v>0</v>
      </c>
      <c r="Y22" s="143">
        <f t="shared" si="43"/>
        <v>0</v>
      </c>
      <c r="Z22" s="143">
        <f t="shared" si="44"/>
        <v>0</v>
      </c>
      <c r="AA22" s="143">
        <f t="shared" si="45"/>
        <v>0</v>
      </c>
      <c r="AB22" s="143">
        <f t="shared" si="46"/>
        <v>0</v>
      </c>
      <c r="AC22" s="143">
        <f t="shared" si="47"/>
        <v>0</v>
      </c>
    </row>
    <row r="23" spans="1:30" ht="15.75" x14ac:dyDescent="0.25">
      <c r="A23" s="36" t="s">
        <v>37</v>
      </c>
      <c r="B23" s="37" t="s">
        <v>1492</v>
      </c>
      <c r="C23" s="143">
        <v>2</v>
      </c>
      <c r="D23" s="143"/>
      <c r="E23" s="143">
        <v>2</v>
      </c>
      <c r="F23" s="143"/>
      <c r="G23" s="143"/>
      <c r="H23" s="143"/>
      <c r="I23" s="143"/>
      <c r="J23" s="143"/>
      <c r="K23" s="143"/>
      <c r="L23" s="143"/>
      <c r="M23" s="143"/>
      <c r="N23" s="143"/>
      <c r="O23" s="143"/>
      <c r="P23" s="143">
        <v>3.3</v>
      </c>
      <c r="Q23" s="143"/>
      <c r="R23" s="143">
        <f t="shared" si="36"/>
        <v>6.6</v>
      </c>
      <c r="S23" s="143">
        <f t="shared" si="37"/>
        <v>0</v>
      </c>
      <c r="T23" s="143">
        <f t="shared" si="38"/>
        <v>6.6</v>
      </c>
      <c r="U23" s="143">
        <f t="shared" si="39"/>
        <v>0</v>
      </c>
      <c r="V23" s="143">
        <f t="shared" si="40"/>
        <v>0</v>
      </c>
      <c r="W23" s="143">
        <f t="shared" si="41"/>
        <v>0</v>
      </c>
      <c r="X23" s="143">
        <f t="shared" si="42"/>
        <v>0</v>
      </c>
      <c r="Y23" s="143">
        <f t="shared" si="43"/>
        <v>0</v>
      </c>
      <c r="Z23" s="143">
        <f t="shared" si="44"/>
        <v>0</v>
      </c>
      <c r="AA23" s="143">
        <f t="shared" si="45"/>
        <v>0</v>
      </c>
      <c r="AB23" s="143">
        <f t="shared" si="46"/>
        <v>0</v>
      </c>
      <c r="AC23" s="143">
        <f t="shared" si="47"/>
        <v>0</v>
      </c>
    </row>
    <row r="24" spans="1:30" ht="15.75" x14ac:dyDescent="0.25">
      <c r="A24" s="36" t="s">
        <v>39</v>
      </c>
      <c r="B24" s="37" t="s">
        <v>1768</v>
      </c>
      <c r="C24" s="143">
        <v>2</v>
      </c>
      <c r="D24" s="143">
        <v>2</v>
      </c>
      <c r="E24" s="143">
        <v>2</v>
      </c>
      <c r="F24" s="143">
        <v>1</v>
      </c>
      <c r="G24" s="143"/>
      <c r="H24" s="143"/>
      <c r="I24" s="143"/>
      <c r="J24" s="143"/>
      <c r="K24" s="143"/>
      <c r="L24" s="143"/>
      <c r="M24" s="143"/>
      <c r="N24" s="143"/>
      <c r="O24" s="143"/>
      <c r="P24" s="143">
        <v>3.3</v>
      </c>
      <c r="Q24" s="143"/>
      <c r="R24" s="143">
        <f t="shared" si="36"/>
        <v>6.6</v>
      </c>
      <c r="S24" s="143">
        <f t="shared" si="37"/>
        <v>6.6</v>
      </c>
      <c r="T24" s="143">
        <f t="shared" si="38"/>
        <v>6.6</v>
      </c>
      <c r="U24" s="143">
        <f t="shared" si="39"/>
        <v>3.3</v>
      </c>
      <c r="V24" s="143">
        <f t="shared" si="40"/>
        <v>0</v>
      </c>
      <c r="W24" s="143">
        <f t="shared" si="41"/>
        <v>0</v>
      </c>
      <c r="X24" s="143">
        <f t="shared" si="42"/>
        <v>0</v>
      </c>
      <c r="Y24" s="143">
        <f t="shared" si="43"/>
        <v>0</v>
      </c>
      <c r="Z24" s="143">
        <f t="shared" si="44"/>
        <v>0</v>
      </c>
      <c r="AA24" s="143">
        <f t="shared" si="45"/>
        <v>0</v>
      </c>
      <c r="AB24" s="143">
        <f t="shared" si="46"/>
        <v>0</v>
      </c>
      <c r="AC24" s="143">
        <f t="shared" si="47"/>
        <v>0</v>
      </c>
    </row>
    <row r="25" spans="1:30" ht="15.75" x14ac:dyDescent="0.25">
      <c r="A25" s="81" t="s">
        <v>1769</v>
      </c>
      <c r="B25" s="81" t="s">
        <v>1770</v>
      </c>
      <c r="C25" s="81" t="s">
        <v>2</v>
      </c>
      <c r="D25" s="81" t="s">
        <v>3</v>
      </c>
      <c r="E25" s="81" t="s">
        <v>4</v>
      </c>
      <c r="F25" s="81" t="s">
        <v>5</v>
      </c>
      <c r="G25" s="81" t="s">
        <v>6</v>
      </c>
      <c r="H25" s="81" t="s">
        <v>7</v>
      </c>
      <c r="I25" s="81" t="s">
        <v>8</v>
      </c>
      <c r="J25" s="81" t="s">
        <v>9</v>
      </c>
      <c r="K25" s="81" t="s">
        <v>10</v>
      </c>
      <c r="L25" s="81" t="s">
        <v>11</v>
      </c>
      <c r="M25" s="81" t="s">
        <v>12</v>
      </c>
      <c r="N25" s="81" t="s">
        <v>13</v>
      </c>
      <c r="O25" s="81"/>
      <c r="P25" s="81" t="s">
        <v>14</v>
      </c>
      <c r="Q25" s="81"/>
      <c r="R25" s="81" t="s">
        <v>15</v>
      </c>
      <c r="S25" s="81" t="s">
        <v>16</v>
      </c>
      <c r="T25" s="81" t="s">
        <v>17</v>
      </c>
      <c r="U25" s="81" t="s">
        <v>18</v>
      </c>
      <c r="V25" s="81" t="s">
        <v>19</v>
      </c>
      <c r="W25" s="81" t="s">
        <v>20</v>
      </c>
      <c r="X25" s="81" t="s">
        <v>21</v>
      </c>
      <c r="Y25" s="81" t="s">
        <v>22</v>
      </c>
      <c r="Z25" s="81" t="s">
        <v>23</v>
      </c>
      <c r="AA25" s="81" t="s">
        <v>24</v>
      </c>
      <c r="AB25" s="81" t="s">
        <v>25</v>
      </c>
      <c r="AC25" s="81" t="s">
        <v>26</v>
      </c>
    </row>
    <row r="26" spans="1:30" ht="15.75" x14ac:dyDescent="0.25">
      <c r="A26" s="36" t="s">
        <v>27</v>
      </c>
      <c r="B26" s="37" t="s">
        <v>1481</v>
      </c>
      <c r="C26" s="143">
        <v>2</v>
      </c>
      <c r="D26" s="143">
        <v>3</v>
      </c>
      <c r="E26" s="143">
        <v>2</v>
      </c>
      <c r="F26" s="143"/>
      <c r="G26" s="143">
        <v>2</v>
      </c>
      <c r="H26" s="143"/>
      <c r="I26" s="143"/>
      <c r="J26" s="143"/>
      <c r="K26" s="143">
        <v>2</v>
      </c>
      <c r="L26" s="143"/>
      <c r="M26" s="143"/>
      <c r="N26" s="143"/>
      <c r="O26" s="143"/>
      <c r="P26" s="143">
        <v>1.6</v>
      </c>
      <c r="Q26" s="143"/>
      <c r="R26" s="143">
        <f t="shared" ref="R26:R31" si="48">C26*P26</f>
        <v>3.2</v>
      </c>
      <c r="S26" s="143">
        <f t="shared" ref="S26:S31" si="49">D26*P26</f>
        <v>4.8000000000000007</v>
      </c>
      <c r="T26" s="143">
        <f t="shared" ref="T26:T31" si="50">E26*P26</f>
        <v>3.2</v>
      </c>
      <c r="U26" s="143">
        <f t="shared" ref="U26:U31" si="51">F26*P26</f>
        <v>0</v>
      </c>
      <c r="V26" s="143">
        <f t="shared" ref="V26:V31" si="52">G26*P26</f>
        <v>3.2</v>
      </c>
      <c r="W26" s="143">
        <f t="shared" ref="W26:W31" si="53">H26*P26</f>
        <v>0</v>
      </c>
      <c r="X26" s="143">
        <f t="shared" ref="X26:X31" si="54">I26*P26</f>
        <v>0</v>
      </c>
      <c r="Y26" s="143">
        <f t="shared" ref="Y26:Y31" si="55">J26*P26</f>
        <v>0</v>
      </c>
      <c r="Z26" s="143">
        <f t="shared" ref="Z26:Z31" si="56">K26*P26</f>
        <v>3.2</v>
      </c>
      <c r="AA26" s="143">
        <f t="shared" ref="AA26:AA31" si="57">L26*P26</f>
        <v>0</v>
      </c>
      <c r="AB26" s="143">
        <f t="shared" ref="AB26:AB31" si="58">M26*P26</f>
        <v>0</v>
      </c>
      <c r="AC26" s="143">
        <f t="shared" ref="AC26:AC31" si="59">N26*P26</f>
        <v>0</v>
      </c>
    </row>
    <row r="27" spans="1:30" ht="31.5" x14ac:dyDescent="0.25">
      <c r="A27" s="36" t="s">
        <v>31</v>
      </c>
      <c r="B27" s="37" t="s">
        <v>1482</v>
      </c>
      <c r="C27" s="143">
        <v>3</v>
      </c>
      <c r="D27" s="143">
        <v>3</v>
      </c>
      <c r="E27" s="143">
        <v>3</v>
      </c>
      <c r="F27" s="143"/>
      <c r="G27" s="143"/>
      <c r="H27" s="143">
        <v>2</v>
      </c>
      <c r="I27" s="143"/>
      <c r="J27" s="143"/>
      <c r="K27" s="143"/>
      <c r="L27" s="143"/>
      <c r="M27" s="143"/>
      <c r="N27" s="143"/>
      <c r="O27" s="143"/>
      <c r="P27" s="143">
        <v>1.6</v>
      </c>
      <c r="Q27" s="143"/>
      <c r="R27" s="143">
        <f t="shared" si="48"/>
        <v>4.8000000000000007</v>
      </c>
      <c r="S27" s="143">
        <f t="shared" si="49"/>
        <v>4.8000000000000007</v>
      </c>
      <c r="T27" s="143">
        <f t="shared" si="50"/>
        <v>4.8000000000000007</v>
      </c>
      <c r="U27" s="143">
        <f t="shared" si="51"/>
        <v>0</v>
      </c>
      <c r="V27" s="143">
        <f t="shared" si="52"/>
        <v>0</v>
      </c>
      <c r="W27" s="143">
        <f t="shared" si="53"/>
        <v>3.2</v>
      </c>
      <c r="X27" s="143">
        <f t="shared" si="54"/>
        <v>0</v>
      </c>
      <c r="Y27" s="143">
        <f t="shared" si="55"/>
        <v>0</v>
      </c>
      <c r="Z27" s="143">
        <f t="shared" si="56"/>
        <v>0</v>
      </c>
      <c r="AA27" s="143">
        <f t="shared" si="57"/>
        <v>0</v>
      </c>
      <c r="AB27" s="143">
        <f t="shared" si="58"/>
        <v>0</v>
      </c>
      <c r="AC27" s="143">
        <f t="shared" si="59"/>
        <v>0</v>
      </c>
    </row>
    <row r="28" spans="1:30" ht="31.5" x14ac:dyDescent="0.25">
      <c r="A28" s="36" t="s">
        <v>33</v>
      </c>
      <c r="B28" s="37" t="s">
        <v>1483</v>
      </c>
      <c r="C28" s="143">
        <v>2</v>
      </c>
      <c r="D28" s="143">
        <v>2</v>
      </c>
      <c r="E28" s="143"/>
      <c r="F28" s="143"/>
      <c r="G28" s="143"/>
      <c r="H28" s="143"/>
      <c r="I28" s="143"/>
      <c r="J28" s="143"/>
      <c r="K28" s="143"/>
      <c r="L28" s="143"/>
      <c r="M28" s="143"/>
      <c r="N28" s="143"/>
      <c r="O28" s="143"/>
      <c r="P28" s="143">
        <v>1.6</v>
      </c>
      <c r="Q28" s="143"/>
      <c r="R28" s="143">
        <f t="shared" si="48"/>
        <v>3.2</v>
      </c>
      <c r="S28" s="143">
        <f t="shared" si="49"/>
        <v>3.2</v>
      </c>
      <c r="T28" s="143">
        <f t="shared" si="50"/>
        <v>0</v>
      </c>
      <c r="U28" s="143">
        <f t="shared" si="51"/>
        <v>0</v>
      </c>
      <c r="V28" s="143">
        <f t="shared" si="52"/>
        <v>0</v>
      </c>
      <c r="W28" s="143">
        <f t="shared" si="53"/>
        <v>0</v>
      </c>
      <c r="X28" s="143">
        <f t="shared" si="54"/>
        <v>0</v>
      </c>
      <c r="Y28" s="143">
        <f t="shared" si="55"/>
        <v>0</v>
      </c>
      <c r="Z28" s="143">
        <f t="shared" si="56"/>
        <v>0</v>
      </c>
      <c r="AA28" s="143">
        <f t="shared" si="57"/>
        <v>0</v>
      </c>
      <c r="AB28" s="143">
        <f t="shared" si="58"/>
        <v>0</v>
      </c>
      <c r="AC28" s="143">
        <f t="shared" si="59"/>
        <v>0</v>
      </c>
    </row>
    <row r="29" spans="1:30" ht="31.5" x14ac:dyDescent="0.25">
      <c r="A29" s="36" t="s">
        <v>35</v>
      </c>
      <c r="B29" s="37" t="s">
        <v>1484</v>
      </c>
      <c r="C29" s="143">
        <v>2</v>
      </c>
      <c r="D29" s="143"/>
      <c r="E29" s="143"/>
      <c r="F29" s="143"/>
      <c r="G29" s="143"/>
      <c r="H29" s="143"/>
      <c r="I29" s="143"/>
      <c r="J29" s="143">
        <v>2</v>
      </c>
      <c r="K29" s="143"/>
      <c r="L29" s="143"/>
      <c r="M29" s="143"/>
      <c r="N29" s="143"/>
      <c r="O29" s="143"/>
      <c r="P29" s="143">
        <v>1.6</v>
      </c>
      <c r="Q29" s="143"/>
      <c r="R29" s="143">
        <f t="shared" si="48"/>
        <v>3.2</v>
      </c>
      <c r="S29" s="143">
        <f t="shared" si="49"/>
        <v>0</v>
      </c>
      <c r="T29" s="143">
        <f t="shared" si="50"/>
        <v>0</v>
      </c>
      <c r="U29" s="143">
        <f t="shared" si="51"/>
        <v>0</v>
      </c>
      <c r="V29" s="143">
        <f t="shared" si="52"/>
        <v>0</v>
      </c>
      <c r="W29" s="143">
        <f t="shared" si="53"/>
        <v>0</v>
      </c>
      <c r="X29" s="143">
        <f t="shared" si="54"/>
        <v>0</v>
      </c>
      <c r="Y29" s="143">
        <f t="shared" si="55"/>
        <v>3.2</v>
      </c>
      <c r="Z29" s="143">
        <f t="shared" si="56"/>
        <v>0</v>
      </c>
      <c r="AA29" s="143">
        <f t="shared" si="57"/>
        <v>0</v>
      </c>
      <c r="AB29" s="143">
        <f t="shared" si="58"/>
        <v>0</v>
      </c>
      <c r="AC29" s="143">
        <f t="shared" si="59"/>
        <v>0</v>
      </c>
    </row>
    <row r="30" spans="1:30" ht="31.5" x14ac:dyDescent="0.25">
      <c r="A30" s="36" t="s">
        <v>37</v>
      </c>
      <c r="B30" s="37" t="s">
        <v>1485</v>
      </c>
      <c r="C30" s="143">
        <v>2</v>
      </c>
      <c r="D30" s="143"/>
      <c r="E30" s="143"/>
      <c r="F30" s="143"/>
      <c r="G30" s="143"/>
      <c r="H30" s="143"/>
      <c r="I30" s="143"/>
      <c r="J30" s="143"/>
      <c r="K30" s="143"/>
      <c r="L30" s="143"/>
      <c r="M30" s="143">
        <v>2</v>
      </c>
      <c r="N30" s="143"/>
      <c r="O30" s="143"/>
      <c r="P30" s="143">
        <v>1.6</v>
      </c>
      <c r="Q30" s="143"/>
      <c r="R30" s="143">
        <f t="shared" si="48"/>
        <v>3.2</v>
      </c>
      <c r="S30" s="143">
        <f t="shared" si="49"/>
        <v>0</v>
      </c>
      <c r="T30" s="143">
        <f t="shared" si="50"/>
        <v>0</v>
      </c>
      <c r="U30" s="143">
        <f t="shared" si="51"/>
        <v>0</v>
      </c>
      <c r="V30" s="143">
        <f t="shared" si="52"/>
        <v>0</v>
      </c>
      <c r="W30" s="143">
        <f t="shared" si="53"/>
        <v>0</v>
      </c>
      <c r="X30" s="143">
        <f t="shared" si="54"/>
        <v>0</v>
      </c>
      <c r="Y30" s="143">
        <f t="shared" si="55"/>
        <v>0</v>
      </c>
      <c r="Z30" s="143">
        <f t="shared" si="56"/>
        <v>0</v>
      </c>
      <c r="AA30" s="143">
        <f t="shared" si="57"/>
        <v>0</v>
      </c>
      <c r="AB30" s="143">
        <f t="shared" si="58"/>
        <v>3.2</v>
      </c>
      <c r="AC30" s="143">
        <f t="shared" si="59"/>
        <v>0</v>
      </c>
    </row>
    <row r="31" spans="1:30" ht="31.5" x14ac:dyDescent="0.25">
      <c r="A31" s="36" t="s">
        <v>39</v>
      </c>
      <c r="B31" s="37" t="s">
        <v>1486</v>
      </c>
      <c r="C31" s="143">
        <v>3</v>
      </c>
      <c r="D31" s="143">
        <v>2</v>
      </c>
      <c r="E31" s="143"/>
      <c r="F31" s="143"/>
      <c r="G31" s="143"/>
      <c r="H31" s="143"/>
      <c r="I31" s="143"/>
      <c r="J31" s="143"/>
      <c r="K31" s="143"/>
      <c r="L31" s="143"/>
      <c r="M31" s="143">
        <v>2</v>
      </c>
      <c r="N31" s="143">
        <v>2</v>
      </c>
      <c r="O31" s="143"/>
      <c r="P31" s="143">
        <v>1.6</v>
      </c>
      <c r="Q31" s="143"/>
      <c r="R31" s="143">
        <f t="shared" si="48"/>
        <v>4.8000000000000007</v>
      </c>
      <c r="S31" s="143">
        <f t="shared" si="49"/>
        <v>3.2</v>
      </c>
      <c r="T31" s="143">
        <f t="shared" si="50"/>
        <v>0</v>
      </c>
      <c r="U31" s="143">
        <f t="shared" si="51"/>
        <v>0</v>
      </c>
      <c r="V31" s="143">
        <f t="shared" si="52"/>
        <v>0</v>
      </c>
      <c r="W31" s="143">
        <f t="shared" si="53"/>
        <v>0</v>
      </c>
      <c r="X31" s="143">
        <f t="shared" si="54"/>
        <v>0</v>
      </c>
      <c r="Y31" s="143">
        <f t="shared" si="55"/>
        <v>0</v>
      </c>
      <c r="Z31" s="143">
        <f t="shared" si="56"/>
        <v>0</v>
      </c>
      <c r="AA31" s="143">
        <f t="shared" si="57"/>
        <v>0</v>
      </c>
      <c r="AB31" s="143">
        <f t="shared" si="58"/>
        <v>3.2</v>
      </c>
      <c r="AC31" s="143">
        <f t="shared" si="59"/>
        <v>3.2</v>
      </c>
    </row>
    <row r="32" spans="1:30" ht="15.75" x14ac:dyDescent="0.25">
      <c r="A32" s="81" t="s">
        <v>1771</v>
      </c>
      <c r="B32" s="81" t="s">
        <v>1772</v>
      </c>
      <c r="C32" s="81" t="s">
        <v>2</v>
      </c>
      <c r="D32" s="81" t="s">
        <v>3</v>
      </c>
      <c r="E32" s="81" t="s">
        <v>4</v>
      </c>
      <c r="F32" s="81" t="s">
        <v>5</v>
      </c>
      <c r="G32" s="81" t="s">
        <v>6</v>
      </c>
      <c r="H32" s="81" t="s">
        <v>7</v>
      </c>
      <c r="I32" s="81" t="s">
        <v>8</v>
      </c>
      <c r="J32" s="81" t="s">
        <v>9</v>
      </c>
      <c r="K32" s="81" t="s">
        <v>10</v>
      </c>
      <c r="L32" s="81" t="s">
        <v>11</v>
      </c>
      <c r="M32" s="81" t="s">
        <v>12</v>
      </c>
      <c r="N32" s="81" t="s">
        <v>13</v>
      </c>
      <c r="O32" s="81"/>
      <c r="P32" s="81" t="s">
        <v>14</v>
      </c>
      <c r="Q32" s="81"/>
      <c r="R32" s="81" t="s">
        <v>15</v>
      </c>
      <c r="S32" s="81" t="s">
        <v>16</v>
      </c>
      <c r="T32" s="81" t="s">
        <v>17</v>
      </c>
      <c r="U32" s="81" t="s">
        <v>18</v>
      </c>
      <c r="V32" s="81" t="s">
        <v>19</v>
      </c>
      <c r="W32" s="81" t="s">
        <v>20</v>
      </c>
      <c r="X32" s="81" t="s">
        <v>21</v>
      </c>
      <c r="Y32" s="81" t="s">
        <v>22</v>
      </c>
      <c r="Z32" s="81" t="s">
        <v>23</v>
      </c>
      <c r="AA32" s="81" t="s">
        <v>24</v>
      </c>
      <c r="AB32" s="81" t="s">
        <v>25</v>
      </c>
      <c r="AC32" s="81" t="s">
        <v>26</v>
      </c>
    </row>
    <row r="33" spans="1:29" ht="15.75" x14ac:dyDescent="0.25">
      <c r="A33" s="36" t="s">
        <v>27</v>
      </c>
      <c r="B33" s="37" t="s">
        <v>1773</v>
      </c>
      <c r="C33" s="143"/>
      <c r="D33" s="143"/>
      <c r="E33" s="143"/>
      <c r="F33" s="143">
        <v>1</v>
      </c>
      <c r="G33" s="143"/>
      <c r="H33" s="143">
        <v>3</v>
      </c>
      <c r="I33" s="143">
        <v>1</v>
      </c>
      <c r="J33" s="143"/>
      <c r="K33" s="143"/>
      <c r="L33" s="143">
        <v>2</v>
      </c>
      <c r="M33" s="143"/>
      <c r="N33" s="143"/>
      <c r="O33" s="143"/>
      <c r="P33" s="143">
        <v>3.4</v>
      </c>
      <c r="Q33" s="143"/>
      <c r="R33" s="143">
        <f>C33*P33</f>
        <v>0</v>
      </c>
      <c r="S33" s="143">
        <f>D33*P33</f>
        <v>0</v>
      </c>
      <c r="T33" s="143">
        <f>E33*P33</f>
        <v>0</v>
      </c>
      <c r="U33" s="143">
        <f>F33*P33</f>
        <v>3.4</v>
      </c>
      <c r="V33" s="143">
        <f>G33*P33</f>
        <v>0</v>
      </c>
      <c r="W33" s="143">
        <f>H33*P33</f>
        <v>10.199999999999999</v>
      </c>
      <c r="X33" s="143">
        <f>I33*P33</f>
        <v>3.4</v>
      </c>
      <c r="Y33" s="143">
        <f>J33*P33</f>
        <v>0</v>
      </c>
      <c r="Z33" s="143">
        <f>K33*P33</f>
        <v>0</v>
      </c>
      <c r="AA33" s="143">
        <f>L33*P33</f>
        <v>6.8</v>
      </c>
      <c r="AB33" s="143">
        <f>M33*P33</f>
        <v>0</v>
      </c>
      <c r="AC33" s="143">
        <f>N33*P33</f>
        <v>0</v>
      </c>
    </row>
    <row r="34" spans="1:29" ht="15.75" x14ac:dyDescent="0.25">
      <c r="A34" s="36" t="s">
        <v>31</v>
      </c>
      <c r="B34" s="37" t="s">
        <v>1774</v>
      </c>
      <c r="C34" s="143"/>
      <c r="D34" s="143"/>
      <c r="E34" s="143"/>
      <c r="F34" s="143">
        <v>2</v>
      </c>
      <c r="G34" s="143"/>
      <c r="H34" s="143">
        <v>3</v>
      </c>
      <c r="I34" s="143">
        <v>1</v>
      </c>
      <c r="J34" s="143"/>
      <c r="K34" s="143"/>
      <c r="L34" s="143"/>
      <c r="M34" s="143"/>
      <c r="N34" s="143"/>
      <c r="O34" s="143"/>
      <c r="P34" s="143">
        <v>3.4</v>
      </c>
      <c r="Q34" s="143"/>
      <c r="R34" s="143">
        <f>C34*P34</f>
        <v>0</v>
      </c>
      <c r="S34" s="143">
        <f>D34*P34</f>
        <v>0</v>
      </c>
      <c r="T34" s="143">
        <f>E34*P34</f>
        <v>0</v>
      </c>
      <c r="U34" s="143">
        <f>F34*P34</f>
        <v>6.8</v>
      </c>
      <c r="V34" s="143">
        <f>G34*P34</f>
        <v>0</v>
      </c>
      <c r="W34" s="143">
        <f>H34*P34</f>
        <v>10.199999999999999</v>
      </c>
      <c r="X34" s="143">
        <f>I34*P34</f>
        <v>3.4</v>
      </c>
      <c r="Y34" s="143">
        <f>J34*P34</f>
        <v>0</v>
      </c>
      <c r="Z34" s="143">
        <f>K34*P34</f>
        <v>0</v>
      </c>
      <c r="AA34" s="143">
        <f>L34*P34</f>
        <v>0</v>
      </c>
      <c r="AB34" s="143">
        <f>M34*P34</f>
        <v>0</v>
      </c>
      <c r="AC34" s="143">
        <f>N34*P34</f>
        <v>0</v>
      </c>
    </row>
    <row r="35" spans="1:29" ht="15.75" x14ac:dyDescent="0.25">
      <c r="A35" s="36" t="s">
        <v>33</v>
      </c>
      <c r="B35" s="37" t="s">
        <v>1775</v>
      </c>
      <c r="C35" s="143"/>
      <c r="D35" s="143"/>
      <c r="E35" s="143"/>
      <c r="F35" s="143">
        <v>3</v>
      </c>
      <c r="G35" s="143"/>
      <c r="H35" s="143">
        <v>3</v>
      </c>
      <c r="I35" s="143"/>
      <c r="J35" s="143"/>
      <c r="K35" s="143"/>
      <c r="L35" s="143">
        <v>2</v>
      </c>
      <c r="M35" s="143"/>
      <c r="N35" s="143"/>
      <c r="O35" s="143"/>
      <c r="P35" s="143">
        <v>3.4</v>
      </c>
      <c r="Q35" s="143"/>
      <c r="R35" s="143">
        <f>C35*P35</f>
        <v>0</v>
      </c>
      <c r="S35" s="143">
        <f>D35*P35</f>
        <v>0</v>
      </c>
      <c r="T35" s="143">
        <f>E35*P35</f>
        <v>0</v>
      </c>
      <c r="U35" s="143">
        <f>F35*P35</f>
        <v>10.199999999999999</v>
      </c>
      <c r="V35" s="143">
        <f>G35*P35</f>
        <v>0</v>
      </c>
      <c r="W35" s="143">
        <f>H35*P35</f>
        <v>10.199999999999999</v>
      </c>
      <c r="X35" s="143">
        <f>I35*P35</f>
        <v>0</v>
      </c>
      <c r="Y35" s="143">
        <f>J35*P35</f>
        <v>0</v>
      </c>
      <c r="Z35" s="143">
        <f>K35*P35</f>
        <v>0</v>
      </c>
      <c r="AA35" s="143">
        <f>L35*P35</f>
        <v>6.8</v>
      </c>
      <c r="AB35" s="143">
        <f>M35*P35</f>
        <v>0</v>
      </c>
      <c r="AC35" s="143">
        <f>N35*P35</f>
        <v>0</v>
      </c>
    </row>
    <row r="36" spans="1:29" ht="15.75" x14ac:dyDescent="0.25">
      <c r="A36" s="36" t="s">
        <v>35</v>
      </c>
      <c r="B36" s="37" t="s">
        <v>1776</v>
      </c>
      <c r="C36" s="143"/>
      <c r="D36" s="143"/>
      <c r="E36" s="143"/>
      <c r="F36" s="143"/>
      <c r="G36" s="143"/>
      <c r="H36" s="143">
        <v>3</v>
      </c>
      <c r="I36" s="143"/>
      <c r="J36" s="143"/>
      <c r="K36" s="143"/>
      <c r="L36" s="143"/>
      <c r="M36" s="143"/>
      <c r="N36" s="143"/>
      <c r="O36" s="143"/>
      <c r="P36" s="143">
        <v>3.4</v>
      </c>
      <c r="Q36" s="143"/>
      <c r="R36" s="143">
        <f>C36*P36</f>
        <v>0</v>
      </c>
      <c r="S36" s="143">
        <f>D36*P36</f>
        <v>0</v>
      </c>
      <c r="T36" s="143">
        <f>E36*P36</f>
        <v>0</v>
      </c>
      <c r="U36" s="143">
        <f>F36*P36</f>
        <v>0</v>
      </c>
      <c r="V36" s="143">
        <f>G36*P36</f>
        <v>0</v>
      </c>
      <c r="W36" s="143">
        <f>H36*P36</f>
        <v>10.199999999999999</v>
      </c>
      <c r="X36" s="143">
        <f>I36*P36</f>
        <v>0</v>
      </c>
      <c r="Y36" s="143">
        <f>J36*P36</f>
        <v>0</v>
      </c>
      <c r="Z36" s="143">
        <f>K36*P36</f>
        <v>0</v>
      </c>
      <c r="AA36" s="143">
        <f>L36*P36</f>
        <v>0</v>
      </c>
      <c r="AB36" s="143">
        <f>M36*P36</f>
        <v>0</v>
      </c>
      <c r="AC36" s="143">
        <f>N36*P36</f>
        <v>0</v>
      </c>
    </row>
    <row r="37" spans="1:29" ht="15.75" x14ac:dyDescent="0.25">
      <c r="A37" s="36" t="s">
        <v>37</v>
      </c>
      <c r="B37" s="37" t="s">
        <v>1777</v>
      </c>
      <c r="C37" s="143"/>
      <c r="D37" s="143"/>
      <c r="E37" s="143"/>
      <c r="F37" s="143">
        <v>2</v>
      </c>
      <c r="G37" s="143"/>
      <c r="H37" s="143">
        <v>3</v>
      </c>
      <c r="I37" s="143">
        <v>2</v>
      </c>
      <c r="J37" s="143"/>
      <c r="K37" s="143"/>
      <c r="L37" s="143"/>
      <c r="M37" s="143"/>
      <c r="N37" s="143"/>
      <c r="O37" s="143"/>
      <c r="P37" s="143">
        <v>3.4</v>
      </c>
      <c r="Q37" s="143"/>
      <c r="R37" s="143">
        <f>C37*P37</f>
        <v>0</v>
      </c>
      <c r="S37" s="143">
        <f>D37*P37</f>
        <v>0</v>
      </c>
      <c r="T37" s="143">
        <f>E37*P37</f>
        <v>0</v>
      </c>
      <c r="U37" s="143">
        <f>F37*P37</f>
        <v>6.8</v>
      </c>
      <c r="V37" s="143">
        <f>G37*P37</f>
        <v>0</v>
      </c>
      <c r="W37" s="143">
        <f>H37*P37</f>
        <v>10.199999999999999</v>
      </c>
      <c r="X37" s="143">
        <f>I37*P37</f>
        <v>6.8</v>
      </c>
      <c r="Y37" s="143">
        <f>J37*P37</f>
        <v>0</v>
      </c>
      <c r="Z37" s="143">
        <f>K37*P37</f>
        <v>0</v>
      </c>
      <c r="AA37" s="143">
        <f>L37*P37</f>
        <v>0</v>
      </c>
      <c r="AB37" s="143">
        <f>M37*P37</f>
        <v>0</v>
      </c>
      <c r="AC37" s="143">
        <f>N37*P37</f>
        <v>0</v>
      </c>
    </row>
    <row r="38" spans="1:29" ht="15.75" x14ac:dyDescent="0.25">
      <c r="A38" s="81" t="s">
        <v>1778</v>
      </c>
      <c r="B38" s="81" t="s">
        <v>1779</v>
      </c>
      <c r="C38" s="81" t="s">
        <v>2</v>
      </c>
      <c r="D38" s="81" t="s">
        <v>3</v>
      </c>
      <c r="E38" s="81" t="s">
        <v>4</v>
      </c>
      <c r="F38" s="81" t="s">
        <v>5</v>
      </c>
      <c r="G38" s="81" t="s">
        <v>6</v>
      </c>
      <c r="H38" s="81" t="s">
        <v>7</v>
      </c>
      <c r="I38" s="81" t="s">
        <v>8</v>
      </c>
      <c r="J38" s="81" t="s">
        <v>9</v>
      </c>
      <c r="K38" s="81" t="s">
        <v>10</v>
      </c>
      <c r="L38" s="81" t="s">
        <v>11</v>
      </c>
      <c r="M38" s="81" t="s">
        <v>12</v>
      </c>
      <c r="N38" s="81" t="s">
        <v>13</v>
      </c>
      <c r="O38" s="81"/>
      <c r="P38" s="81" t="s">
        <v>14</v>
      </c>
      <c r="Q38" s="81"/>
      <c r="R38" s="81" t="s">
        <v>15</v>
      </c>
      <c r="S38" s="81" t="s">
        <v>16</v>
      </c>
      <c r="T38" s="81" t="s">
        <v>17</v>
      </c>
      <c r="U38" s="81" t="s">
        <v>18</v>
      </c>
      <c r="V38" s="81" t="s">
        <v>19</v>
      </c>
      <c r="W38" s="81" t="s">
        <v>20</v>
      </c>
      <c r="X38" s="81" t="s">
        <v>21</v>
      </c>
      <c r="Y38" s="81" t="s">
        <v>22</v>
      </c>
      <c r="Z38" s="81" t="s">
        <v>23</v>
      </c>
      <c r="AA38" s="81" t="s">
        <v>24</v>
      </c>
      <c r="AB38" s="81" t="s">
        <v>25</v>
      </c>
      <c r="AC38" s="81" t="s">
        <v>26</v>
      </c>
    </row>
    <row r="39" spans="1:29" ht="31.5" x14ac:dyDescent="0.25">
      <c r="A39" s="36" t="s">
        <v>27</v>
      </c>
      <c r="B39" s="37" t="s">
        <v>1780</v>
      </c>
      <c r="C39" s="143">
        <v>1</v>
      </c>
      <c r="D39" s="143">
        <v>2</v>
      </c>
      <c r="E39" s="143">
        <v>2</v>
      </c>
      <c r="F39" s="143"/>
      <c r="G39" s="143"/>
      <c r="H39" s="143"/>
      <c r="I39" s="143"/>
      <c r="J39" s="143"/>
      <c r="K39" s="143"/>
      <c r="L39" s="143">
        <v>1</v>
      </c>
      <c r="M39" s="143"/>
      <c r="N39" s="143">
        <v>2</v>
      </c>
      <c r="O39" s="143"/>
      <c r="P39" s="143">
        <v>1.8</v>
      </c>
      <c r="Q39" s="143"/>
      <c r="R39" s="143">
        <f t="shared" ref="R39:R44" si="60">C39*P39</f>
        <v>1.8</v>
      </c>
      <c r="S39" s="143">
        <f t="shared" ref="S39:S44" si="61">D39*P39</f>
        <v>3.6</v>
      </c>
      <c r="T39" s="143">
        <f t="shared" ref="T39:T44" si="62">E39*P39</f>
        <v>3.6</v>
      </c>
      <c r="U39" s="143">
        <f t="shared" ref="U39:U44" si="63">F39*P39</f>
        <v>0</v>
      </c>
      <c r="V39" s="143">
        <f t="shared" ref="V39:V44" si="64">G39*P39</f>
        <v>0</v>
      </c>
      <c r="W39" s="143">
        <f t="shared" ref="W39:W44" si="65">H39*P39</f>
        <v>0</v>
      </c>
      <c r="X39" s="143">
        <f t="shared" ref="X39:X44" si="66">I39*P39</f>
        <v>0</v>
      </c>
      <c r="Y39" s="143">
        <f t="shared" ref="Y39:Y44" si="67">J39*P39</f>
        <v>0</v>
      </c>
      <c r="Z39" s="143">
        <f t="shared" ref="Z39:Z44" si="68">K39*P39</f>
        <v>0</v>
      </c>
      <c r="AA39" s="143">
        <f t="shared" ref="AA39:AA44" si="69">L39*P39</f>
        <v>1.8</v>
      </c>
      <c r="AB39" s="143">
        <f t="shared" ref="AB39:AB44" si="70">M39*P39</f>
        <v>0</v>
      </c>
      <c r="AC39" s="143">
        <f t="shared" ref="AC39:AC44" si="71">N39*P39</f>
        <v>3.6</v>
      </c>
    </row>
    <row r="40" spans="1:29" ht="31.5" x14ac:dyDescent="0.25">
      <c r="A40" s="36" t="s">
        <v>31</v>
      </c>
      <c r="B40" s="37" t="s">
        <v>1781</v>
      </c>
      <c r="C40" s="143">
        <v>1</v>
      </c>
      <c r="D40" s="143">
        <v>2</v>
      </c>
      <c r="E40" s="143"/>
      <c r="F40" s="143"/>
      <c r="G40" s="143"/>
      <c r="H40" s="143"/>
      <c r="I40" s="143"/>
      <c r="J40" s="143"/>
      <c r="K40" s="143"/>
      <c r="L40" s="143">
        <v>1</v>
      </c>
      <c r="M40" s="143"/>
      <c r="N40" s="143">
        <v>1</v>
      </c>
      <c r="O40" s="143"/>
      <c r="P40" s="143">
        <v>1.8</v>
      </c>
      <c r="Q40" s="143"/>
      <c r="R40" s="143">
        <f t="shared" si="60"/>
        <v>1.8</v>
      </c>
      <c r="S40" s="143">
        <f t="shared" si="61"/>
        <v>3.6</v>
      </c>
      <c r="T40" s="143">
        <f t="shared" si="62"/>
        <v>0</v>
      </c>
      <c r="U40" s="143">
        <f t="shared" si="63"/>
        <v>0</v>
      </c>
      <c r="V40" s="143">
        <f t="shared" si="64"/>
        <v>0</v>
      </c>
      <c r="W40" s="143">
        <f t="shared" si="65"/>
        <v>0</v>
      </c>
      <c r="X40" s="143">
        <f t="shared" si="66"/>
        <v>0</v>
      </c>
      <c r="Y40" s="143">
        <f t="shared" si="67"/>
        <v>0</v>
      </c>
      <c r="Z40" s="143">
        <f t="shared" si="68"/>
        <v>0</v>
      </c>
      <c r="AA40" s="143">
        <f t="shared" si="69"/>
        <v>1.8</v>
      </c>
      <c r="AB40" s="143">
        <f t="shared" si="70"/>
        <v>0</v>
      </c>
      <c r="AC40" s="143">
        <f t="shared" si="71"/>
        <v>1.8</v>
      </c>
    </row>
    <row r="41" spans="1:29" ht="15.75" x14ac:dyDescent="0.25">
      <c r="A41" s="36" t="s">
        <v>33</v>
      </c>
      <c r="B41" s="37" t="s">
        <v>122</v>
      </c>
      <c r="C41" s="143">
        <v>1</v>
      </c>
      <c r="D41" s="143">
        <v>2</v>
      </c>
      <c r="E41" s="143"/>
      <c r="F41" s="143"/>
      <c r="G41" s="143"/>
      <c r="H41" s="143"/>
      <c r="I41" s="143"/>
      <c r="J41" s="143"/>
      <c r="K41" s="143"/>
      <c r="L41" s="143">
        <v>1</v>
      </c>
      <c r="M41" s="143"/>
      <c r="N41" s="143">
        <v>2</v>
      </c>
      <c r="O41" s="143"/>
      <c r="P41" s="143">
        <v>1.8</v>
      </c>
      <c r="Q41" s="143"/>
      <c r="R41" s="143">
        <f t="shared" si="60"/>
        <v>1.8</v>
      </c>
      <c r="S41" s="143">
        <f t="shared" si="61"/>
        <v>3.6</v>
      </c>
      <c r="T41" s="143">
        <f t="shared" si="62"/>
        <v>0</v>
      </c>
      <c r="U41" s="143">
        <f t="shared" si="63"/>
        <v>0</v>
      </c>
      <c r="V41" s="143">
        <f t="shared" si="64"/>
        <v>0</v>
      </c>
      <c r="W41" s="143">
        <f t="shared" si="65"/>
        <v>0</v>
      </c>
      <c r="X41" s="143">
        <f t="shared" si="66"/>
        <v>0</v>
      </c>
      <c r="Y41" s="143">
        <f t="shared" si="67"/>
        <v>0</v>
      </c>
      <c r="Z41" s="143">
        <f t="shared" si="68"/>
        <v>0</v>
      </c>
      <c r="AA41" s="143">
        <f t="shared" si="69"/>
        <v>1.8</v>
      </c>
      <c r="AB41" s="143">
        <f t="shared" si="70"/>
        <v>0</v>
      </c>
      <c r="AC41" s="143">
        <f t="shared" si="71"/>
        <v>3.6</v>
      </c>
    </row>
    <row r="42" spans="1:29" ht="31.5" x14ac:dyDescent="0.25">
      <c r="A42" s="36" t="s">
        <v>35</v>
      </c>
      <c r="B42" s="37" t="s">
        <v>1782</v>
      </c>
      <c r="C42" s="143">
        <v>1</v>
      </c>
      <c r="D42" s="143">
        <v>2</v>
      </c>
      <c r="E42" s="143"/>
      <c r="F42" s="143"/>
      <c r="G42" s="143"/>
      <c r="H42" s="143"/>
      <c r="I42" s="143"/>
      <c r="J42" s="143"/>
      <c r="K42" s="143"/>
      <c r="L42" s="143">
        <v>2</v>
      </c>
      <c r="M42" s="143"/>
      <c r="N42" s="143">
        <v>2</v>
      </c>
      <c r="O42" s="143"/>
      <c r="P42" s="143">
        <v>1.8</v>
      </c>
      <c r="Q42" s="143"/>
      <c r="R42" s="143">
        <f t="shared" si="60"/>
        <v>1.8</v>
      </c>
      <c r="S42" s="143">
        <f t="shared" si="61"/>
        <v>3.6</v>
      </c>
      <c r="T42" s="143">
        <f t="shared" si="62"/>
        <v>0</v>
      </c>
      <c r="U42" s="143">
        <f t="shared" si="63"/>
        <v>0</v>
      </c>
      <c r="V42" s="143">
        <f t="shared" si="64"/>
        <v>0</v>
      </c>
      <c r="W42" s="143">
        <f t="shared" si="65"/>
        <v>0</v>
      </c>
      <c r="X42" s="143">
        <f t="shared" si="66"/>
        <v>0</v>
      </c>
      <c r="Y42" s="143">
        <f t="shared" si="67"/>
        <v>0</v>
      </c>
      <c r="Z42" s="143">
        <f t="shared" si="68"/>
        <v>0</v>
      </c>
      <c r="AA42" s="143">
        <f t="shared" si="69"/>
        <v>3.6</v>
      </c>
      <c r="AB42" s="143">
        <f t="shared" si="70"/>
        <v>0</v>
      </c>
      <c r="AC42" s="143">
        <f t="shared" si="71"/>
        <v>3.6</v>
      </c>
    </row>
    <row r="43" spans="1:29" ht="15.75" x14ac:dyDescent="0.25">
      <c r="A43" s="36" t="s">
        <v>37</v>
      </c>
      <c r="B43" s="37" t="s">
        <v>124</v>
      </c>
      <c r="C43" s="143">
        <v>1</v>
      </c>
      <c r="D43" s="143">
        <v>1</v>
      </c>
      <c r="E43" s="143"/>
      <c r="F43" s="143"/>
      <c r="G43" s="143"/>
      <c r="H43" s="143"/>
      <c r="I43" s="143"/>
      <c r="J43" s="143"/>
      <c r="K43" s="143"/>
      <c r="L43" s="143">
        <v>2</v>
      </c>
      <c r="M43" s="143"/>
      <c r="N43" s="143">
        <v>2</v>
      </c>
      <c r="O43" s="143"/>
      <c r="P43" s="143">
        <v>1.8</v>
      </c>
      <c r="Q43" s="143"/>
      <c r="R43" s="143">
        <f t="shared" si="60"/>
        <v>1.8</v>
      </c>
      <c r="S43" s="143">
        <f t="shared" si="61"/>
        <v>1.8</v>
      </c>
      <c r="T43" s="143">
        <f t="shared" si="62"/>
        <v>0</v>
      </c>
      <c r="U43" s="143">
        <f t="shared" si="63"/>
        <v>0</v>
      </c>
      <c r="V43" s="143">
        <f t="shared" si="64"/>
        <v>0</v>
      </c>
      <c r="W43" s="143">
        <f t="shared" si="65"/>
        <v>0</v>
      </c>
      <c r="X43" s="143">
        <f t="shared" si="66"/>
        <v>0</v>
      </c>
      <c r="Y43" s="143">
        <f t="shared" si="67"/>
        <v>0</v>
      </c>
      <c r="Z43" s="143">
        <f t="shared" si="68"/>
        <v>0</v>
      </c>
      <c r="AA43" s="143">
        <f t="shared" si="69"/>
        <v>3.6</v>
      </c>
      <c r="AB43" s="143">
        <f t="shared" si="70"/>
        <v>0</v>
      </c>
      <c r="AC43" s="143">
        <f t="shared" si="71"/>
        <v>3.6</v>
      </c>
    </row>
    <row r="44" spans="1:29" ht="15.75" x14ac:dyDescent="0.25">
      <c r="A44" s="36" t="s">
        <v>39</v>
      </c>
      <c r="B44" s="37" t="s">
        <v>125</v>
      </c>
      <c r="C44" s="143">
        <v>1</v>
      </c>
      <c r="D44" s="143">
        <v>1</v>
      </c>
      <c r="E44" s="143">
        <v>1</v>
      </c>
      <c r="F44" s="143"/>
      <c r="G44" s="143"/>
      <c r="H44" s="143"/>
      <c r="I44" s="143"/>
      <c r="J44" s="143"/>
      <c r="K44" s="143"/>
      <c r="L44" s="143">
        <v>1</v>
      </c>
      <c r="M44" s="143"/>
      <c r="N44" s="143">
        <v>1</v>
      </c>
      <c r="O44" s="143"/>
      <c r="P44" s="143">
        <v>1.8</v>
      </c>
      <c r="Q44" s="143"/>
      <c r="R44" s="143">
        <f t="shared" si="60"/>
        <v>1.8</v>
      </c>
      <c r="S44" s="143">
        <f t="shared" si="61"/>
        <v>1.8</v>
      </c>
      <c r="T44" s="143">
        <f t="shared" si="62"/>
        <v>1.8</v>
      </c>
      <c r="U44" s="143">
        <f t="shared" si="63"/>
        <v>0</v>
      </c>
      <c r="V44" s="143">
        <f t="shared" si="64"/>
        <v>0</v>
      </c>
      <c r="W44" s="143">
        <f t="shared" si="65"/>
        <v>0</v>
      </c>
      <c r="X44" s="143">
        <f t="shared" si="66"/>
        <v>0</v>
      </c>
      <c r="Y44" s="143">
        <f t="shared" si="67"/>
        <v>0</v>
      </c>
      <c r="Z44" s="143">
        <f t="shared" si="68"/>
        <v>0</v>
      </c>
      <c r="AA44" s="143">
        <f t="shared" si="69"/>
        <v>1.8</v>
      </c>
      <c r="AB44" s="143">
        <f t="shared" si="70"/>
        <v>0</v>
      </c>
      <c r="AC44" s="143">
        <f t="shared" si="71"/>
        <v>1.8</v>
      </c>
    </row>
    <row r="45" spans="1:29" ht="15.75" x14ac:dyDescent="0.25">
      <c r="A45" s="81" t="s">
        <v>1783</v>
      </c>
      <c r="B45" s="81" t="s">
        <v>1784</v>
      </c>
      <c r="C45" s="81" t="s">
        <v>2</v>
      </c>
      <c r="D45" s="81" t="s">
        <v>3</v>
      </c>
      <c r="E45" s="81" t="s">
        <v>4</v>
      </c>
      <c r="F45" s="81" t="s">
        <v>5</v>
      </c>
      <c r="G45" s="81" t="s">
        <v>6</v>
      </c>
      <c r="H45" s="81" t="s">
        <v>7</v>
      </c>
      <c r="I45" s="81" t="s">
        <v>8</v>
      </c>
      <c r="J45" s="81" t="s">
        <v>9</v>
      </c>
      <c r="K45" s="81" t="s">
        <v>10</v>
      </c>
      <c r="L45" s="81" t="s">
        <v>11</v>
      </c>
      <c r="M45" s="81" t="s">
        <v>12</v>
      </c>
      <c r="N45" s="81" t="s">
        <v>13</v>
      </c>
      <c r="O45" s="81"/>
      <c r="P45" s="81" t="s">
        <v>14</v>
      </c>
      <c r="Q45" s="81"/>
      <c r="R45" s="81" t="s">
        <v>15</v>
      </c>
      <c r="S45" s="81" t="s">
        <v>16</v>
      </c>
      <c r="T45" s="81" t="s">
        <v>17</v>
      </c>
      <c r="U45" s="81" t="s">
        <v>18</v>
      </c>
      <c r="V45" s="81" t="s">
        <v>19</v>
      </c>
      <c r="W45" s="81" t="s">
        <v>20</v>
      </c>
      <c r="X45" s="81" t="s">
        <v>21</v>
      </c>
      <c r="Y45" s="81" t="s">
        <v>22</v>
      </c>
      <c r="Z45" s="81" t="s">
        <v>23</v>
      </c>
      <c r="AA45" s="81" t="s">
        <v>24</v>
      </c>
      <c r="AB45" s="81" t="s">
        <v>25</v>
      </c>
      <c r="AC45" s="81" t="s">
        <v>26</v>
      </c>
    </row>
    <row r="46" spans="1:29" ht="15.75" x14ac:dyDescent="0.25">
      <c r="A46" s="36" t="s">
        <v>27</v>
      </c>
      <c r="B46" s="37" t="s">
        <v>1785</v>
      </c>
      <c r="C46" s="143"/>
      <c r="D46" s="143"/>
      <c r="E46" s="143"/>
      <c r="F46" s="143"/>
      <c r="G46" s="143"/>
      <c r="H46" s="143">
        <v>3</v>
      </c>
      <c r="I46" s="143">
        <v>2</v>
      </c>
      <c r="J46" s="143">
        <v>1</v>
      </c>
      <c r="K46" s="143"/>
      <c r="L46" s="143"/>
      <c r="M46" s="143"/>
      <c r="N46" s="143"/>
      <c r="O46" s="143"/>
      <c r="P46" s="143">
        <v>5</v>
      </c>
      <c r="Q46" s="143"/>
      <c r="R46" s="143">
        <f t="shared" ref="R46:R51" si="72">C46*P46</f>
        <v>0</v>
      </c>
      <c r="S46" s="143">
        <f t="shared" ref="S46:S51" si="73">D46*P46</f>
        <v>0</v>
      </c>
      <c r="T46" s="143">
        <f t="shared" ref="T46:T51" si="74">E46*P46</f>
        <v>0</v>
      </c>
      <c r="U46" s="143">
        <f t="shared" ref="U46:U51" si="75">F46*P46</f>
        <v>0</v>
      </c>
      <c r="V46" s="143">
        <f t="shared" ref="V46:V51" si="76">G46*P46</f>
        <v>0</v>
      </c>
      <c r="W46" s="143">
        <f t="shared" ref="W46:W51" si="77">H46*P46</f>
        <v>15</v>
      </c>
      <c r="X46" s="143">
        <f t="shared" ref="X46:X51" si="78">I46*P46</f>
        <v>10</v>
      </c>
      <c r="Y46" s="143">
        <f t="shared" ref="Y46:Y51" si="79">J46*P46</f>
        <v>5</v>
      </c>
      <c r="Z46" s="143">
        <f t="shared" ref="Z46:Z51" si="80">K46*P46</f>
        <v>0</v>
      </c>
      <c r="AA46" s="143">
        <f t="shared" ref="AA46:AA51" si="81">L46*P46</f>
        <v>0</v>
      </c>
      <c r="AB46" s="143">
        <f t="shared" ref="AB46:AB51" si="82">M46*P46</f>
        <v>0</v>
      </c>
      <c r="AC46" s="143">
        <f t="shared" ref="AC46:AC51" si="83">N46*P46</f>
        <v>0</v>
      </c>
    </row>
    <row r="47" spans="1:29" ht="15.75" x14ac:dyDescent="0.25">
      <c r="A47" s="36" t="s">
        <v>31</v>
      </c>
      <c r="B47" s="37" t="s">
        <v>1786</v>
      </c>
      <c r="C47" s="143"/>
      <c r="D47" s="143"/>
      <c r="E47" s="143"/>
      <c r="F47" s="143"/>
      <c r="G47" s="143"/>
      <c r="H47" s="143">
        <v>3</v>
      </c>
      <c r="I47" s="143"/>
      <c r="J47" s="143"/>
      <c r="K47" s="143">
        <v>2</v>
      </c>
      <c r="L47" s="143"/>
      <c r="M47" s="143"/>
      <c r="N47" s="143"/>
      <c r="O47" s="143"/>
      <c r="P47" s="143">
        <v>5</v>
      </c>
      <c r="Q47" s="143"/>
      <c r="R47" s="143">
        <f t="shared" si="72"/>
        <v>0</v>
      </c>
      <c r="S47" s="143">
        <f t="shared" si="73"/>
        <v>0</v>
      </c>
      <c r="T47" s="143">
        <f t="shared" si="74"/>
        <v>0</v>
      </c>
      <c r="U47" s="143">
        <f t="shared" si="75"/>
        <v>0</v>
      </c>
      <c r="V47" s="143">
        <f t="shared" si="76"/>
        <v>0</v>
      </c>
      <c r="W47" s="143">
        <f t="shared" si="77"/>
        <v>15</v>
      </c>
      <c r="X47" s="143">
        <f t="shared" si="78"/>
        <v>0</v>
      </c>
      <c r="Y47" s="143">
        <f t="shared" si="79"/>
        <v>0</v>
      </c>
      <c r="Z47" s="143">
        <f t="shared" si="80"/>
        <v>10</v>
      </c>
      <c r="AA47" s="143">
        <f t="shared" si="81"/>
        <v>0</v>
      </c>
      <c r="AB47" s="143">
        <f t="shared" si="82"/>
        <v>0</v>
      </c>
      <c r="AC47" s="143">
        <f t="shared" si="83"/>
        <v>0</v>
      </c>
    </row>
    <row r="48" spans="1:29" ht="15.75" x14ac:dyDescent="0.25">
      <c r="A48" s="36" t="s">
        <v>33</v>
      </c>
      <c r="B48" s="37" t="s">
        <v>1787</v>
      </c>
      <c r="C48" s="143"/>
      <c r="D48" s="143"/>
      <c r="E48" s="143"/>
      <c r="F48" s="143"/>
      <c r="G48" s="143"/>
      <c r="H48" s="143">
        <v>3</v>
      </c>
      <c r="I48" s="143">
        <v>2</v>
      </c>
      <c r="J48" s="143">
        <v>1</v>
      </c>
      <c r="K48" s="143"/>
      <c r="L48" s="143"/>
      <c r="M48" s="143"/>
      <c r="N48" s="143"/>
      <c r="O48" s="143"/>
      <c r="P48" s="143">
        <v>5</v>
      </c>
      <c r="Q48" s="143"/>
      <c r="R48" s="143">
        <f t="shared" si="72"/>
        <v>0</v>
      </c>
      <c r="S48" s="143">
        <f t="shared" si="73"/>
        <v>0</v>
      </c>
      <c r="T48" s="143">
        <f t="shared" si="74"/>
        <v>0</v>
      </c>
      <c r="U48" s="143">
        <f t="shared" si="75"/>
        <v>0</v>
      </c>
      <c r="V48" s="143">
        <f t="shared" si="76"/>
        <v>0</v>
      </c>
      <c r="W48" s="143">
        <f t="shared" si="77"/>
        <v>15</v>
      </c>
      <c r="X48" s="143">
        <f t="shared" si="78"/>
        <v>10</v>
      </c>
      <c r="Y48" s="143">
        <f t="shared" si="79"/>
        <v>5</v>
      </c>
      <c r="Z48" s="143">
        <f t="shared" si="80"/>
        <v>0</v>
      </c>
      <c r="AA48" s="143">
        <f t="shared" si="81"/>
        <v>0</v>
      </c>
      <c r="AB48" s="143">
        <f t="shared" si="82"/>
        <v>0</v>
      </c>
      <c r="AC48" s="143">
        <f t="shared" si="83"/>
        <v>0</v>
      </c>
    </row>
    <row r="49" spans="1:29" ht="15.75" x14ac:dyDescent="0.25">
      <c r="A49" s="36" t="s">
        <v>35</v>
      </c>
      <c r="B49" s="37" t="s">
        <v>1788</v>
      </c>
      <c r="C49" s="143"/>
      <c r="D49" s="143"/>
      <c r="E49" s="143"/>
      <c r="F49" s="143"/>
      <c r="G49" s="143"/>
      <c r="H49" s="143"/>
      <c r="I49" s="143">
        <v>3</v>
      </c>
      <c r="J49" s="143"/>
      <c r="K49" s="143">
        <v>3</v>
      </c>
      <c r="L49" s="143"/>
      <c r="M49" s="143"/>
      <c r="N49" s="143"/>
      <c r="O49" s="143"/>
      <c r="P49" s="143">
        <v>5</v>
      </c>
      <c r="Q49" s="143"/>
      <c r="R49" s="143">
        <f t="shared" si="72"/>
        <v>0</v>
      </c>
      <c r="S49" s="143">
        <f t="shared" si="73"/>
        <v>0</v>
      </c>
      <c r="T49" s="143">
        <f t="shared" si="74"/>
        <v>0</v>
      </c>
      <c r="U49" s="143">
        <f t="shared" si="75"/>
        <v>0</v>
      </c>
      <c r="V49" s="143">
        <f t="shared" si="76"/>
        <v>0</v>
      </c>
      <c r="W49" s="143">
        <f t="shared" si="77"/>
        <v>0</v>
      </c>
      <c r="X49" s="143">
        <f t="shared" si="78"/>
        <v>15</v>
      </c>
      <c r="Y49" s="143">
        <f t="shared" si="79"/>
        <v>0</v>
      </c>
      <c r="Z49" s="143">
        <f t="shared" si="80"/>
        <v>15</v>
      </c>
      <c r="AA49" s="143">
        <f t="shared" si="81"/>
        <v>0</v>
      </c>
      <c r="AB49" s="143">
        <f t="shared" si="82"/>
        <v>0</v>
      </c>
      <c r="AC49" s="143">
        <f t="shared" si="83"/>
        <v>0</v>
      </c>
    </row>
    <row r="50" spans="1:29" ht="15.75" x14ac:dyDescent="0.25">
      <c r="A50" s="36" t="s">
        <v>37</v>
      </c>
      <c r="B50" s="37" t="s">
        <v>1789</v>
      </c>
      <c r="C50" s="143"/>
      <c r="D50" s="143"/>
      <c r="E50" s="143"/>
      <c r="F50" s="143"/>
      <c r="G50" s="143"/>
      <c r="H50" s="143">
        <v>2</v>
      </c>
      <c r="I50" s="143"/>
      <c r="J50" s="143"/>
      <c r="K50" s="143">
        <v>2</v>
      </c>
      <c r="L50" s="143">
        <v>3</v>
      </c>
      <c r="M50" s="143"/>
      <c r="N50" s="143"/>
      <c r="O50" s="143"/>
      <c r="P50" s="143">
        <v>5</v>
      </c>
      <c r="Q50" s="143"/>
      <c r="R50" s="143">
        <f t="shared" si="72"/>
        <v>0</v>
      </c>
      <c r="S50" s="143">
        <f t="shared" si="73"/>
        <v>0</v>
      </c>
      <c r="T50" s="143">
        <f t="shared" si="74"/>
        <v>0</v>
      </c>
      <c r="U50" s="143">
        <f t="shared" si="75"/>
        <v>0</v>
      </c>
      <c r="V50" s="143">
        <f t="shared" si="76"/>
        <v>0</v>
      </c>
      <c r="W50" s="143">
        <f t="shared" si="77"/>
        <v>10</v>
      </c>
      <c r="X50" s="143">
        <f t="shared" si="78"/>
        <v>0</v>
      </c>
      <c r="Y50" s="143">
        <f t="shared" si="79"/>
        <v>0</v>
      </c>
      <c r="Z50" s="143">
        <f t="shared" si="80"/>
        <v>10</v>
      </c>
      <c r="AA50" s="143">
        <f t="shared" si="81"/>
        <v>15</v>
      </c>
      <c r="AB50" s="143">
        <f t="shared" si="82"/>
        <v>0</v>
      </c>
      <c r="AC50" s="143">
        <f t="shared" si="83"/>
        <v>0</v>
      </c>
    </row>
    <row r="51" spans="1:29" ht="15.75" x14ac:dyDescent="0.25">
      <c r="A51" s="36" t="s">
        <v>39</v>
      </c>
      <c r="B51" s="37" t="s">
        <v>1790</v>
      </c>
      <c r="C51" s="143"/>
      <c r="D51" s="143"/>
      <c r="E51" s="143"/>
      <c r="F51" s="143"/>
      <c r="G51" s="143"/>
      <c r="H51" s="143">
        <v>2</v>
      </c>
      <c r="I51" s="143">
        <v>3</v>
      </c>
      <c r="J51" s="143"/>
      <c r="K51" s="143">
        <v>2</v>
      </c>
      <c r="L51" s="143"/>
      <c r="M51" s="143"/>
      <c r="N51" s="143"/>
      <c r="O51" s="143"/>
      <c r="P51" s="143">
        <v>5</v>
      </c>
      <c r="Q51" s="143"/>
      <c r="R51" s="143">
        <f t="shared" si="72"/>
        <v>0</v>
      </c>
      <c r="S51" s="143">
        <f t="shared" si="73"/>
        <v>0</v>
      </c>
      <c r="T51" s="143">
        <f t="shared" si="74"/>
        <v>0</v>
      </c>
      <c r="U51" s="143">
        <f t="shared" si="75"/>
        <v>0</v>
      </c>
      <c r="V51" s="143">
        <f t="shared" si="76"/>
        <v>0</v>
      </c>
      <c r="W51" s="143">
        <f t="shared" si="77"/>
        <v>10</v>
      </c>
      <c r="X51" s="143">
        <f t="shared" si="78"/>
        <v>15</v>
      </c>
      <c r="Y51" s="143">
        <f t="shared" si="79"/>
        <v>0</v>
      </c>
      <c r="Z51" s="143">
        <f t="shared" si="80"/>
        <v>10</v>
      </c>
      <c r="AA51" s="143">
        <f t="shared" si="81"/>
        <v>0</v>
      </c>
      <c r="AB51" s="143">
        <f t="shared" si="82"/>
        <v>0</v>
      </c>
      <c r="AC51" s="143">
        <f t="shared" si="83"/>
        <v>0</v>
      </c>
    </row>
    <row r="52" spans="1:29" ht="15.75" x14ac:dyDescent="0.25">
      <c r="A52" s="81" t="s">
        <v>1791</v>
      </c>
      <c r="B52" s="81" t="s">
        <v>1792</v>
      </c>
      <c r="C52" s="81" t="s">
        <v>2</v>
      </c>
      <c r="D52" s="81" t="s">
        <v>3</v>
      </c>
      <c r="E52" s="81" t="s">
        <v>4</v>
      </c>
      <c r="F52" s="81" t="s">
        <v>5</v>
      </c>
      <c r="G52" s="81" t="s">
        <v>6</v>
      </c>
      <c r="H52" s="81" t="s">
        <v>7</v>
      </c>
      <c r="I52" s="81" t="s">
        <v>8</v>
      </c>
      <c r="J52" s="81" t="s">
        <v>9</v>
      </c>
      <c r="K52" s="81" t="s">
        <v>10</v>
      </c>
      <c r="L52" s="81" t="s">
        <v>11</v>
      </c>
      <c r="M52" s="81" t="s">
        <v>12</v>
      </c>
      <c r="N52" s="81" t="s">
        <v>13</v>
      </c>
      <c r="O52" s="81"/>
      <c r="P52" s="81" t="s">
        <v>14</v>
      </c>
      <c r="Q52" s="81"/>
      <c r="R52" s="81" t="s">
        <v>15</v>
      </c>
      <c r="S52" s="81" t="s">
        <v>16</v>
      </c>
      <c r="T52" s="81" t="s">
        <v>17</v>
      </c>
      <c r="U52" s="81" t="s">
        <v>18</v>
      </c>
      <c r="V52" s="81" t="s">
        <v>19</v>
      </c>
      <c r="W52" s="81" t="s">
        <v>20</v>
      </c>
      <c r="X52" s="81" t="s">
        <v>21</v>
      </c>
      <c r="Y52" s="81" t="s">
        <v>22</v>
      </c>
      <c r="Z52" s="81" t="s">
        <v>23</v>
      </c>
      <c r="AA52" s="81" t="s">
        <v>24</v>
      </c>
      <c r="AB52" s="81" t="s">
        <v>25</v>
      </c>
      <c r="AC52" s="81" t="s">
        <v>26</v>
      </c>
    </row>
    <row r="53" spans="1:29" ht="47.25" x14ac:dyDescent="0.25">
      <c r="A53" s="36" t="s">
        <v>27</v>
      </c>
      <c r="B53" s="37" t="s">
        <v>1793</v>
      </c>
      <c r="C53" s="143"/>
      <c r="D53" s="143"/>
      <c r="E53" s="143">
        <v>2</v>
      </c>
      <c r="F53" s="143"/>
      <c r="G53" s="143">
        <v>2</v>
      </c>
      <c r="H53" s="143"/>
      <c r="I53" s="143"/>
      <c r="J53" s="143"/>
      <c r="K53" s="143">
        <v>2</v>
      </c>
      <c r="L53" s="143"/>
      <c r="M53" s="143"/>
      <c r="N53" s="143"/>
      <c r="O53" s="143"/>
      <c r="P53" s="143">
        <v>5</v>
      </c>
      <c r="Q53" s="143"/>
      <c r="R53" s="143">
        <f t="shared" ref="R53:R58" si="84">C53*P53</f>
        <v>0</v>
      </c>
      <c r="S53" s="143">
        <f t="shared" ref="S53:S58" si="85">D53*P53</f>
        <v>0</v>
      </c>
      <c r="T53" s="143">
        <f t="shared" ref="T53:T58" si="86">E53*P53</f>
        <v>10</v>
      </c>
      <c r="U53" s="143">
        <f t="shared" ref="U53:U58" si="87">F53*P53</f>
        <v>0</v>
      </c>
      <c r="V53" s="143">
        <f t="shared" ref="V53:V58" si="88">G53*P53</f>
        <v>10</v>
      </c>
      <c r="W53" s="143">
        <f t="shared" ref="W53:W58" si="89">H53*P53</f>
        <v>0</v>
      </c>
      <c r="X53" s="143">
        <f t="shared" ref="X53:X58" si="90">I53*P53</f>
        <v>0</v>
      </c>
      <c r="Y53" s="143">
        <f t="shared" ref="Y53:Y58" si="91">J53*P53</f>
        <v>0</v>
      </c>
      <c r="Z53" s="143">
        <f t="shared" ref="Z53:Z58" si="92">K53*P53</f>
        <v>10</v>
      </c>
      <c r="AA53" s="143">
        <f t="shared" ref="AA53:AA58" si="93">L53*P53</f>
        <v>0</v>
      </c>
      <c r="AB53" s="143">
        <f t="shared" ref="AB53:AB58" si="94">M53*P53</f>
        <v>0</v>
      </c>
      <c r="AC53" s="143">
        <f t="shared" ref="AC53:AC58" si="95">N53*P53</f>
        <v>0</v>
      </c>
    </row>
    <row r="54" spans="1:29" ht="31.5" x14ac:dyDescent="0.25">
      <c r="A54" s="36" t="s">
        <v>31</v>
      </c>
      <c r="B54" s="37" t="s">
        <v>1794</v>
      </c>
      <c r="C54" s="143"/>
      <c r="D54" s="143"/>
      <c r="E54" s="143">
        <v>3</v>
      </c>
      <c r="F54" s="143"/>
      <c r="G54" s="143"/>
      <c r="H54" s="143">
        <v>2</v>
      </c>
      <c r="I54" s="143"/>
      <c r="J54" s="143"/>
      <c r="K54" s="143"/>
      <c r="L54" s="143"/>
      <c r="M54" s="143"/>
      <c r="N54" s="143"/>
      <c r="O54" s="143"/>
      <c r="P54" s="143">
        <v>5</v>
      </c>
      <c r="Q54" s="143"/>
      <c r="R54" s="143">
        <f t="shared" si="84"/>
        <v>0</v>
      </c>
      <c r="S54" s="143">
        <f t="shared" si="85"/>
        <v>0</v>
      </c>
      <c r="T54" s="143">
        <f t="shared" si="86"/>
        <v>15</v>
      </c>
      <c r="U54" s="143">
        <f t="shared" si="87"/>
        <v>0</v>
      </c>
      <c r="V54" s="143">
        <f t="shared" si="88"/>
        <v>0</v>
      </c>
      <c r="W54" s="143">
        <f t="shared" si="89"/>
        <v>10</v>
      </c>
      <c r="X54" s="143">
        <f t="shared" si="90"/>
        <v>0</v>
      </c>
      <c r="Y54" s="143">
        <f t="shared" si="91"/>
        <v>0</v>
      </c>
      <c r="Z54" s="143">
        <f t="shared" si="92"/>
        <v>0</v>
      </c>
      <c r="AA54" s="143">
        <f t="shared" si="93"/>
        <v>0</v>
      </c>
      <c r="AB54" s="143">
        <f t="shared" si="94"/>
        <v>0</v>
      </c>
      <c r="AC54" s="143">
        <f t="shared" si="95"/>
        <v>0</v>
      </c>
    </row>
    <row r="55" spans="1:29" ht="47.25" x14ac:dyDescent="0.25">
      <c r="A55" s="36" t="s">
        <v>33</v>
      </c>
      <c r="B55" s="37" t="s">
        <v>1795</v>
      </c>
      <c r="C55" s="143"/>
      <c r="D55" s="143"/>
      <c r="E55" s="143"/>
      <c r="F55" s="143"/>
      <c r="G55" s="143"/>
      <c r="H55" s="143"/>
      <c r="I55" s="143"/>
      <c r="J55" s="143"/>
      <c r="K55" s="143"/>
      <c r="L55" s="143"/>
      <c r="M55" s="143"/>
      <c r="N55" s="143"/>
      <c r="O55" s="143"/>
      <c r="P55" s="143">
        <v>5</v>
      </c>
      <c r="Q55" s="143"/>
      <c r="R55" s="143">
        <f t="shared" si="84"/>
        <v>0</v>
      </c>
      <c r="S55" s="143">
        <f t="shared" si="85"/>
        <v>0</v>
      </c>
      <c r="T55" s="143">
        <f t="shared" si="86"/>
        <v>0</v>
      </c>
      <c r="U55" s="143">
        <f t="shared" si="87"/>
        <v>0</v>
      </c>
      <c r="V55" s="143">
        <f t="shared" si="88"/>
        <v>0</v>
      </c>
      <c r="W55" s="143">
        <f t="shared" si="89"/>
        <v>0</v>
      </c>
      <c r="X55" s="143">
        <f t="shared" si="90"/>
        <v>0</v>
      </c>
      <c r="Y55" s="143">
        <f t="shared" si="91"/>
        <v>0</v>
      </c>
      <c r="Z55" s="143">
        <f t="shared" si="92"/>
        <v>0</v>
      </c>
      <c r="AA55" s="143">
        <f t="shared" si="93"/>
        <v>0</v>
      </c>
      <c r="AB55" s="143">
        <f t="shared" si="94"/>
        <v>0</v>
      </c>
      <c r="AC55" s="143">
        <f t="shared" si="95"/>
        <v>0</v>
      </c>
    </row>
    <row r="56" spans="1:29" ht="31.5" x14ac:dyDescent="0.25">
      <c r="A56" s="36" t="s">
        <v>35</v>
      </c>
      <c r="B56" s="37" t="s">
        <v>1796</v>
      </c>
      <c r="C56" s="143"/>
      <c r="D56" s="143"/>
      <c r="E56" s="143"/>
      <c r="F56" s="143"/>
      <c r="G56" s="143"/>
      <c r="H56" s="143"/>
      <c r="I56" s="143"/>
      <c r="J56" s="143">
        <v>2</v>
      </c>
      <c r="K56" s="143"/>
      <c r="L56" s="143"/>
      <c r="M56" s="143"/>
      <c r="N56" s="143"/>
      <c r="O56" s="143"/>
      <c r="P56" s="143">
        <v>5</v>
      </c>
      <c r="Q56" s="143"/>
      <c r="R56" s="143">
        <f t="shared" si="84"/>
        <v>0</v>
      </c>
      <c r="S56" s="143">
        <f t="shared" si="85"/>
        <v>0</v>
      </c>
      <c r="T56" s="143">
        <f t="shared" si="86"/>
        <v>0</v>
      </c>
      <c r="U56" s="143">
        <f t="shared" si="87"/>
        <v>0</v>
      </c>
      <c r="V56" s="143">
        <f t="shared" si="88"/>
        <v>0</v>
      </c>
      <c r="W56" s="143">
        <f t="shared" si="89"/>
        <v>0</v>
      </c>
      <c r="X56" s="143">
        <f t="shared" si="90"/>
        <v>0</v>
      </c>
      <c r="Y56" s="143">
        <f t="shared" si="91"/>
        <v>10</v>
      </c>
      <c r="Z56" s="143">
        <f t="shared" si="92"/>
        <v>0</v>
      </c>
      <c r="AA56" s="143">
        <f t="shared" si="93"/>
        <v>0</v>
      </c>
      <c r="AB56" s="143">
        <f t="shared" si="94"/>
        <v>0</v>
      </c>
      <c r="AC56" s="143">
        <f t="shared" si="95"/>
        <v>0</v>
      </c>
    </row>
    <row r="57" spans="1:29" ht="31.5" x14ac:dyDescent="0.25">
      <c r="A57" s="36" t="s">
        <v>37</v>
      </c>
      <c r="B57" s="37" t="s">
        <v>1797</v>
      </c>
      <c r="C57" s="143"/>
      <c r="D57" s="143"/>
      <c r="E57" s="143"/>
      <c r="F57" s="143"/>
      <c r="G57" s="143"/>
      <c r="H57" s="143"/>
      <c r="I57" s="143"/>
      <c r="J57" s="143"/>
      <c r="K57" s="143"/>
      <c r="L57" s="143"/>
      <c r="M57" s="143"/>
      <c r="N57" s="143"/>
      <c r="O57" s="143"/>
      <c r="P57" s="143">
        <v>5</v>
      </c>
      <c r="Q57" s="143"/>
      <c r="R57" s="143">
        <f t="shared" si="84"/>
        <v>0</v>
      </c>
      <c r="S57" s="143">
        <f t="shared" si="85"/>
        <v>0</v>
      </c>
      <c r="T57" s="143">
        <f t="shared" si="86"/>
        <v>0</v>
      </c>
      <c r="U57" s="143">
        <f t="shared" si="87"/>
        <v>0</v>
      </c>
      <c r="V57" s="143">
        <f t="shared" si="88"/>
        <v>0</v>
      </c>
      <c r="W57" s="143">
        <f t="shared" si="89"/>
        <v>0</v>
      </c>
      <c r="X57" s="143">
        <f t="shared" si="90"/>
        <v>0</v>
      </c>
      <c r="Y57" s="143">
        <f t="shared" si="91"/>
        <v>0</v>
      </c>
      <c r="Z57" s="143">
        <f t="shared" si="92"/>
        <v>0</v>
      </c>
      <c r="AA57" s="143">
        <f t="shared" si="93"/>
        <v>0</v>
      </c>
      <c r="AB57" s="143">
        <f t="shared" si="94"/>
        <v>0</v>
      </c>
      <c r="AC57" s="143">
        <f t="shared" si="95"/>
        <v>0</v>
      </c>
    </row>
    <row r="58" spans="1:29" ht="15.75" x14ac:dyDescent="0.25">
      <c r="A58" s="36" t="s">
        <v>39</v>
      </c>
      <c r="B58" s="37" t="s">
        <v>1798</v>
      </c>
      <c r="C58" s="143"/>
      <c r="D58" s="143"/>
      <c r="E58" s="143"/>
      <c r="F58" s="143"/>
      <c r="G58" s="143"/>
      <c r="H58" s="143"/>
      <c r="I58" s="143"/>
      <c r="J58" s="143"/>
      <c r="K58" s="143"/>
      <c r="L58" s="143"/>
      <c r="M58" s="143"/>
      <c r="N58" s="143"/>
      <c r="O58" s="143"/>
      <c r="P58" s="143">
        <v>5</v>
      </c>
      <c r="Q58" s="143"/>
      <c r="R58" s="143">
        <f t="shared" si="84"/>
        <v>0</v>
      </c>
      <c r="S58" s="143">
        <f t="shared" si="85"/>
        <v>0</v>
      </c>
      <c r="T58" s="143">
        <f t="shared" si="86"/>
        <v>0</v>
      </c>
      <c r="U58" s="143">
        <f t="shared" si="87"/>
        <v>0</v>
      </c>
      <c r="V58" s="143">
        <f t="shared" si="88"/>
        <v>0</v>
      </c>
      <c r="W58" s="143">
        <f t="shared" si="89"/>
        <v>0</v>
      </c>
      <c r="X58" s="143">
        <f t="shared" si="90"/>
        <v>0</v>
      </c>
      <c r="Y58" s="143">
        <f t="shared" si="91"/>
        <v>0</v>
      </c>
      <c r="Z58" s="143">
        <f t="shared" si="92"/>
        <v>0</v>
      </c>
      <c r="AA58" s="143">
        <f t="shared" si="93"/>
        <v>0</v>
      </c>
      <c r="AB58" s="143">
        <f t="shared" si="94"/>
        <v>0</v>
      </c>
      <c r="AC58" s="143">
        <f t="shared" si="95"/>
        <v>0</v>
      </c>
    </row>
    <row r="59" spans="1:29" ht="15.75" x14ac:dyDescent="0.25">
      <c r="A59" s="81" t="s">
        <v>1799</v>
      </c>
      <c r="B59" s="81" t="s">
        <v>1800</v>
      </c>
      <c r="C59" s="81" t="s">
        <v>2</v>
      </c>
      <c r="D59" s="81" t="s">
        <v>3</v>
      </c>
      <c r="E59" s="81" t="s">
        <v>4</v>
      </c>
      <c r="F59" s="81" t="s">
        <v>5</v>
      </c>
      <c r="G59" s="81" t="s">
        <v>6</v>
      </c>
      <c r="H59" s="81" t="s">
        <v>7</v>
      </c>
      <c r="I59" s="81" t="s">
        <v>8</v>
      </c>
      <c r="J59" s="81" t="s">
        <v>9</v>
      </c>
      <c r="K59" s="81" t="s">
        <v>10</v>
      </c>
      <c r="L59" s="81" t="s">
        <v>11</v>
      </c>
      <c r="M59" s="81" t="s">
        <v>12</v>
      </c>
      <c r="N59" s="81" t="s">
        <v>13</v>
      </c>
      <c r="O59" s="81"/>
      <c r="P59" s="81" t="s">
        <v>14</v>
      </c>
      <c r="Q59" s="81"/>
      <c r="R59" s="81" t="s">
        <v>15</v>
      </c>
      <c r="S59" s="81" t="s">
        <v>16</v>
      </c>
      <c r="T59" s="81" t="s">
        <v>17</v>
      </c>
      <c r="U59" s="81" t="s">
        <v>18</v>
      </c>
      <c r="V59" s="81" t="s">
        <v>19</v>
      </c>
      <c r="W59" s="81" t="s">
        <v>20</v>
      </c>
      <c r="X59" s="81" t="s">
        <v>21</v>
      </c>
      <c r="Y59" s="81" t="s">
        <v>22</v>
      </c>
      <c r="Z59" s="81" t="s">
        <v>23</v>
      </c>
      <c r="AA59" s="81" t="s">
        <v>24</v>
      </c>
      <c r="AB59" s="81" t="s">
        <v>25</v>
      </c>
      <c r="AC59" s="81" t="s">
        <v>26</v>
      </c>
    </row>
    <row r="60" spans="1:29" ht="15.75" x14ac:dyDescent="0.25">
      <c r="A60" s="36" t="s">
        <v>27</v>
      </c>
      <c r="B60" s="37" t="s">
        <v>1801</v>
      </c>
      <c r="C60" s="143"/>
      <c r="D60" s="143"/>
      <c r="E60" s="143">
        <v>3</v>
      </c>
      <c r="F60" s="143"/>
      <c r="G60" s="143"/>
      <c r="H60" s="143"/>
      <c r="I60" s="143"/>
      <c r="J60" s="143"/>
      <c r="K60" s="143"/>
      <c r="L60" s="143"/>
      <c r="M60" s="143"/>
      <c r="N60" s="143"/>
      <c r="O60" s="143"/>
      <c r="P60" s="143">
        <v>5</v>
      </c>
      <c r="Q60" s="143"/>
      <c r="R60" s="143">
        <f t="shared" ref="R60:R65" si="96">C60*P60</f>
        <v>0</v>
      </c>
      <c r="S60" s="143">
        <f t="shared" ref="S60:S65" si="97">D60*P60</f>
        <v>0</v>
      </c>
      <c r="T60" s="143">
        <f t="shared" ref="T60:T65" si="98">E60*P60</f>
        <v>15</v>
      </c>
      <c r="U60" s="143">
        <f t="shared" ref="U60:U65" si="99">F60*P60</f>
        <v>0</v>
      </c>
      <c r="V60" s="143">
        <f t="shared" ref="V60:V65" si="100">G60*P60</f>
        <v>0</v>
      </c>
      <c r="W60" s="143">
        <f t="shared" ref="W60:W65" si="101">H60*P60</f>
        <v>0</v>
      </c>
      <c r="X60" s="143">
        <f t="shared" ref="X60:X65" si="102">I60*P60</f>
        <v>0</v>
      </c>
      <c r="Y60" s="143">
        <f t="shared" ref="Y60:Y65" si="103">J60*P60</f>
        <v>0</v>
      </c>
      <c r="Z60" s="143">
        <f t="shared" ref="Z60:Z65" si="104">K60*P60</f>
        <v>0</v>
      </c>
      <c r="AA60" s="143">
        <f t="shared" ref="AA60:AA65" si="105">L60*P60</f>
        <v>0</v>
      </c>
      <c r="AB60" s="143">
        <f t="shared" ref="AB60:AB65" si="106">M60*P60</f>
        <v>0</v>
      </c>
      <c r="AC60" s="143">
        <f t="shared" ref="AC60:AC65" si="107">N60*P60</f>
        <v>0</v>
      </c>
    </row>
    <row r="61" spans="1:29" ht="31.5" x14ac:dyDescent="0.25">
      <c r="A61" s="36" t="s">
        <v>31</v>
      </c>
      <c r="B61" s="37" t="s">
        <v>1802</v>
      </c>
      <c r="C61" s="143"/>
      <c r="D61" s="143"/>
      <c r="E61" s="143">
        <v>3</v>
      </c>
      <c r="F61" s="143"/>
      <c r="G61" s="143"/>
      <c r="H61" s="143"/>
      <c r="I61" s="143"/>
      <c r="J61" s="143"/>
      <c r="K61" s="143"/>
      <c r="L61" s="143"/>
      <c r="M61" s="143"/>
      <c r="N61" s="143"/>
      <c r="O61" s="143"/>
      <c r="P61" s="143">
        <v>5</v>
      </c>
      <c r="Q61" s="143"/>
      <c r="R61" s="143">
        <f t="shared" si="96"/>
        <v>0</v>
      </c>
      <c r="S61" s="143">
        <f t="shared" si="97"/>
        <v>0</v>
      </c>
      <c r="T61" s="143">
        <f t="shared" si="98"/>
        <v>15</v>
      </c>
      <c r="U61" s="143">
        <f t="shared" si="99"/>
        <v>0</v>
      </c>
      <c r="V61" s="143">
        <f t="shared" si="100"/>
        <v>0</v>
      </c>
      <c r="W61" s="143">
        <f t="shared" si="101"/>
        <v>0</v>
      </c>
      <c r="X61" s="143">
        <f t="shared" si="102"/>
        <v>0</v>
      </c>
      <c r="Y61" s="143">
        <f t="shared" si="103"/>
        <v>0</v>
      </c>
      <c r="Z61" s="143">
        <f t="shared" si="104"/>
        <v>0</v>
      </c>
      <c r="AA61" s="143">
        <f t="shared" si="105"/>
        <v>0</v>
      </c>
      <c r="AB61" s="143">
        <f t="shared" si="106"/>
        <v>0</v>
      </c>
      <c r="AC61" s="143">
        <f t="shared" si="107"/>
        <v>0</v>
      </c>
    </row>
    <row r="62" spans="1:29" ht="31.5" x14ac:dyDescent="0.25">
      <c r="A62" s="36" t="s">
        <v>33</v>
      </c>
      <c r="B62" s="37" t="s">
        <v>1803</v>
      </c>
      <c r="C62" s="143"/>
      <c r="D62" s="143"/>
      <c r="E62" s="143"/>
      <c r="F62" s="143"/>
      <c r="G62" s="143"/>
      <c r="H62" s="143">
        <v>3</v>
      </c>
      <c r="I62" s="143"/>
      <c r="J62" s="143"/>
      <c r="K62" s="143"/>
      <c r="L62" s="143"/>
      <c r="M62" s="143"/>
      <c r="N62" s="143"/>
      <c r="O62" s="143"/>
      <c r="P62" s="143">
        <v>5</v>
      </c>
      <c r="Q62" s="143"/>
      <c r="R62" s="143">
        <f t="shared" si="96"/>
        <v>0</v>
      </c>
      <c r="S62" s="143">
        <f t="shared" si="97"/>
        <v>0</v>
      </c>
      <c r="T62" s="143">
        <f t="shared" si="98"/>
        <v>0</v>
      </c>
      <c r="U62" s="143">
        <f t="shared" si="99"/>
        <v>0</v>
      </c>
      <c r="V62" s="143">
        <f t="shared" si="100"/>
        <v>0</v>
      </c>
      <c r="W62" s="143">
        <f t="shared" si="101"/>
        <v>15</v>
      </c>
      <c r="X62" s="143">
        <f t="shared" si="102"/>
        <v>0</v>
      </c>
      <c r="Y62" s="143">
        <f t="shared" si="103"/>
        <v>0</v>
      </c>
      <c r="Z62" s="143">
        <f t="shared" si="104"/>
        <v>0</v>
      </c>
      <c r="AA62" s="143">
        <f t="shared" si="105"/>
        <v>0</v>
      </c>
      <c r="AB62" s="143">
        <f t="shared" si="106"/>
        <v>0</v>
      </c>
      <c r="AC62" s="143">
        <f t="shared" si="107"/>
        <v>0</v>
      </c>
    </row>
    <row r="63" spans="1:29" ht="15.75" x14ac:dyDescent="0.25">
      <c r="A63" s="36" t="s">
        <v>35</v>
      </c>
      <c r="B63" s="37" t="s">
        <v>1804</v>
      </c>
      <c r="C63" s="143"/>
      <c r="D63" s="143"/>
      <c r="E63" s="143"/>
      <c r="F63" s="143"/>
      <c r="G63" s="143"/>
      <c r="H63" s="143">
        <v>3</v>
      </c>
      <c r="I63" s="143"/>
      <c r="J63" s="143"/>
      <c r="K63" s="143"/>
      <c r="L63" s="143"/>
      <c r="M63" s="143"/>
      <c r="N63" s="143"/>
      <c r="O63" s="143"/>
      <c r="P63" s="143">
        <v>5</v>
      </c>
      <c r="Q63" s="143"/>
      <c r="R63" s="143">
        <f t="shared" si="96"/>
        <v>0</v>
      </c>
      <c r="S63" s="143">
        <f t="shared" si="97"/>
        <v>0</v>
      </c>
      <c r="T63" s="143">
        <f t="shared" si="98"/>
        <v>0</v>
      </c>
      <c r="U63" s="143">
        <f t="shared" si="99"/>
        <v>0</v>
      </c>
      <c r="V63" s="143">
        <f t="shared" si="100"/>
        <v>0</v>
      </c>
      <c r="W63" s="143">
        <f t="shared" si="101"/>
        <v>15</v>
      </c>
      <c r="X63" s="143">
        <f t="shared" si="102"/>
        <v>0</v>
      </c>
      <c r="Y63" s="143">
        <f t="shared" si="103"/>
        <v>0</v>
      </c>
      <c r="Z63" s="143">
        <f t="shared" si="104"/>
        <v>0</v>
      </c>
      <c r="AA63" s="143">
        <f t="shared" si="105"/>
        <v>0</v>
      </c>
      <c r="AB63" s="143">
        <f t="shared" si="106"/>
        <v>0</v>
      </c>
      <c r="AC63" s="143">
        <f t="shared" si="107"/>
        <v>0</v>
      </c>
    </row>
    <row r="64" spans="1:29" ht="31.5" x14ac:dyDescent="0.25">
      <c r="A64" s="36" t="s">
        <v>37</v>
      </c>
      <c r="B64" s="37" t="s">
        <v>1805</v>
      </c>
      <c r="C64" s="143"/>
      <c r="D64" s="143"/>
      <c r="E64" s="143"/>
      <c r="F64" s="143"/>
      <c r="G64" s="143"/>
      <c r="H64" s="143">
        <v>2</v>
      </c>
      <c r="I64" s="143"/>
      <c r="J64" s="143"/>
      <c r="K64" s="143"/>
      <c r="L64" s="143"/>
      <c r="M64" s="143"/>
      <c r="N64" s="143"/>
      <c r="O64" s="143"/>
      <c r="P64" s="143">
        <v>5</v>
      </c>
      <c r="Q64" s="143"/>
      <c r="R64" s="143">
        <f t="shared" si="96"/>
        <v>0</v>
      </c>
      <c r="S64" s="143">
        <f t="shared" si="97"/>
        <v>0</v>
      </c>
      <c r="T64" s="143">
        <f t="shared" si="98"/>
        <v>0</v>
      </c>
      <c r="U64" s="143">
        <f t="shared" si="99"/>
        <v>0</v>
      </c>
      <c r="V64" s="143">
        <f t="shared" si="100"/>
        <v>0</v>
      </c>
      <c r="W64" s="143">
        <f t="shared" si="101"/>
        <v>10</v>
      </c>
      <c r="X64" s="143">
        <f t="shared" si="102"/>
        <v>0</v>
      </c>
      <c r="Y64" s="143">
        <f t="shared" si="103"/>
        <v>0</v>
      </c>
      <c r="Z64" s="143">
        <f t="shared" si="104"/>
        <v>0</v>
      </c>
      <c r="AA64" s="143">
        <f t="shared" si="105"/>
        <v>0</v>
      </c>
      <c r="AB64" s="143">
        <f t="shared" si="106"/>
        <v>0</v>
      </c>
      <c r="AC64" s="143">
        <f t="shared" si="107"/>
        <v>0</v>
      </c>
    </row>
    <row r="65" spans="1:29" ht="15.75" x14ac:dyDescent="0.25">
      <c r="A65" s="36" t="s">
        <v>39</v>
      </c>
      <c r="B65" s="37" t="s">
        <v>1806</v>
      </c>
      <c r="C65" s="143"/>
      <c r="D65" s="143"/>
      <c r="E65" s="143"/>
      <c r="F65" s="143"/>
      <c r="G65" s="143"/>
      <c r="H65" s="143"/>
      <c r="I65" s="143"/>
      <c r="J65" s="143"/>
      <c r="K65" s="143"/>
      <c r="L65" s="143"/>
      <c r="M65" s="143"/>
      <c r="N65" s="143"/>
      <c r="O65" s="143"/>
      <c r="P65" s="143">
        <v>5</v>
      </c>
      <c r="Q65" s="143"/>
      <c r="R65" s="143">
        <f t="shared" si="96"/>
        <v>0</v>
      </c>
      <c r="S65" s="143">
        <f t="shared" si="97"/>
        <v>0</v>
      </c>
      <c r="T65" s="143">
        <f t="shared" si="98"/>
        <v>0</v>
      </c>
      <c r="U65" s="143">
        <f t="shared" si="99"/>
        <v>0</v>
      </c>
      <c r="V65" s="143">
        <f t="shared" si="100"/>
        <v>0</v>
      </c>
      <c r="W65" s="143">
        <f t="shared" si="101"/>
        <v>0</v>
      </c>
      <c r="X65" s="143">
        <f t="shared" si="102"/>
        <v>0</v>
      </c>
      <c r="Y65" s="143">
        <f t="shared" si="103"/>
        <v>0</v>
      </c>
      <c r="Z65" s="143">
        <f t="shared" si="104"/>
        <v>0</v>
      </c>
      <c r="AA65" s="143">
        <f t="shared" si="105"/>
        <v>0</v>
      </c>
      <c r="AB65" s="143">
        <f t="shared" si="106"/>
        <v>0</v>
      </c>
      <c r="AC65" s="143">
        <f t="shared" si="107"/>
        <v>0</v>
      </c>
    </row>
    <row r="66" spans="1:29" ht="15.75" x14ac:dyDescent="0.25">
      <c r="A66" s="81" t="s">
        <v>1807</v>
      </c>
      <c r="B66" s="81" t="s">
        <v>1808</v>
      </c>
      <c r="C66" s="81" t="s">
        <v>2</v>
      </c>
      <c r="D66" s="81" t="s">
        <v>3</v>
      </c>
      <c r="E66" s="81" t="s">
        <v>4</v>
      </c>
      <c r="F66" s="81" t="s">
        <v>5</v>
      </c>
      <c r="G66" s="81" t="s">
        <v>6</v>
      </c>
      <c r="H66" s="81" t="s">
        <v>7</v>
      </c>
      <c r="I66" s="81" t="s">
        <v>8</v>
      </c>
      <c r="J66" s="81" t="s">
        <v>9</v>
      </c>
      <c r="K66" s="81" t="s">
        <v>10</v>
      </c>
      <c r="L66" s="81" t="s">
        <v>11</v>
      </c>
      <c r="M66" s="81" t="s">
        <v>12</v>
      </c>
      <c r="N66" s="81" t="s">
        <v>13</v>
      </c>
      <c r="O66" s="81"/>
      <c r="P66" s="81" t="s">
        <v>14</v>
      </c>
      <c r="Q66" s="81"/>
      <c r="R66" s="81" t="s">
        <v>15</v>
      </c>
      <c r="S66" s="81" t="s">
        <v>16</v>
      </c>
      <c r="T66" s="81" t="s">
        <v>17</v>
      </c>
      <c r="U66" s="81" t="s">
        <v>18</v>
      </c>
      <c r="V66" s="81" t="s">
        <v>19</v>
      </c>
      <c r="W66" s="81" t="s">
        <v>20</v>
      </c>
      <c r="X66" s="81" t="s">
        <v>21</v>
      </c>
      <c r="Y66" s="81" t="s">
        <v>22</v>
      </c>
      <c r="Z66" s="81" t="s">
        <v>23</v>
      </c>
      <c r="AA66" s="81" t="s">
        <v>24</v>
      </c>
      <c r="AB66" s="81" t="s">
        <v>25</v>
      </c>
      <c r="AC66" s="81" t="s">
        <v>26</v>
      </c>
    </row>
    <row r="67" spans="1:29" ht="15.75" x14ac:dyDescent="0.25">
      <c r="A67" s="36" t="s">
        <v>27</v>
      </c>
      <c r="B67" s="37" t="s">
        <v>1809</v>
      </c>
      <c r="C67" s="143">
        <v>1</v>
      </c>
      <c r="D67" s="143"/>
      <c r="E67" s="143"/>
      <c r="F67" s="143"/>
      <c r="G67" s="143">
        <v>2</v>
      </c>
      <c r="H67" s="143">
        <v>2</v>
      </c>
      <c r="I67" s="143"/>
      <c r="J67" s="143">
        <v>3</v>
      </c>
      <c r="K67" s="143">
        <v>3</v>
      </c>
      <c r="L67" s="143"/>
      <c r="M67" s="143"/>
      <c r="N67" s="143">
        <v>3</v>
      </c>
      <c r="O67" s="143"/>
      <c r="P67" s="143">
        <v>5</v>
      </c>
      <c r="Q67" s="143"/>
      <c r="R67" s="143">
        <f t="shared" ref="R67:R72" si="108">C67*P67</f>
        <v>5</v>
      </c>
      <c r="S67" s="143">
        <f t="shared" ref="S67:S72" si="109">D67*P67</f>
        <v>0</v>
      </c>
      <c r="T67" s="143">
        <f t="shared" ref="T67:T72" si="110">E67*P67</f>
        <v>0</v>
      </c>
      <c r="U67" s="143">
        <f t="shared" ref="U67:U72" si="111">F67*P67</f>
        <v>0</v>
      </c>
      <c r="V67" s="143">
        <f t="shared" ref="V67:V72" si="112">G67*P67</f>
        <v>10</v>
      </c>
      <c r="W67" s="143">
        <f t="shared" ref="W67:W72" si="113">H67*P67</f>
        <v>10</v>
      </c>
      <c r="X67" s="143">
        <f t="shared" ref="X67:X72" si="114">I67*P67</f>
        <v>0</v>
      </c>
      <c r="Y67" s="143">
        <f t="shared" ref="Y67:Y72" si="115">J67*P67</f>
        <v>15</v>
      </c>
      <c r="Z67" s="143">
        <f t="shared" ref="Z67:Z72" si="116">K67*P67</f>
        <v>15</v>
      </c>
      <c r="AA67" s="143">
        <f t="shared" ref="AA67:AA72" si="117">L67*P67</f>
        <v>0</v>
      </c>
      <c r="AB67" s="143">
        <f t="shared" ref="AB67:AB72" si="118">M67*P67</f>
        <v>0</v>
      </c>
      <c r="AC67" s="143">
        <f t="shared" ref="AC67:AC72" si="119">N67*P67</f>
        <v>15</v>
      </c>
    </row>
    <row r="68" spans="1:29" ht="15.75" x14ac:dyDescent="0.25">
      <c r="A68" s="36" t="s">
        <v>31</v>
      </c>
      <c r="B68" s="37" t="s">
        <v>1810</v>
      </c>
      <c r="C68" s="143">
        <v>1</v>
      </c>
      <c r="D68" s="143">
        <v>3</v>
      </c>
      <c r="E68" s="143"/>
      <c r="F68" s="143"/>
      <c r="G68" s="143"/>
      <c r="H68" s="143">
        <v>3</v>
      </c>
      <c r="I68" s="143">
        <v>3</v>
      </c>
      <c r="J68" s="143"/>
      <c r="K68" s="143"/>
      <c r="L68" s="143"/>
      <c r="M68" s="143"/>
      <c r="N68" s="143">
        <v>3</v>
      </c>
      <c r="O68" s="143"/>
      <c r="P68" s="143">
        <v>5</v>
      </c>
      <c r="Q68" s="143"/>
      <c r="R68" s="143">
        <f t="shared" si="108"/>
        <v>5</v>
      </c>
      <c r="S68" s="143">
        <f t="shared" si="109"/>
        <v>15</v>
      </c>
      <c r="T68" s="143">
        <f t="shared" si="110"/>
        <v>0</v>
      </c>
      <c r="U68" s="143">
        <f t="shared" si="111"/>
        <v>0</v>
      </c>
      <c r="V68" s="143">
        <f t="shared" si="112"/>
        <v>0</v>
      </c>
      <c r="W68" s="143">
        <f t="shared" si="113"/>
        <v>15</v>
      </c>
      <c r="X68" s="143">
        <f t="shared" si="114"/>
        <v>15</v>
      </c>
      <c r="Y68" s="143">
        <f t="shared" si="115"/>
        <v>0</v>
      </c>
      <c r="Z68" s="143">
        <f t="shared" si="116"/>
        <v>0</v>
      </c>
      <c r="AA68" s="143">
        <f t="shared" si="117"/>
        <v>0</v>
      </c>
      <c r="AB68" s="143">
        <f t="shared" si="118"/>
        <v>0</v>
      </c>
      <c r="AC68" s="143">
        <f t="shared" si="119"/>
        <v>15</v>
      </c>
    </row>
    <row r="69" spans="1:29" ht="15.75" x14ac:dyDescent="0.25">
      <c r="A69" s="36" t="s">
        <v>33</v>
      </c>
      <c r="B69" s="37" t="s">
        <v>1811</v>
      </c>
      <c r="C69" s="143"/>
      <c r="D69" s="143"/>
      <c r="E69" s="143"/>
      <c r="F69" s="143"/>
      <c r="G69" s="143">
        <v>3</v>
      </c>
      <c r="H69" s="143">
        <v>3</v>
      </c>
      <c r="I69" s="143"/>
      <c r="J69" s="143">
        <v>3</v>
      </c>
      <c r="K69" s="143">
        <v>3</v>
      </c>
      <c r="L69" s="143"/>
      <c r="M69" s="143"/>
      <c r="N69" s="143"/>
      <c r="O69" s="143"/>
      <c r="P69" s="143">
        <v>5</v>
      </c>
      <c r="Q69" s="143"/>
      <c r="R69" s="143">
        <f t="shared" si="108"/>
        <v>0</v>
      </c>
      <c r="S69" s="143">
        <f t="shared" si="109"/>
        <v>0</v>
      </c>
      <c r="T69" s="143">
        <f t="shared" si="110"/>
        <v>0</v>
      </c>
      <c r="U69" s="143">
        <f t="shared" si="111"/>
        <v>0</v>
      </c>
      <c r="V69" s="143">
        <f t="shared" si="112"/>
        <v>15</v>
      </c>
      <c r="W69" s="143">
        <f t="shared" si="113"/>
        <v>15</v>
      </c>
      <c r="X69" s="143">
        <f t="shared" si="114"/>
        <v>0</v>
      </c>
      <c r="Y69" s="143">
        <f t="shared" si="115"/>
        <v>15</v>
      </c>
      <c r="Z69" s="143">
        <f t="shared" si="116"/>
        <v>15</v>
      </c>
      <c r="AA69" s="143">
        <f t="shared" si="117"/>
        <v>0</v>
      </c>
      <c r="AB69" s="143">
        <f t="shared" si="118"/>
        <v>0</v>
      </c>
      <c r="AC69" s="143">
        <f t="shared" si="119"/>
        <v>0</v>
      </c>
    </row>
    <row r="70" spans="1:29" ht="15.75" x14ac:dyDescent="0.25">
      <c r="A70" s="36" t="s">
        <v>35</v>
      </c>
      <c r="B70" s="37" t="s">
        <v>1812</v>
      </c>
      <c r="C70" s="143"/>
      <c r="D70" s="143"/>
      <c r="E70" s="143"/>
      <c r="F70" s="143">
        <v>3</v>
      </c>
      <c r="G70" s="143">
        <v>2</v>
      </c>
      <c r="H70" s="143">
        <v>3</v>
      </c>
      <c r="I70" s="143">
        <v>3</v>
      </c>
      <c r="J70" s="143"/>
      <c r="K70" s="143"/>
      <c r="L70" s="143"/>
      <c r="M70" s="143"/>
      <c r="N70" s="143"/>
      <c r="O70" s="143"/>
      <c r="P70" s="143">
        <v>5</v>
      </c>
      <c r="Q70" s="143"/>
      <c r="R70" s="143">
        <f t="shared" si="108"/>
        <v>0</v>
      </c>
      <c r="S70" s="143">
        <f t="shared" si="109"/>
        <v>0</v>
      </c>
      <c r="T70" s="143">
        <f t="shared" si="110"/>
        <v>0</v>
      </c>
      <c r="U70" s="143">
        <f t="shared" si="111"/>
        <v>15</v>
      </c>
      <c r="V70" s="143">
        <f t="shared" si="112"/>
        <v>10</v>
      </c>
      <c r="W70" s="143">
        <f t="shared" si="113"/>
        <v>15</v>
      </c>
      <c r="X70" s="143">
        <f t="shared" si="114"/>
        <v>15</v>
      </c>
      <c r="Y70" s="143">
        <f t="shared" si="115"/>
        <v>0</v>
      </c>
      <c r="Z70" s="143">
        <f t="shared" si="116"/>
        <v>0</v>
      </c>
      <c r="AA70" s="143">
        <f t="shared" si="117"/>
        <v>0</v>
      </c>
      <c r="AB70" s="143">
        <f t="shared" si="118"/>
        <v>0</v>
      </c>
      <c r="AC70" s="143">
        <f t="shared" si="119"/>
        <v>0</v>
      </c>
    </row>
    <row r="71" spans="1:29" ht="15.75" x14ac:dyDescent="0.25">
      <c r="A71" s="36" t="s">
        <v>37</v>
      </c>
      <c r="B71" s="37" t="s">
        <v>1813</v>
      </c>
      <c r="C71" s="143"/>
      <c r="D71" s="143"/>
      <c r="E71" s="143"/>
      <c r="F71" s="143"/>
      <c r="G71" s="143">
        <v>3</v>
      </c>
      <c r="H71" s="143"/>
      <c r="I71" s="143"/>
      <c r="J71" s="143"/>
      <c r="K71" s="143">
        <v>3</v>
      </c>
      <c r="L71" s="143"/>
      <c r="M71" s="143">
        <v>3</v>
      </c>
      <c r="N71" s="143">
        <v>3</v>
      </c>
      <c r="O71" s="143"/>
      <c r="P71" s="143">
        <v>5</v>
      </c>
      <c r="Q71" s="143"/>
      <c r="R71" s="143">
        <f t="shared" si="108"/>
        <v>0</v>
      </c>
      <c r="S71" s="143">
        <f t="shared" si="109"/>
        <v>0</v>
      </c>
      <c r="T71" s="143">
        <f t="shared" si="110"/>
        <v>0</v>
      </c>
      <c r="U71" s="143">
        <f t="shared" si="111"/>
        <v>0</v>
      </c>
      <c r="V71" s="143">
        <f t="shared" si="112"/>
        <v>15</v>
      </c>
      <c r="W71" s="143">
        <f t="shared" si="113"/>
        <v>0</v>
      </c>
      <c r="X71" s="143">
        <f t="shared" si="114"/>
        <v>0</v>
      </c>
      <c r="Y71" s="143">
        <f t="shared" si="115"/>
        <v>0</v>
      </c>
      <c r="Z71" s="143">
        <f t="shared" si="116"/>
        <v>15</v>
      </c>
      <c r="AA71" s="143">
        <f t="shared" si="117"/>
        <v>0</v>
      </c>
      <c r="AB71" s="143">
        <f t="shared" si="118"/>
        <v>15</v>
      </c>
      <c r="AC71" s="143">
        <f t="shared" si="119"/>
        <v>15</v>
      </c>
    </row>
    <row r="72" spans="1:29" ht="15.75" x14ac:dyDescent="0.25">
      <c r="A72" s="36" t="s">
        <v>39</v>
      </c>
      <c r="B72" s="37" t="s">
        <v>1814</v>
      </c>
      <c r="C72" s="143"/>
      <c r="D72" s="143"/>
      <c r="E72" s="143"/>
      <c r="F72" s="143"/>
      <c r="G72" s="143"/>
      <c r="H72" s="143"/>
      <c r="I72" s="143"/>
      <c r="J72" s="143"/>
      <c r="K72" s="143">
        <v>3</v>
      </c>
      <c r="L72" s="143"/>
      <c r="M72" s="143">
        <v>3</v>
      </c>
      <c r="N72" s="143">
        <v>3</v>
      </c>
      <c r="O72" s="143"/>
      <c r="P72" s="143">
        <v>5</v>
      </c>
      <c r="Q72" s="143"/>
      <c r="R72" s="143">
        <f t="shared" si="108"/>
        <v>0</v>
      </c>
      <c r="S72" s="143">
        <f t="shared" si="109"/>
        <v>0</v>
      </c>
      <c r="T72" s="143">
        <f t="shared" si="110"/>
        <v>0</v>
      </c>
      <c r="U72" s="143">
        <f t="shared" si="111"/>
        <v>0</v>
      </c>
      <c r="V72" s="143">
        <f t="shared" si="112"/>
        <v>0</v>
      </c>
      <c r="W72" s="143">
        <f t="shared" si="113"/>
        <v>0</v>
      </c>
      <c r="X72" s="143">
        <f t="shared" si="114"/>
        <v>0</v>
      </c>
      <c r="Y72" s="143">
        <f t="shared" si="115"/>
        <v>0</v>
      </c>
      <c r="Z72" s="143">
        <f t="shared" si="116"/>
        <v>15</v>
      </c>
      <c r="AA72" s="143">
        <f t="shared" si="117"/>
        <v>0</v>
      </c>
      <c r="AB72" s="143">
        <f t="shared" si="118"/>
        <v>15</v>
      </c>
      <c r="AC72" s="143">
        <f t="shared" si="119"/>
        <v>15</v>
      </c>
    </row>
    <row r="73" spans="1:29" ht="15.75" x14ac:dyDescent="0.25">
      <c r="A73" s="81" t="s">
        <v>1815</v>
      </c>
      <c r="B73" s="81" t="s">
        <v>1816</v>
      </c>
      <c r="C73" s="81" t="s">
        <v>2</v>
      </c>
      <c r="D73" s="81" t="s">
        <v>3</v>
      </c>
      <c r="E73" s="81" t="s">
        <v>4</v>
      </c>
      <c r="F73" s="81" t="s">
        <v>5</v>
      </c>
      <c r="G73" s="81" t="s">
        <v>6</v>
      </c>
      <c r="H73" s="81" t="s">
        <v>7</v>
      </c>
      <c r="I73" s="81" t="s">
        <v>8</v>
      </c>
      <c r="J73" s="81" t="s">
        <v>9</v>
      </c>
      <c r="K73" s="81" t="s">
        <v>10</v>
      </c>
      <c r="L73" s="81" t="s">
        <v>11</v>
      </c>
      <c r="M73" s="81" t="s">
        <v>12</v>
      </c>
      <c r="N73" s="81" t="s">
        <v>13</v>
      </c>
      <c r="O73" s="81"/>
      <c r="P73" s="81" t="s">
        <v>14</v>
      </c>
      <c r="Q73" s="81"/>
      <c r="R73" s="81" t="s">
        <v>15</v>
      </c>
      <c r="S73" s="81" t="s">
        <v>16</v>
      </c>
      <c r="T73" s="81" t="s">
        <v>17</v>
      </c>
      <c r="U73" s="81" t="s">
        <v>18</v>
      </c>
      <c r="V73" s="81" t="s">
        <v>19</v>
      </c>
      <c r="W73" s="81" t="s">
        <v>20</v>
      </c>
      <c r="X73" s="81" t="s">
        <v>21</v>
      </c>
      <c r="Y73" s="81" t="s">
        <v>22</v>
      </c>
      <c r="Z73" s="81" t="s">
        <v>23</v>
      </c>
      <c r="AA73" s="81" t="s">
        <v>24</v>
      </c>
      <c r="AB73" s="81" t="s">
        <v>25</v>
      </c>
      <c r="AC73" s="81" t="s">
        <v>26</v>
      </c>
    </row>
    <row r="74" spans="1:29" ht="15.75" x14ac:dyDescent="0.25">
      <c r="A74" s="36" t="s">
        <v>27</v>
      </c>
      <c r="B74" s="37" t="s">
        <v>1817</v>
      </c>
      <c r="C74" s="143">
        <v>3</v>
      </c>
      <c r="D74" s="143">
        <v>2</v>
      </c>
      <c r="E74" s="143">
        <v>2</v>
      </c>
      <c r="F74" s="143"/>
      <c r="G74" s="143"/>
      <c r="H74" s="143"/>
      <c r="I74" s="143"/>
      <c r="J74" s="143"/>
      <c r="K74" s="143"/>
      <c r="L74" s="143"/>
      <c r="M74" s="143"/>
      <c r="N74" s="143"/>
      <c r="O74" s="143"/>
      <c r="P74" s="143">
        <v>2.4</v>
      </c>
      <c r="Q74" s="143"/>
      <c r="R74" s="143">
        <f t="shared" ref="R74:R79" si="120">C74*P74</f>
        <v>7.1999999999999993</v>
      </c>
      <c r="S74" s="143">
        <f t="shared" ref="S74:S79" si="121">D74*P74</f>
        <v>4.8</v>
      </c>
      <c r="T74" s="143">
        <f t="shared" ref="T74:T79" si="122">E74*P74</f>
        <v>4.8</v>
      </c>
      <c r="U74" s="143">
        <f t="shared" ref="U74:U79" si="123">F74*P74</f>
        <v>0</v>
      </c>
      <c r="V74" s="143">
        <f t="shared" ref="V74:V79" si="124">G74*P74</f>
        <v>0</v>
      </c>
      <c r="W74" s="143">
        <f t="shared" ref="W74:W79" si="125">H74*P74</f>
        <v>0</v>
      </c>
      <c r="X74" s="143">
        <f t="shared" ref="X74:X79" si="126">I74*P74</f>
        <v>0</v>
      </c>
      <c r="Y74" s="143">
        <f t="shared" ref="Y74:Y79" si="127">J74*P74</f>
        <v>0</v>
      </c>
      <c r="Z74" s="143">
        <f t="shared" ref="Z74:Z79" si="128">K74*P74</f>
        <v>0</v>
      </c>
      <c r="AA74" s="143">
        <f t="shared" ref="AA74:AA79" si="129">L74*P74</f>
        <v>0</v>
      </c>
      <c r="AB74" s="143">
        <f t="shared" ref="AB74:AB79" si="130">M74*P74</f>
        <v>0</v>
      </c>
      <c r="AC74" s="143">
        <f t="shared" ref="AC74:AC79" si="131">N74*P74</f>
        <v>0</v>
      </c>
    </row>
    <row r="75" spans="1:29" ht="15.75" x14ac:dyDescent="0.25">
      <c r="A75" s="36" t="s">
        <v>31</v>
      </c>
      <c r="B75" s="37" t="s">
        <v>1818</v>
      </c>
      <c r="C75" s="143">
        <v>2</v>
      </c>
      <c r="D75" s="143">
        <v>3</v>
      </c>
      <c r="E75" s="143">
        <v>3</v>
      </c>
      <c r="F75" s="143"/>
      <c r="G75" s="143"/>
      <c r="H75" s="143"/>
      <c r="I75" s="143"/>
      <c r="J75" s="143"/>
      <c r="K75" s="143"/>
      <c r="L75" s="143"/>
      <c r="M75" s="143"/>
      <c r="N75" s="143"/>
      <c r="O75" s="143"/>
      <c r="P75" s="143">
        <v>2.4</v>
      </c>
      <c r="Q75" s="143"/>
      <c r="R75" s="143">
        <f t="shared" si="120"/>
        <v>4.8</v>
      </c>
      <c r="S75" s="143">
        <f t="shared" si="121"/>
        <v>7.1999999999999993</v>
      </c>
      <c r="T75" s="143">
        <f t="shared" si="122"/>
        <v>7.1999999999999993</v>
      </c>
      <c r="U75" s="143">
        <f t="shared" si="123"/>
        <v>0</v>
      </c>
      <c r="V75" s="143">
        <f t="shared" si="124"/>
        <v>0</v>
      </c>
      <c r="W75" s="143">
        <f t="shared" si="125"/>
        <v>0</v>
      </c>
      <c r="X75" s="143">
        <f t="shared" si="126"/>
        <v>0</v>
      </c>
      <c r="Y75" s="143">
        <f t="shared" si="127"/>
        <v>0</v>
      </c>
      <c r="Z75" s="143">
        <f t="shared" si="128"/>
        <v>0</v>
      </c>
      <c r="AA75" s="143">
        <f t="shared" si="129"/>
        <v>0</v>
      </c>
      <c r="AB75" s="143">
        <f t="shared" si="130"/>
        <v>0</v>
      </c>
      <c r="AC75" s="143">
        <f t="shared" si="131"/>
        <v>0</v>
      </c>
    </row>
    <row r="76" spans="1:29" ht="15.75" x14ac:dyDescent="0.25">
      <c r="A76" s="36" t="s">
        <v>33</v>
      </c>
      <c r="B76" s="37" t="s">
        <v>1819</v>
      </c>
      <c r="C76" s="143">
        <v>3</v>
      </c>
      <c r="D76" s="143">
        <v>2</v>
      </c>
      <c r="E76" s="143">
        <v>1</v>
      </c>
      <c r="F76" s="143"/>
      <c r="G76" s="143"/>
      <c r="H76" s="143"/>
      <c r="I76" s="143"/>
      <c r="J76" s="143"/>
      <c r="K76" s="143"/>
      <c r="L76" s="143"/>
      <c r="M76" s="143"/>
      <c r="N76" s="143"/>
      <c r="O76" s="143"/>
      <c r="P76" s="143">
        <v>2.4</v>
      </c>
      <c r="Q76" s="143"/>
      <c r="R76" s="143">
        <f t="shared" si="120"/>
        <v>7.1999999999999993</v>
      </c>
      <c r="S76" s="143">
        <f t="shared" si="121"/>
        <v>4.8</v>
      </c>
      <c r="T76" s="143">
        <f t="shared" si="122"/>
        <v>2.4</v>
      </c>
      <c r="U76" s="143">
        <f t="shared" si="123"/>
        <v>0</v>
      </c>
      <c r="V76" s="143">
        <f t="shared" si="124"/>
        <v>0</v>
      </c>
      <c r="W76" s="143">
        <f t="shared" si="125"/>
        <v>0</v>
      </c>
      <c r="X76" s="143">
        <f t="shared" si="126"/>
        <v>0</v>
      </c>
      <c r="Y76" s="143">
        <f t="shared" si="127"/>
        <v>0</v>
      </c>
      <c r="Z76" s="143">
        <f t="shared" si="128"/>
        <v>0</v>
      </c>
      <c r="AA76" s="143">
        <f t="shared" si="129"/>
        <v>0</v>
      </c>
      <c r="AB76" s="143">
        <f t="shared" si="130"/>
        <v>0</v>
      </c>
      <c r="AC76" s="143">
        <f t="shared" si="131"/>
        <v>0</v>
      </c>
    </row>
    <row r="77" spans="1:29" ht="15.75" x14ac:dyDescent="0.25">
      <c r="A77" s="36" t="s">
        <v>35</v>
      </c>
      <c r="B77" s="37" t="s">
        <v>1820</v>
      </c>
      <c r="C77" s="143">
        <v>2</v>
      </c>
      <c r="D77" s="143">
        <v>3</v>
      </c>
      <c r="E77" s="143">
        <v>1</v>
      </c>
      <c r="F77" s="143"/>
      <c r="G77" s="143"/>
      <c r="H77" s="143"/>
      <c r="I77" s="143"/>
      <c r="J77" s="143"/>
      <c r="K77" s="143"/>
      <c r="L77" s="143"/>
      <c r="M77" s="143"/>
      <c r="N77" s="143"/>
      <c r="O77" s="143"/>
      <c r="P77" s="143">
        <v>2.4</v>
      </c>
      <c r="Q77" s="143"/>
      <c r="R77" s="143">
        <f t="shared" si="120"/>
        <v>4.8</v>
      </c>
      <c r="S77" s="143">
        <f t="shared" si="121"/>
        <v>7.1999999999999993</v>
      </c>
      <c r="T77" s="143">
        <f t="shared" si="122"/>
        <v>2.4</v>
      </c>
      <c r="U77" s="143">
        <f t="shared" si="123"/>
        <v>0</v>
      </c>
      <c r="V77" s="143">
        <f t="shared" si="124"/>
        <v>0</v>
      </c>
      <c r="W77" s="143">
        <f t="shared" si="125"/>
        <v>0</v>
      </c>
      <c r="X77" s="143">
        <f t="shared" si="126"/>
        <v>0</v>
      </c>
      <c r="Y77" s="143">
        <f t="shared" si="127"/>
        <v>0</v>
      </c>
      <c r="Z77" s="143">
        <f t="shared" si="128"/>
        <v>0</v>
      </c>
      <c r="AA77" s="143">
        <f t="shared" si="129"/>
        <v>0</v>
      </c>
      <c r="AB77" s="143">
        <f t="shared" si="130"/>
        <v>0</v>
      </c>
      <c r="AC77" s="143">
        <f t="shared" si="131"/>
        <v>0</v>
      </c>
    </row>
    <row r="78" spans="1:29" ht="15.75" x14ac:dyDescent="0.25">
      <c r="A78" s="36" t="s">
        <v>37</v>
      </c>
      <c r="B78" s="37" t="s">
        <v>1821</v>
      </c>
      <c r="C78" s="143">
        <v>3</v>
      </c>
      <c r="D78" s="143">
        <v>3</v>
      </c>
      <c r="E78" s="143">
        <v>2</v>
      </c>
      <c r="F78" s="143"/>
      <c r="G78" s="143"/>
      <c r="H78" s="143"/>
      <c r="I78" s="143"/>
      <c r="J78" s="143"/>
      <c r="K78" s="143"/>
      <c r="L78" s="143"/>
      <c r="M78" s="143"/>
      <c r="N78" s="143"/>
      <c r="O78" s="143"/>
      <c r="P78" s="143">
        <v>2.4</v>
      </c>
      <c r="Q78" s="143"/>
      <c r="R78" s="143">
        <f t="shared" si="120"/>
        <v>7.1999999999999993</v>
      </c>
      <c r="S78" s="143">
        <f t="shared" si="121"/>
        <v>7.1999999999999993</v>
      </c>
      <c r="T78" s="143">
        <f t="shared" si="122"/>
        <v>4.8</v>
      </c>
      <c r="U78" s="143">
        <f t="shared" si="123"/>
        <v>0</v>
      </c>
      <c r="V78" s="143">
        <f t="shared" si="124"/>
        <v>0</v>
      </c>
      <c r="W78" s="143">
        <f t="shared" si="125"/>
        <v>0</v>
      </c>
      <c r="X78" s="143">
        <f t="shared" si="126"/>
        <v>0</v>
      </c>
      <c r="Y78" s="143">
        <f t="shared" si="127"/>
        <v>0</v>
      </c>
      <c r="Z78" s="143">
        <f t="shared" si="128"/>
        <v>0</v>
      </c>
      <c r="AA78" s="143">
        <f t="shared" si="129"/>
        <v>0</v>
      </c>
      <c r="AB78" s="143">
        <f t="shared" si="130"/>
        <v>0</v>
      </c>
      <c r="AC78" s="143">
        <f t="shared" si="131"/>
        <v>0</v>
      </c>
    </row>
    <row r="79" spans="1:29" ht="15.75" x14ac:dyDescent="0.25">
      <c r="A79" s="36" t="s">
        <v>39</v>
      </c>
      <c r="B79" s="37" t="s">
        <v>1822</v>
      </c>
      <c r="C79" s="143">
        <v>3</v>
      </c>
      <c r="D79" s="143">
        <v>3</v>
      </c>
      <c r="E79" s="143">
        <v>1</v>
      </c>
      <c r="F79" s="143"/>
      <c r="G79" s="143"/>
      <c r="H79" s="143"/>
      <c r="I79" s="143"/>
      <c r="J79" s="143"/>
      <c r="K79" s="143"/>
      <c r="L79" s="143"/>
      <c r="M79" s="143"/>
      <c r="N79" s="143"/>
      <c r="O79" s="143"/>
      <c r="P79" s="143">
        <v>2.4</v>
      </c>
      <c r="Q79" s="143"/>
      <c r="R79" s="143">
        <f t="shared" si="120"/>
        <v>7.1999999999999993</v>
      </c>
      <c r="S79" s="143">
        <f t="shared" si="121"/>
        <v>7.1999999999999993</v>
      </c>
      <c r="T79" s="143">
        <f t="shared" si="122"/>
        <v>2.4</v>
      </c>
      <c r="U79" s="143">
        <f t="shared" si="123"/>
        <v>0</v>
      </c>
      <c r="V79" s="143">
        <f t="shared" si="124"/>
        <v>0</v>
      </c>
      <c r="W79" s="143">
        <f t="shared" si="125"/>
        <v>0</v>
      </c>
      <c r="X79" s="143">
        <f t="shared" si="126"/>
        <v>0</v>
      </c>
      <c r="Y79" s="143">
        <f t="shared" si="127"/>
        <v>0</v>
      </c>
      <c r="Z79" s="143">
        <f t="shared" si="128"/>
        <v>0</v>
      </c>
      <c r="AA79" s="143">
        <f t="shared" si="129"/>
        <v>0</v>
      </c>
      <c r="AB79" s="143">
        <f t="shared" si="130"/>
        <v>0</v>
      </c>
      <c r="AC79" s="143">
        <f t="shared" si="131"/>
        <v>0</v>
      </c>
    </row>
    <row r="80" spans="1:29" ht="15.75" x14ac:dyDescent="0.25">
      <c r="A80" s="81" t="s">
        <v>1823</v>
      </c>
      <c r="B80" s="81" t="s">
        <v>1824</v>
      </c>
      <c r="C80" s="81" t="s">
        <v>2</v>
      </c>
      <c r="D80" s="81" t="s">
        <v>3</v>
      </c>
      <c r="E80" s="81" t="s">
        <v>4</v>
      </c>
      <c r="F80" s="81" t="s">
        <v>5</v>
      </c>
      <c r="G80" s="81" t="s">
        <v>6</v>
      </c>
      <c r="H80" s="81" t="s">
        <v>7</v>
      </c>
      <c r="I80" s="81" t="s">
        <v>8</v>
      </c>
      <c r="J80" s="81" t="s">
        <v>9</v>
      </c>
      <c r="K80" s="81" t="s">
        <v>10</v>
      </c>
      <c r="L80" s="81" t="s">
        <v>11</v>
      </c>
      <c r="M80" s="81" t="s">
        <v>12</v>
      </c>
      <c r="N80" s="81" t="s">
        <v>13</v>
      </c>
      <c r="O80" s="81"/>
      <c r="P80" s="81" t="s">
        <v>14</v>
      </c>
      <c r="Q80" s="81"/>
      <c r="R80" s="81" t="s">
        <v>15</v>
      </c>
      <c r="S80" s="81" t="s">
        <v>16</v>
      </c>
      <c r="T80" s="81" t="s">
        <v>17</v>
      </c>
      <c r="U80" s="81" t="s">
        <v>18</v>
      </c>
      <c r="V80" s="81" t="s">
        <v>19</v>
      </c>
      <c r="W80" s="81" t="s">
        <v>20</v>
      </c>
      <c r="X80" s="81" t="s">
        <v>21</v>
      </c>
      <c r="Y80" s="81" t="s">
        <v>22</v>
      </c>
      <c r="Z80" s="81" t="s">
        <v>23</v>
      </c>
      <c r="AA80" s="81" t="s">
        <v>24</v>
      </c>
      <c r="AB80" s="81" t="s">
        <v>25</v>
      </c>
      <c r="AC80" s="81" t="s">
        <v>26</v>
      </c>
    </row>
    <row r="81" spans="1:29" ht="15.75" x14ac:dyDescent="0.25">
      <c r="A81" s="36" t="s">
        <v>27</v>
      </c>
      <c r="B81" s="37" t="s">
        <v>1825</v>
      </c>
      <c r="C81" s="143">
        <v>2</v>
      </c>
      <c r="D81" s="143">
        <v>3</v>
      </c>
      <c r="E81" s="143">
        <v>3</v>
      </c>
      <c r="F81" s="143"/>
      <c r="G81" s="143"/>
      <c r="H81" s="143"/>
      <c r="I81" s="143"/>
      <c r="J81" s="143"/>
      <c r="K81" s="143"/>
      <c r="L81" s="143">
        <v>2</v>
      </c>
      <c r="M81" s="143"/>
      <c r="N81" s="143"/>
      <c r="O81" s="143"/>
      <c r="P81" s="143">
        <v>1.8</v>
      </c>
      <c r="Q81" s="143"/>
      <c r="R81" s="143">
        <f t="shared" ref="R81:R86" si="132">C81*P81</f>
        <v>3.6</v>
      </c>
      <c r="S81" s="143">
        <f t="shared" ref="S81:S86" si="133">D81*P81</f>
        <v>5.4</v>
      </c>
      <c r="T81" s="143">
        <f t="shared" ref="T81:T86" si="134">E81*P81</f>
        <v>5.4</v>
      </c>
      <c r="U81" s="143">
        <f t="shared" ref="U81:U86" si="135">F81*P81</f>
        <v>0</v>
      </c>
      <c r="V81" s="143">
        <f t="shared" ref="V81:V86" si="136">G81*P81</f>
        <v>0</v>
      </c>
      <c r="W81" s="143">
        <f t="shared" ref="W81:W86" si="137">H81*P81</f>
        <v>0</v>
      </c>
      <c r="X81" s="143">
        <f t="shared" ref="X81:X86" si="138">I81*P81</f>
        <v>0</v>
      </c>
      <c r="Y81" s="143">
        <f t="shared" ref="Y81:Y86" si="139">J81*P81</f>
        <v>0</v>
      </c>
      <c r="Z81" s="143">
        <f t="shared" ref="Z81:Z86" si="140">K81*P81</f>
        <v>0</v>
      </c>
      <c r="AA81" s="143">
        <f t="shared" ref="AA81:AA86" si="141">L81*P81</f>
        <v>3.6</v>
      </c>
      <c r="AB81" s="143">
        <f t="shared" ref="AB81:AB86" si="142">M81*P81</f>
        <v>0</v>
      </c>
      <c r="AC81" s="143">
        <f t="shared" ref="AC81:AC86" si="143">N81*P81</f>
        <v>0</v>
      </c>
    </row>
    <row r="82" spans="1:29" ht="15.75" x14ac:dyDescent="0.25">
      <c r="A82" s="36" t="s">
        <v>31</v>
      </c>
      <c r="B82" s="37" t="s">
        <v>1826</v>
      </c>
      <c r="C82" s="143">
        <v>3</v>
      </c>
      <c r="D82" s="143">
        <v>3</v>
      </c>
      <c r="E82" s="143">
        <v>3</v>
      </c>
      <c r="F82" s="143"/>
      <c r="G82" s="143"/>
      <c r="H82" s="143"/>
      <c r="I82" s="143"/>
      <c r="J82" s="143"/>
      <c r="K82" s="143"/>
      <c r="L82" s="143"/>
      <c r="M82" s="143"/>
      <c r="N82" s="143"/>
      <c r="O82" s="143"/>
      <c r="P82" s="143">
        <v>1.8</v>
      </c>
      <c r="Q82" s="143"/>
      <c r="R82" s="143">
        <f t="shared" si="132"/>
        <v>5.4</v>
      </c>
      <c r="S82" s="143">
        <f t="shared" si="133"/>
        <v>5.4</v>
      </c>
      <c r="T82" s="143">
        <f t="shared" si="134"/>
        <v>5.4</v>
      </c>
      <c r="U82" s="143">
        <f t="shared" si="135"/>
        <v>0</v>
      </c>
      <c r="V82" s="143">
        <f t="shared" si="136"/>
        <v>0</v>
      </c>
      <c r="W82" s="143">
        <f t="shared" si="137"/>
        <v>0</v>
      </c>
      <c r="X82" s="143">
        <f t="shared" si="138"/>
        <v>0</v>
      </c>
      <c r="Y82" s="143">
        <f t="shared" si="139"/>
        <v>0</v>
      </c>
      <c r="Z82" s="143">
        <f t="shared" si="140"/>
        <v>0</v>
      </c>
      <c r="AA82" s="143">
        <f t="shared" si="141"/>
        <v>0</v>
      </c>
      <c r="AB82" s="143">
        <f t="shared" si="142"/>
        <v>0</v>
      </c>
      <c r="AC82" s="143">
        <f t="shared" si="143"/>
        <v>0</v>
      </c>
    </row>
    <row r="83" spans="1:29" ht="15.75" x14ac:dyDescent="0.25">
      <c r="A83" s="36" t="s">
        <v>33</v>
      </c>
      <c r="B83" s="37" t="s">
        <v>1827</v>
      </c>
      <c r="C83" s="143">
        <v>2</v>
      </c>
      <c r="D83" s="143"/>
      <c r="E83" s="143"/>
      <c r="F83" s="143"/>
      <c r="G83" s="143"/>
      <c r="H83" s="143"/>
      <c r="I83" s="143"/>
      <c r="J83" s="143"/>
      <c r="K83" s="143"/>
      <c r="L83" s="143"/>
      <c r="M83" s="143"/>
      <c r="N83" s="143"/>
      <c r="O83" s="143"/>
      <c r="P83" s="143">
        <v>1.8</v>
      </c>
      <c r="Q83" s="143"/>
      <c r="R83" s="143">
        <f t="shared" si="132"/>
        <v>3.6</v>
      </c>
      <c r="S83" s="143">
        <f t="shared" si="133"/>
        <v>0</v>
      </c>
      <c r="T83" s="143">
        <f t="shared" si="134"/>
        <v>0</v>
      </c>
      <c r="U83" s="143">
        <f t="shared" si="135"/>
        <v>0</v>
      </c>
      <c r="V83" s="143">
        <f t="shared" si="136"/>
        <v>0</v>
      </c>
      <c r="W83" s="143">
        <f t="shared" si="137"/>
        <v>0</v>
      </c>
      <c r="X83" s="143">
        <f t="shared" si="138"/>
        <v>0</v>
      </c>
      <c r="Y83" s="143">
        <f t="shared" si="139"/>
        <v>0</v>
      </c>
      <c r="Z83" s="143">
        <f t="shared" si="140"/>
        <v>0</v>
      </c>
      <c r="AA83" s="143">
        <f t="shared" si="141"/>
        <v>0</v>
      </c>
      <c r="AB83" s="143">
        <f t="shared" si="142"/>
        <v>0</v>
      </c>
      <c r="AC83" s="143">
        <f t="shared" si="143"/>
        <v>0</v>
      </c>
    </row>
    <row r="84" spans="1:29" ht="15.75" x14ac:dyDescent="0.25">
      <c r="A84" s="36" t="s">
        <v>35</v>
      </c>
      <c r="B84" s="37" t="s">
        <v>1828</v>
      </c>
      <c r="C84" s="143">
        <v>2</v>
      </c>
      <c r="D84" s="143"/>
      <c r="E84" s="143"/>
      <c r="F84" s="143"/>
      <c r="G84" s="143"/>
      <c r="H84" s="143"/>
      <c r="I84" s="143"/>
      <c r="J84" s="143"/>
      <c r="K84" s="143"/>
      <c r="L84" s="143"/>
      <c r="M84" s="143"/>
      <c r="N84" s="143"/>
      <c r="O84" s="143"/>
      <c r="P84" s="143">
        <v>1.8</v>
      </c>
      <c r="Q84" s="143"/>
      <c r="R84" s="143">
        <f t="shared" si="132"/>
        <v>3.6</v>
      </c>
      <c r="S84" s="143">
        <f t="shared" si="133"/>
        <v>0</v>
      </c>
      <c r="T84" s="143">
        <f t="shared" si="134"/>
        <v>0</v>
      </c>
      <c r="U84" s="143">
        <f t="shared" si="135"/>
        <v>0</v>
      </c>
      <c r="V84" s="143">
        <f t="shared" si="136"/>
        <v>0</v>
      </c>
      <c r="W84" s="143">
        <f t="shared" si="137"/>
        <v>0</v>
      </c>
      <c r="X84" s="143">
        <f t="shared" si="138"/>
        <v>0</v>
      </c>
      <c r="Y84" s="143">
        <f t="shared" si="139"/>
        <v>0</v>
      </c>
      <c r="Z84" s="143">
        <f t="shared" si="140"/>
        <v>0</v>
      </c>
      <c r="AA84" s="143">
        <f t="shared" si="141"/>
        <v>0</v>
      </c>
      <c r="AB84" s="143">
        <f t="shared" si="142"/>
        <v>0</v>
      </c>
      <c r="AC84" s="143">
        <f t="shared" si="143"/>
        <v>0</v>
      </c>
    </row>
    <row r="85" spans="1:29" ht="15.75" x14ac:dyDescent="0.25">
      <c r="A85" s="36" t="s">
        <v>37</v>
      </c>
      <c r="B85" s="37" t="s">
        <v>1829</v>
      </c>
      <c r="C85" s="143">
        <v>2</v>
      </c>
      <c r="D85" s="143"/>
      <c r="E85" s="143"/>
      <c r="F85" s="143"/>
      <c r="G85" s="143"/>
      <c r="H85" s="143"/>
      <c r="I85" s="143"/>
      <c r="J85" s="143"/>
      <c r="K85" s="143"/>
      <c r="L85" s="143">
        <v>2</v>
      </c>
      <c r="M85" s="143"/>
      <c r="N85" s="143"/>
      <c r="O85" s="143"/>
      <c r="P85" s="143">
        <v>1.8</v>
      </c>
      <c r="Q85" s="143"/>
      <c r="R85" s="143">
        <f t="shared" si="132"/>
        <v>3.6</v>
      </c>
      <c r="S85" s="143">
        <f t="shared" si="133"/>
        <v>0</v>
      </c>
      <c r="T85" s="143">
        <f t="shared" si="134"/>
        <v>0</v>
      </c>
      <c r="U85" s="143">
        <f t="shared" si="135"/>
        <v>0</v>
      </c>
      <c r="V85" s="143">
        <f t="shared" si="136"/>
        <v>0</v>
      </c>
      <c r="W85" s="143">
        <f t="shared" si="137"/>
        <v>0</v>
      </c>
      <c r="X85" s="143">
        <f t="shared" si="138"/>
        <v>0</v>
      </c>
      <c r="Y85" s="143">
        <f t="shared" si="139"/>
        <v>0</v>
      </c>
      <c r="Z85" s="143">
        <f t="shared" si="140"/>
        <v>0</v>
      </c>
      <c r="AA85" s="143">
        <f t="shared" si="141"/>
        <v>3.6</v>
      </c>
      <c r="AB85" s="143">
        <f t="shared" si="142"/>
        <v>0</v>
      </c>
      <c r="AC85" s="143">
        <f t="shared" si="143"/>
        <v>0</v>
      </c>
    </row>
    <row r="86" spans="1:29" ht="15.75" x14ac:dyDescent="0.25">
      <c r="A86" s="36" t="s">
        <v>39</v>
      </c>
      <c r="B86" s="37" t="s">
        <v>1830</v>
      </c>
      <c r="C86" s="143">
        <v>3</v>
      </c>
      <c r="D86" s="143"/>
      <c r="E86" s="143"/>
      <c r="F86" s="143"/>
      <c r="G86" s="143"/>
      <c r="H86" s="143"/>
      <c r="I86" s="143"/>
      <c r="J86" s="143"/>
      <c r="K86" s="143"/>
      <c r="L86" s="143">
        <v>2</v>
      </c>
      <c r="M86" s="143"/>
      <c r="N86" s="143"/>
      <c r="O86" s="143"/>
      <c r="P86" s="143">
        <v>1.8</v>
      </c>
      <c r="Q86" s="143"/>
      <c r="R86" s="143">
        <f t="shared" si="132"/>
        <v>5.4</v>
      </c>
      <c r="S86" s="143">
        <f t="shared" si="133"/>
        <v>0</v>
      </c>
      <c r="T86" s="143">
        <f t="shared" si="134"/>
        <v>0</v>
      </c>
      <c r="U86" s="143">
        <f t="shared" si="135"/>
        <v>0</v>
      </c>
      <c r="V86" s="143">
        <f t="shared" si="136"/>
        <v>0</v>
      </c>
      <c r="W86" s="143">
        <f t="shared" si="137"/>
        <v>0</v>
      </c>
      <c r="X86" s="143">
        <f t="shared" si="138"/>
        <v>0</v>
      </c>
      <c r="Y86" s="143">
        <f t="shared" si="139"/>
        <v>0</v>
      </c>
      <c r="Z86" s="143">
        <f t="shared" si="140"/>
        <v>0</v>
      </c>
      <c r="AA86" s="143">
        <f t="shared" si="141"/>
        <v>3.6</v>
      </c>
      <c r="AB86" s="143">
        <f t="shared" si="142"/>
        <v>0</v>
      </c>
      <c r="AC86" s="143">
        <f t="shared" si="143"/>
        <v>0</v>
      </c>
    </row>
    <row r="87" spans="1:29" ht="15.75" x14ac:dyDescent="0.25">
      <c r="A87" s="81" t="s">
        <v>1831</v>
      </c>
      <c r="B87" s="81" t="s">
        <v>1832</v>
      </c>
      <c r="C87" s="81" t="s">
        <v>2</v>
      </c>
      <c r="D87" s="81" t="s">
        <v>3</v>
      </c>
      <c r="E87" s="81" t="s">
        <v>4</v>
      </c>
      <c r="F87" s="81" t="s">
        <v>5</v>
      </c>
      <c r="G87" s="81" t="s">
        <v>6</v>
      </c>
      <c r="H87" s="81" t="s">
        <v>7</v>
      </c>
      <c r="I87" s="81" t="s">
        <v>8</v>
      </c>
      <c r="J87" s="81" t="s">
        <v>9</v>
      </c>
      <c r="K87" s="81" t="s">
        <v>10</v>
      </c>
      <c r="L87" s="81" t="s">
        <v>11</v>
      </c>
      <c r="M87" s="81" t="s">
        <v>12</v>
      </c>
      <c r="N87" s="81" t="s">
        <v>13</v>
      </c>
      <c r="O87" s="81"/>
      <c r="P87" s="81" t="s">
        <v>14</v>
      </c>
      <c r="Q87" s="81"/>
      <c r="R87" s="81" t="s">
        <v>15</v>
      </c>
      <c r="S87" s="81" t="s">
        <v>16</v>
      </c>
      <c r="T87" s="81" t="s">
        <v>17</v>
      </c>
      <c r="U87" s="81" t="s">
        <v>18</v>
      </c>
      <c r="V87" s="81" t="s">
        <v>19</v>
      </c>
      <c r="W87" s="81" t="s">
        <v>20</v>
      </c>
      <c r="X87" s="81" t="s">
        <v>21</v>
      </c>
      <c r="Y87" s="81" t="s">
        <v>22</v>
      </c>
      <c r="Z87" s="81" t="s">
        <v>23</v>
      </c>
      <c r="AA87" s="81" t="s">
        <v>24</v>
      </c>
      <c r="AB87" s="81" t="s">
        <v>25</v>
      </c>
      <c r="AC87" s="81" t="s">
        <v>26</v>
      </c>
    </row>
    <row r="88" spans="1:29" ht="15.75" x14ac:dyDescent="0.25">
      <c r="A88" s="36" t="s">
        <v>27</v>
      </c>
      <c r="B88" s="37" t="s">
        <v>1833</v>
      </c>
      <c r="C88" s="143">
        <v>2</v>
      </c>
      <c r="D88" s="143">
        <v>2</v>
      </c>
      <c r="E88" s="143">
        <v>2</v>
      </c>
      <c r="F88" s="143"/>
      <c r="G88" s="143"/>
      <c r="H88" s="143"/>
      <c r="I88" s="143"/>
      <c r="J88" s="143"/>
      <c r="K88" s="143"/>
      <c r="L88" s="143"/>
      <c r="M88" s="143"/>
      <c r="N88" s="143"/>
      <c r="O88" s="143"/>
      <c r="P88" s="143">
        <v>1.3</v>
      </c>
      <c r="Q88" s="143"/>
      <c r="R88" s="143">
        <f t="shared" ref="R88:R93" si="144">C88*P88</f>
        <v>2.6</v>
      </c>
      <c r="S88" s="143">
        <f t="shared" ref="S88:S93" si="145">D88*P88</f>
        <v>2.6</v>
      </c>
      <c r="T88" s="143">
        <f t="shared" ref="T88:T93" si="146">E88*P88</f>
        <v>2.6</v>
      </c>
      <c r="U88" s="143">
        <f t="shared" ref="U88:U93" si="147">F88*P88</f>
        <v>0</v>
      </c>
      <c r="V88" s="143">
        <f t="shared" ref="V88:V93" si="148">G88*P88</f>
        <v>0</v>
      </c>
      <c r="W88" s="143">
        <f t="shared" ref="W88:W93" si="149">H88*P88</f>
        <v>0</v>
      </c>
      <c r="X88" s="143">
        <f t="shared" ref="X88:X93" si="150">I88*P88</f>
        <v>0</v>
      </c>
      <c r="Y88" s="143">
        <f t="shared" ref="Y88:Y93" si="151">J88*P88</f>
        <v>0</v>
      </c>
      <c r="Z88" s="143">
        <f t="shared" ref="Z88:Z93" si="152">K88*P88</f>
        <v>0</v>
      </c>
      <c r="AA88" s="143">
        <f t="shared" ref="AA88:AA93" si="153">L88*P88</f>
        <v>0</v>
      </c>
      <c r="AB88" s="143">
        <f t="shared" ref="AB88:AB93" si="154">M88*P88</f>
        <v>0</v>
      </c>
      <c r="AC88" s="143">
        <f t="shared" ref="AC88:AC93" si="155">N88*P88</f>
        <v>0</v>
      </c>
    </row>
    <row r="89" spans="1:29" ht="15.75" x14ac:dyDescent="0.25">
      <c r="A89" s="36" t="s">
        <v>31</v>
      </c>
      <c r="B89" s="37" t="s">
        <v>1834</v>
      </c>
      <c r="C89" s="143">
        <v>3</v>
      </c>
      <c r="D89" s="143">
        <v>3</v>
      </c>
      <c r="E89" s="143">
        <v>3</v>
      </c>
      <c r="F89" s="143"/>
      <c r="G89" s="143"/>
      <c r="H89" s="143"/>
      <c r="I89" s="143"/>
      <c r="J89" s="143"/>
      <c r="K89" s="143"/>
      <c r="L89" s="143"/>
      <c r="M89" s="143"/>
      <c r="N89" s="143"/>
      <c r="O89" s="143"/>
      <c r="P89" s="143">
        <v>1.3</v>
      </c>
      <c r="Q89" s="143"/>
      <c r="R89" s="143">
        <f t="shared" si="144"/>
        <v>3.9000000000000004</v>
      </c>
      <c r="S89" s="143">
        <f t="shared" si="145"/>
        <v>3.9000000000000004</v>
      </c>
      <c r="T89" s="143">
        <f t="shared" si="146"/>
        <v>3.9000000000000004</v>
      </c>
      <c r="U89" s="143">
        <f t="shared" si="147"/>
        <v>0</v>
      </c>
      <c r="V89" s="143">
        <f t="shared" si="148"/>
        <v>0</v>
      </c>
      <c r="W89" s="143">
        <f t="shared" si="149"/>
        <v>0</v>
      </c>
      <c r="X89" s="143">
        <f t="shared" si="150"/>
        <v>0</v>
      </c>
      <c r="Y89" s="143">
        <f t="shared" si="151"/>
        <v>0</v>
      </c>
      <c r="Z89" s="143">
        <f t="shared" si="152"/>
        <v>0</v>
      </c>
      <c r="AA89" s="143">
        <f t="shared" si="153"/>
        <v>0</v>
      </c>
      <c r="AB89" s="143">
        <f t="shared" si="154"/>
        <v>0</v>
      </c>
      <c r="AC89" s="143">
        <f t="shared" si="155"/>
        <v>0</v>
      </c>
    </row>
    <row r="90" spans="1:29" ht="15.75" x14ac:dyDescent="0.25">
      <c r="A90" s="36" t="s">
        <v>33</v>
      </c>
      <c r="B90" s="37" t="s">
        <v>1835</v>
      </c>
      <c r="C90" s="143">
        <v>2</v>
      </c>
      <c r="D90" s="143">
        <v>2</v>
      </c>
      <c r="E90" s="143">
        <v>2</v>
      </c>
      <c r="F90" s="143"/>
      <c r="G90" s="143"/>
      <c r="H90" s="143"/>
      <c r="I90" s="143"/>
      <c r="J90" s="143"/>
      <c r="K90" s="143"/>
      <c r="L90" s="143"/>
      <c r="M90" s="143"/>
      <c r="N90" s="143"/>
      <c r="O90" s="143"/>
      <c r="P90" s="143">
        <v>1.3</v>
      </c>
      <c r="Q90" s="143"/>
      <c r="R90" s="143">
        <f t="shared" si="144"/>
        <v>2.6</v>
      </c>
      <c r="S90" s="143">
        <f t="shared" si="145"/>
        <v>2.6</v>
      </c>
      <c r="T90" s="143">
        <f t="shared" si="146"/>
        <v>2.6</v>
      </c>
      <c r="U90" s="143">
        <f t="shared" si="147"/>
        <v>0</v>
      </c>
      <c r="V90" s="143">
        <f t="shared" si="148"/>
        <v>0</v>
      </c>
      <c r="W90" s="143">
        <f t="shared" si="149"/>
        <v>0</v>
      </c>
      <c r="X90" s="143">
        <f t="shared" si="150"/>
        <v>0</v>
      </c>
      <c r="Y90" s="143">
        <f t="shared" si="151"/>
        <v>0</v>
      </c>
      <c r="Z90" s="143">
        <f t="shared" si="152"/>
        <v>0</v>
      </c>
      <c r="AA90" s="143">
        <f t="shared" si="153"/>
        <v>0</v>
      </c>
      <c r="AB90" s="143">
        <f t="shared" si="154"/>
        <v>0</v>
      </c>
      <c r="AC90" s="143">
        <f t="shared" si="155"/>
        <v>0</v>
      </c>
    </row>
    <row r="91" spans="1:29" ht="15.75" x14ac:dyDescent="0.25">
      <c r="A91" s="36" t="s">
        <v>35</v>
      </c>
      <c r="B91" s="37" t="s">
        <v>1836</v>
      </c>
      <c r="C91" s="143">
        <v>3</v>
      </c>
      <c r="D91" s="143">
        <v>3</v>
      </c>
      <c r="E91" s="143">
        <v>3</v>
      </c>
      <c r="F91" s="143"/>
      <c r="G91" s="143"/>
      <c r="H91" s="143"/>
      <c r="I91" s="143"/>
      <c r="J91" s="143"/>
      <c r="K91" s="143"/>
      <c r="L91" s="143"/>
      <c r="M91" s="143"/>
      <c r="N91" s="143"/>
      <c r="O91" s="143"/>
      <c r="P91" s="143">
        <v>1.3</v>
      </c>
      <c r="Q91" s="143"/>
      <c r="R91" s="143">
        <f t="shared" si="144"/>
        <v>3.9000000000000004</v>
      </c>
      <c r="S91" s="143">
        <f t="shared" si="145"/>
        <v>3.9000000000000004</v>
      </c>
      <c r="T91" s="143">
        <f t="shared" si="146"/>
        <v>3.9000000000000004</v>
      </c>
      <c r="U91" s="143">
        <f t="shared" si="147"/>
        <v>0</v>
      </c>
      <c r="V91" s="143">
        <f t="shared" si="148"/>
        <v>0</v>
      </c>
      <c r="W91" s="143">
        <f t="shared" si="149"/>
        <v>0</v>
      </c>
      <c r="X91" s="143">
        <f t="shared" si="150"/>
        <v>0</v>
      </c>
      <c r="Y91" s="143">
        <f t="shared" si="151"/>
        <v>0</v>
      </c>
      <c r="Z91" s="143">
        <f t="shared" si="152"/>
        <v>0</v>
      </c>
      <c r="AA91" s="143">
        <f t="shared" si="153"/>
        <v>0</v>
      </c>
      <c r="AB91" s="143">
        <f t="shared" si="154"/>
        <v>0</v>
      </c>
      <c r="AC91" s="143">
        <f t="shared" si="155"/>
        <v>0</v>
      </c>
    </row>
    <row r="92" spans="1:29" ht="15.75" x14ac:dyDescent="0.25">
      <c r="A92" s="36" t="s">
        <v>37</v>
      </c>
      <c r="B92" s="37" t="s">
        <v>1837</v>
      </c>
      <c r="C92" s="143">
        <v>3</v>
      </c>
      <c r="D92" s="143">
        <v>3</v>
      </c>
      <c r="E92" s="143">
        <v>3</v>
      </c>
      <c r="F92" s="143"/>
      <c r="G92" s="143"/>
      <c r="H92" s="143"/>
      <c r="I92" s="143"/>
      <c r="J92" s="143"/>
      <c r="K92" s="143"/>
      <c r="L92" s="143"/>
      <c r="M92" s="143"/>
      <c r="N92" s="143"/>
      <c r="O92" s="143"/>
      <c r="P92" s="143">
        <v>1.3</v>
      </c>
      <c r="Q92" s="143"/>
      <c r="R92" s="143">
        <f t="shared" si="144"/>
        <v>3.9000000000000004</v>
      </c>
      <c r="S92" s="143">
        <f t="shared" si="145"/>
        <v>3.9000000000000004</v>
      </c>
      <c r="T92" s="143">
        <f t="shared" si="146"/>
        <v>3.9000000000000004</v>
      </c>
      <c r="U92" s="143">
        <f t="shared" si="147"/>
        <v>0</v>
      </c>
      <c r="V92" s="143">
        <f t="shared" si="148"/>
        <v>0</v>
      </c>
      <c r="W92" s="143">
        <f t="shared" si="149"/>
        <v>0</v>
      </c>
      <c r="X92" s="143">
        <f t="shared" si="150"/>
        <v>0</v>
      </c>
      <c r="Y92" s="143">
        <f t="shared" si="151"/>
        <v>0</v>
      </c>
      <c r="Z92" s="143">
        <f t="shared" si="152"/>
        <v>0</v>
      </c>
      <c r="AA92" s="143">
        <f t="shared" si="153"/>
        <v>0</v>
      </c>
      <c r="AB92" s="143">
        <f t="shared" si="154"/>
        <v>0</v>
      </c>
      <c r="AC92" s="143">
        <f t="shared" si="155"/>
        <v>0</v>
      </c>
    </row>
    <row r="93" spans="1:29" ht="15.75" x14ac:dyDescent="0.25">
      <c r="A93" s="36" t="s">
        <v>39</v>
      </c>
      <c r="B93" s="37" t="s">
        <v>1838</v>
      </c>
      <c r="C93" s="143">
        <v>2</v>
      </c>
      <c r="D93" s="143">
        <v>2</v>
      </c>
      <c r="E93" s="143">
        <v>2</v>
      </c>
      <c r="F93" s="143"/>
      <c r="G93" s="143"/>
      <c r="H93" s="143"/>
      <c r="I93" s="143"/>
      <c r="J93" s="143"/>
      <c r="K93" s="143"/>
      <c r="L93" s="143"/>
      <c r="M93" s="143"/>
      <c r="N93" s="143"/>
      <c r="O93" s="143"/>
      <c r="P93" s="143">
        <v>1.3</v>
      </c>
      <c r="Q93" s="143"/>
      <c r="R93" s="143">
        <f t="shared" si="144"/>
        <v>2.6</v>
      </c>
      <c r="S93" s="143">
        <f t="shared" si="145"/>
        <v>2.6</v>
      </c>
      <c r="T93" s="143">
        <f t="shared" si="146"/>
        <v>2.6</v>
      </c>
      <c r="U93" s="143">
        <f t="shared" si="147"/>
        <v>0</v>
      </c>
      <c r="V93" s="143">
        <f t="shared" si="148"/>
        <v>0</v>
      </c>
      <c r="W93" s="143">
        <f t="shared" si="149"/>
        <v>0</v>
      </c>
      <c r="X93" s="143">
        <f t="shared" si="150"/>
        <v>0</v>
      </c>
      <c r="Y93" s="143">
        <f t="shared" si="151"/>
        <v>0</v>
      </c>
      <c r="Z93" s="143">
        <f t="shared" si="152"/>
        <v>0</v>
      </c>
      <c r="AA93" s="143">
        <f t="shared" si="153"/>
        <v>0</v>
      </c>
      <c r="AB93" s="143">
        <f t="shared" si="154"/>
        <v>0</v>
      </c>
      <c r="AC93" s="143">
        <f t="shared" si="155"/>
        <v>0</v>
      </c>
    </row>
    <row r="94" spans="1:29" ht="15.75" x14ac:dyDescent="0.25">
      <c r="A94" s="81" t="s">
        <v>1839</v>
      </c>
      <c r="B94" s="81" t="s">
        <v>1840</v>
      </c>
      <c r="C94" s="81" t="s">
        <v>2</v>
      </c>
      <c r="D94" s="81" t="s">
        <v>3</v>
      </c>
      <c r="E94" s="81" t="s">
        <v>4</v>
      </c>
      <c r="F94" s="81" t="s">
        <v>5</v>
      </c>
      <c r="G94" s="81" t="s">
        <v>6</v>
      </c>
      <c r="H94" s="81" t="s">
        <v>7</v>
      </c>
      <c r="I94" s="81" t="s">
        <v>8</v>
      </c>
      <c r="J94" s="81" t="s">
        <v>9</v>
      </c>
      <c r="K94" s="81" t="s">
        <v>10</v>
      </c>
      <c r="L94" s="81" t="s">
        <v>11</v>
      </c>
      <c r="M94" s="81" t="s">
        <v>12</v>
      </c>
      <c r="N94" s="81" t="s">
        <v>13</v>
      </c>
      <c r="O94" s="81"/>
      <c r="P94" s="81" t="s">
        <v>14</v>
      </c>
      <c r="Q94" s="81"/>
      <c r="R94" s="81" t="s">
        <v>15</v>
      </c>
      <c r="S94" s="81" t="s">
        <v>16</v>
      </c>
      <c r="T94" s="81" t="s">
        <v>17</v>
      </c>
      <c r="U94" s="81" t="s">
        <v>18</v>
      </c>
      <c r="V94" s="81" t="s">
        <v>19</v>
      </c>
      <c r="W94" s="81" t="s">
        <v>20</v>
      </c>
      <c r="X94" s="81" t="s">
        <v>21</v>
      </c>
      <c r="Y94" s="81" t="s">
        <v>22</v>
      </c>
      <c r="Z94" s="81" t="s">
        <v>23</v>
      </c>
      <c r="AA94" s="81" t="s">
        <v>24</v>
      </c>
      <c r="AB94" s="81" t="s">
        <v>25</v>
      </c>
      <c r="AC94" s="81" t="s">
        <v>26</v>
      </c>
    </row>
    <row r="95" spans="1:29" ht="15.75" x14ac:dyDescent="0.25">
      <c r="A95" s="36" t="s">
        <v>27</v>
      </c>
      <c r="B95" s="37" t="s">
        <v>1841</v>
      </c>
      <c r="C95" s="143">
        <v>3</v>
      </c>
      <c r="D95" s="143">
        <v>2</v>
      </c>
      <c r="E95" s="143">
        <v>1</v>
      </c>
      <c r="F95" s="143"/>
      <c r="G95" s="143"/>
      <c r="H95" s="143"/>
      <c r="I95" s="143"/>
      <c r="J95" s="143"/>
      <c r="K95" s="143">
        <v>1</v>
      </c>
      <c r="L95" s="143"/>
      <c r="M95" s="143">
        <v>2</v>
      </c>
      <c r="N95" s="143"/>
      <c r="O95" s="143"/>
      <c r="P95" s="143">
        <v>1</v>
      </c>
      <c r="Q95" s="143"/>
      <c r="R95" s="143">
        <f t="shared" ref="R95:R100" si="156">C95*P95</f>
        <v>3</v>
      </c>
      <c r="S95" s="143">
        <f t="shared" ref="S95:S100" si="157">D95*P95</f>
        <v>2</v>
      </c>
      <c r="T95" s="143">
        <f t="shared" ref="T95:T100" si="158">E95*P95</f>
        <v>1</v>
      </c>
      <c r="U95" s="143">
        <f t="shared" ref="U95:U100" si="159">F95*P95</f>
        <v>0</v>
      </c>
      <c r="V95" s="143">
        <f t="shared" ref="V95:V100" si="160">G95*P95</f>
        <v>0</v>
      </c>
      <c r="W95" s="143">
        <f t="shared" ref="W95:W100" si="161">H95*P95</f>
        <v>0</v>
      </c>
      <c r="X95" s="143">
        <f t="shared" ref="X95:X100" si="162">I95*P95</f>
        <v>0</v>
      </c>
      <c r="Y95" s="143">
        <f t="shared" ref="Y95:Y100" si="163">J95*P95</f>
        <v>0</v>
      </c>
      <c r="Z95" s="143">
        <f t="shared" ref="Z95:Z100" si="164">K95*P95</f>
        <v>1</v>
      </c>
      <c r="AA95" s="143">
        <f t="shared" ref="AA95:AA100" si="165">L95*P95</f>
        <v>0</v>
      </c>
      <c r="AB95" s="143">
        <f t="shared" ref="AB95:AB100" si="166">M95*P95</f>
        <v>2</v>
      </c>
      <c r="AC95" s="143">
        <f t="shared" ref="AC95:AC100" si="167">N95*P95</f>
        <v>0</v>
      </c>
    </row>
    <row r="96" spans="1:29" ht="15.75" x14ac:dyDescent="0.25">
      <c r="A96" s="36" t="s">
        <v>31</v>
      </c>
      <c r="B96" s="37" t="s">
        <v>1842</v>
      </c>
      <c r="C96" s="143">
        <v>2</v>
      </c>
      <c r="D96" s="143">
        <v>3</v>
      </c>
      <c r="E96" s="143"/>
      <c r="F96" s="143"/>
      <c r="G96" s="143">
        <v>3</v>
      </c>
      <c r="H96" s="143"/>
      <c r="I96" s="143"/>
      <c r="J96" s="143"/>
      <c r="K96" s="143"/>
      <c r="L96" s="143"/>
      <c r="M96" s="143"/>
      <c r="N96" s="143"/>
      <c r="O96" s="143"/>
      <c r="P96" s="143">
        <v>1</v>
      </c>
      <c r="Q96" s="143"/>
      <c r="R96" s="143">
        <f t="shared" si="156"/>
        <v>2</v>
      </c>
      <c r="S96" s="143">
        <f t="shared" si="157"/>
        <v>3</v>
      </c>
      <c r="T96" s="143">
        <f t="shared" si="158"/>
        <v>0</v>
      </c>
      <c r="U96" s="143">
        <f t="shared" si="159"/>
        <v>0</v>
      </c>
      <c r="V96" s="143">
        <f t="shared" si="160"/>
        <v>3</v>
      </c>
      <c r="W96" s="143">
        <f t="shared" si="161"/>
        <v>0</v>
      </c>
      <c r="X96" s="143">
        <f t="shared" si="162"/>
        <v>0</v>
      </c>
      <c r="Y96" s="143">
        <f t="shared" si="163"/>
        <v>0</v>
      </c>
      <c r="Z96" s="143">
        <f t="shared" si="164"/>
        <v>0</v>
      </c>
      <c r="AA96" s="143">
        <f t="shared" si="165"/>
        <v>0</v>
      </c>
      <c r="AB96" s="143">
        <f t="shared" si="166"/>
        <v>0</v>
      </c>
      <c r="AC96" s="143">
        <f t="shared" si="167"/>
        <v>0</v>
      </c>
    </row>
    <row r="97" spans="1:29" ht="15.75" x14ac:dyDescent="0.25">
      <c r="A97" s="36" t="s">
        <v>33</v>
      </c>
      <c r="B97" s="37" t="s">
        <v>1843</v>
      </c>
      <c r="C97" s="143"/>
      <c r="D97" s="143"/>
      <c r="E97" s="143"/>
      <c r="F97" s="143">
        <v>2</v>
      </c>
      <c r="G97" s="143">
        <v>3</v>
      </c>
      <c r="H97" s="143"/>
      <c r="I97" s="143"/>
      <c r="J97" s="143"/>
      <c r="K97" s="143">
        <v>2</v>
      </c>
      <c r="L97" s="143"/>
      <c r="M97" s="143"/>
      <c r="N97" s="143"/>
      <c r="O97" s="143"/>
      <c r="P97" s="143">
        <v>1</v>
      </c>
      <c r="Q97" s="143"/>
      <c r="R97" s="143">
        <f t="shared" si="156"/>
        <v>0</v>
      </c>
      <c r="S97" s="143">
        <f t="shared" si="157"/>
        <v>0</v>
      </c>
      <c r="T97" s="143">
        <f t="shared" si="158"/>
        <v>0</v>
      </c>
      <c r="U97" s="143">
        <f t="shared" si="159"/>
        <v>2</v>
      </c>
      <c r="V97" s="143">
        <f t="shared" si="160"/>
        <v>3</v>
      </c>
      <c r="W97" s="143">
        <f t="shared" si="161"/>
        <v>0</v>
      </c>
      <c r="X97" s="143">
        <f t="shared" si="162"/>
        <v>0</v>
      </c>
      <c r="Y97" s="143">
        <f t="shared" si="163"/>
        <v>0</v>
      </c>
      <c r="Z97" s="143">
        <f t="shared" si="164"/>
        <v>2</v>
      </c>
      <c r="AA97" s="143">
        <f t="shared" si="165"/>
        <v>0</v>
      </c>
      <c r="AB97" s="143">
        <f t="shared" si="166"/>
        <v>0</v>
      </c>
      <c r="AC97" s="143">
        <f t="shared" si="167"/>
        <v>0</v>
      </c>
    </row>
    <row r="98" spans="1:29" ht="15.75" x14ac:dyDescent="0.25">
      <c r="A98" s="36" t="s">
        <v>35</v>
      </c>
      <c r="B98" s="37" t="s">
        <v>1844</v>
      </c>
      <c r="C98" s="143"/>
      <c r="D98" s="143">
        <v>2</v>
      </c>
      <c r="E98" s="143"/>
      <c r="F98" s="143">
        <v>2</v>
      </c>
      <c r="G98" s="143">
        <v>3</v>
      </c>
      <c r="H98" s="143"/>
      <c r="I98" s="143"/>
      <c r="J98" s="143"/>
      <c r="K98" s="143"/>
      <c r="L98" s="143"/>
      <c r="M98" s="143"/>
      <c r="N98" s="143"/>
      <c r="O98" s="143"/>
      <c r="P98" s="143">
        <v>1</v>
      </c>
      <c r="Q98" s="143"/>
      <c r="R98" s="143">
        <f t="shared" si="156"/>
        <v>0</v>
      </c>
      <c r="S98" s="143">
        <f t="shared" si="157"/>
        <v>2</v>
      </c>
      <c r="T98" s="143">
        <f t="shared" si="158"/>
        <v>0</v>
      </c>
      <c r="U98" s="143">
        <f t="shared" si="159"/>
        <v>2</v>
      </c>
      <c r="V98" s="143">
        <f t="shared" si="160"/>
        <v>3</v>
      </c>
      <c r="W98" s="143">
        <f t="shared" si="161"/>
        <v>0</v>
      </c>
      <c r="X98" s="143">
        <f t="shared" si="162"/>
        <v>0</v>
      </c>
      <c r="Y98" s="143">
        <f t="shared" si="163"/>
        <v>0</v>
      </c>
      <c r="Z98" s="143">
        <f t="shared" si="164"/>
        <v>0</v>
      </c>
      <c r="AA98" s="143">
        <f t="shared" si="165"/>
        <v>0</v>
      </c>
      <c r="AB98" s="143">
        <f t="shared" si="166"/>
        <v>0</v>
      </c>
      <c r="AC98" s="143">
        <f t="shared" si="167"/>
        <v>0</v>
      </c>
    </row>
    <row r="99" spans="1:29" ht="15.75" x14ac:dyDescent="0.25">
      <c r="A99" s="36" t="s">
        <v>37</v>
      </c>
      <c r="B99" s="37" t="s">
        <v>1845</v>
      </c>
      <c r="C99" s="143"/>
      <c r="D99" s="143">
        <v>2</v>
      </c>
      <c r="E99" s="143"/>
      <c r="F99" s="143">
        <v>2</v>
      </c>
      <c r="G99" s="143">
        <v>3</v>
      </c>
      <c r="H99" s="143"/>
      <c r="I99" s="143"/>
      <c r="J99" s="143"/>
      <c r="K99" s="143"/>
      <c r="L99" s="143"/>
      <c r="M99" s="143"/>
      <c r="N99" s="143"/>
      <c r="O99" s="143"/>
      <c r="P99" s="143">
        <v>1</v>
      </c>
      <c r="Q99" s="143"/>
      <c r="R99" s="143">
        <f t="shared" si="156"/>
        <v>0</v>
      </c>
      <c r="S99" s="143">
        <f t="shared" si="157"/>
        <v>2</v>
      </c>
      <c r="T99" s="143">
        <f t="shared" si="158"/>
        <v>0</v>
      </c>
      <c r="U99" s="143">
        <f t="shared" si="159"/>
        <v>2</v>
      </c>
      <c r="V99" s="143">
        <f t="shared" si="160"/>
        <v>3</v>
      </c>
      <c r="W99" s="143">
        <f t="shared" si="161"/>
        <v>0</v>
      </c>
      <c r="X99" s="143">
        <f t="shared" si="162"/>
        <v>0</v>
      </c>
      <c r="Y99" s="143">
        <f t="shared" si="163"/>
        <v>0</v>
      </c>
      <c r="Z99" s="143">
        <f t="shared" si="164"/>
        <v>0</v>
      </c>
      <c r="AA99" s="143">
        <f t="shared" si="165"/>
        <v>0</v>
      </c>
      <c r="AB99" s="143">
        <f t="shared" si="166"/>
        <v>0</v>
      </c>
      <c r="AC99" s="143">
        <f t="shared" si="167"/>
        <v>0</v>
      </c>
    </row>
    <row r="100" spans="1:29" ht="15.75" x14ac:dyDescent="0.25">
      <c r="A100" s="36" t="s">
        <v>39</v>
      </c>
      <c r="B100" s="37" t="s">
        <v>1846</v>
      </c>
      <c r="C100" s="143"/>
      <c r="D100" s="143">
        <v>3</v>
      </c>
      <c r="E100" s="143">
        <v>1</v>
      </c>
      <c r="F100" s="143"/>
      <c r="G100" s="143">
        <v>2</v>
      </c>
      <c r="H100" s="143"/>
      <c r="I100" s="143"/>
      <c r="J100" s="143"/>
      <c r="K100" s="143">
        <v>1</v>
      </c>
      <c r="L100" s="143"/>
      <c r="M100" s="143"/>
      <c r="N100" s="143"/>
      <c r="O100" s="143"/>
      <c r="P100" s="143">
        <v>1</v>
      </c>
      <c r="Q100" s="143"/>
      <c r="R100" s="143">
        <f t="shared" si="156"/>
        <v>0</v>
      </c>
      <c r="S100" s="143">
        <f t="shared" si="157"/>
        <v>3</v>
      </c>
      <c r="T100" s="143">
        <f t="shared" si="158"/>
        <v>1</v>
      </c>
      <c r="U100" s="143">
        <f t="shared" si="159"/>
        <v>0</v>
      </c>
      <c r="V100" s="143">
        <f t="shared" si="160"/>
        <v>2</v>
      </c>
      <c r="W100" s="143">
        <f t="shared" si="161"/>
        <v>0</v>
      </c>
      <c r="X100" s="143">
        <f t="shared" si="162"/>
        <v>0</v>
      </c>
      <c r="Y100" s="143">
        <f t="shared" si="163"/>
        <v>0</v>
      </c>
      <c r="Z100" s="143">
        <f t="shared" si="164"/>
        <v>1</v>
      </c>
      <c r="AA100" s="143">
        <f t="shared" si="165"/>
        <v>0</v>
      </c>
      <c r="AB100" s="143">
        <f t="shared" si="166"/>
        <v>0</v>
      </c>
      <c r="AC100" s="143">
        <f t="shared" si="167"/>
        <v>0</v>
      </c>
    </row>
    <row r="101" spans="1:29" ht="15.75" x14ac:dyDescent="0.25">
      <c r="A101" s="81" t="s">
        <v>1847</v>
      </c>
      <c r="B101" s="81" t="s">
        <v>1848</v>
      </c>
      <c r="C101" s="81" t="s">
        <v>2</v>
      </c>
      <c r="D101" s="81" t="s">
        <v>3</v>
      </c>
      <c r="E101" s="81" t="s">
        <v>4</v>
      </c>
      <c r="F101" s="81" t="s">
        <v>5</v>
      </c>
      <c r="G101" s="81" t="s">
        <v>6</v>
      </c>
      <c r="H101" s="81" t="s">
        <v>7</v>
      </c>
      <c r="I101" s="81" t="s">
        <v>8</v>
      </c>
      <c r="J101" s="81" t="s">
        <v>9</v>
      </c>
      <c r="K101" s="81" t="s">
        <v>10</v>
      </c>
      <c r="L101" s="81" t="s">
        <v>11</v>
      </c>
      <c r="M101" s="81" t="s">
        <v>12</v>
      </c>
      <c r="N101" s="81" t="s">
        <v>13</v>
      </c>
      <c r="O101" s="81"/>
      <c r="P101" s="81" t="s">
        <v>14</v>
      </c>
      <c r="Q101" s="81"/>
      <c r="R101" s="81" t="s">
        <v>15</v>
      </c>
      <c r="S101" s="81" t="s">
        <v>16</v>
      </c>
      <c r="T101" s="81" t="s">
        <v>17</v>
      </c>
      <c r="U101" s="81" t="s">
        <v>18</v>
      </c>
      <c r="V101" s="81" t="s">
        <v>19</v>
      </c>
      <c r="W101" s="81" t="s">
        <v>20</v>
      </c>
      <c r="X101" s="81" t="s">
        <v>21</v>
      </c>
      <c r="Y101" s="81" t="s">
        <v>22</v>
      </c>
      <c r="Z101" s="81" t="s">
        <v>23</v>
      </c>
      <c r="AA101" s="81" t="s">
        <v>24</v>
      </c>
      <c r="AB101" s="81" t="s">
        <v>25</v>
      </c>
      <c r="AC101" s="81" t="s">
        <v>26</v>
      </c>
    </row>
    <row r="102" spans="1:29" ht="15.75" x14ac:dyDescent="0.25">
      <c r="A102" s="36" t="s">
        <v>27</v>
      </c>
      <c r="B102" s="37" t="s">
        <v>1849</v>
      </c>
      <c r="C102" s="143">
        <v>3</v>
      </c>
      <c r="D102" s="143">
        <v>2</v>
      </c>
      <c r="E102" s="143"/>
      <c r="F102" s="143"/>
      <c r="G102" s="143">
        <v>3</v>
      </c>
      <c r="H102" s="143"/>
      <c r="I102" s="143"/>
      <c r="J102" s="143"/>
      <c r="K102" s="143"/>
      <c r="L102" s="143"/>
      <c r="M102" s="143">
        <v>3</v>
      </c>
      <c r="N102" s="143">
        <v>3</v>
      </c>
      <c r="O102" s="143"/>
      <c r="P102" s="143">
        <v>1.3</v>
      </c>
      <c r="Q102" s="143"/>
      <c r="R102" s="143">
        <f t="shared" ref="R102:R107" si="168">C102*P102</f>
        <v>3.9000000000000004</v>
      </c>
      <c r="S102" s="143">
        <f t="shared" ref="S102:S107" si="169">D102*P102</f>
        <v>2.6</v>
      </c>
      <c r="T102" s="143">
        <f t="shared" ref="T102:T107" si="170">E102*P102</f>
        <v>0</v>
      </c>
      <c r="U102" s="143">
        <f t="shared" ref="U102:U107" si="171">F102*P102</f>
        <v>0</v>
      </c>
      <c r="V102" s="143">
        <f t="shared" ref="V102:V107" si="172">G102*P102</f>
        <v>3.9000000000000004</v>
      </c>
      <c r="W102" s="143">
        <f t="shared" ref="W102:W107" si="173">H102*P102</f>
        <v>0</v>
      </c>
      <c r="X102" s="143">
        <f t="shared" ref="X102:X107" si="174">I102*P102</f>
        <v>0</v>
      </c>
      <c r="Y102" s="143">
        <f t="shared" ref="Y102:Y107" si="175">J102*P102</f>
        <v>0</v>
      </c>
      <c r="Z102" s="143">
        <f t="shared" ref="Z102:Z107" si="176">K102*P102</f>
        <v>0</v>
      </c>
      <c r="AA102" s="143">
        <f t="shared" ref="AA102:AA107" si="177">L102*P102</f>
        <v>0</v>
      </c>
      <c r="AB102" s="143">
        <f t="shared" ref="AB102:AB107" si="178">M102*P102</f>
        <v>3.9000000000000004</v>
      </c>
      <c r="AC102" s="143">
        <f t="shared" ref="AC102:AC107" si="179">N102*P102</f>
        <v>3.9000000000000004</v>
      </c>
    </row>
    <row r="103" spans="1:29" ht="15.75" x14ac:dyDescent="0.25">
      <c r="A103" s="36" t="s">
        <v>31</v>
      </c>
      <c r="B103" s="37" t="s">
        <v>1850</v>
      </c>
      <c r="C103" s="143">
        <v>3</v>
      </c>
      <c r="D103" s="143">
        <v>3</v>
      </c>
      <c r="E103" s="143"/>
      <c r="F103" s="143"/>
      <c r="G103" s="143">
        <v>3</v>
      </c>
      <c r="H103" s="143"/>
      <c r="I103" s="143"/>
      <c r="J103" s="143"/>
      <c r="K103" s="143"/>
      <c r="L103" s="143"/>
      <c r="M103" s="143">
        <v>2</v>
      </c>
      <c r="N103" s="143">
        <v>3</v>
      </c>
      <c r="O103" s="143"/>
      <c r="P103" s="143">
        <v>1.3</v>
      </c>
      <c r="Q103" s="143"/>
      <c r="R103" s="143">
        <f t="shared" si="168"/>
        <v>3.9000000000000004</v>
      </c>
      <c r="S103" s="143">
        <f t="shared" si="169"/>
        <v>3.9000000000000004</v>
      </c>
      <c r="T103" s="143">
        <f t="shared" si="170"/>
        <v>0</v>
      </c>
      <c r="U103" s="143">
        <f t="shared" si="171"/>
        <v>0</v>
      </c>
      <c r="V103" s="143">
        <f t="shared" si="172"/>
        <v>3.9000000000000004</v>
      </c>
      <c r="W103" s="143">
        <f t="shared" si="173"/>
        <v>0</v>
      </c>
      <c r="X103" s="143">
        <f t="shared" si="174"/>
        <v>0</v>
      </c>
      <c r="Y103" s="143">
        <f t="shared" si="175"/>
        <v>0</v>
      </c>
      <c r="Z103" s="143">
        <f t="shared" si="176"/>
        <v>0</v>
      </c>
      <c r="AA103" s="143">
        <f t="shared" si="177"/>
        <v>0</v>
      </c>
      <c r="AB103" s="143">
        <f t="shared" si="178"/>
        <v>2.6</v>
      </c>
      <c r="AC103" s="143">
        <f t="shared" si="179"/>
        <v>3.9000000000000004</v>
      </c>
    </row>
    <row r="104" spans="1:29" ht="15.75" x14ac:dyDescent="0.25">
      <c r="A104" s="36" t="s">
        <v>33</v>
      </c>
      <c r="B104" s="37" t="s">
        <v>1851</v>
      </c>
      <c r="C104" s="143">
        <v>3</v>
      </c>
      <c r="D104" s="143">
        <v>2</v>
      </c>
      <c r="E104" s="143"/>
      <c r="F104" s="143"/>
      <c r="G104" s="143">
        <v>3</v>
      </c>
      <c r="H104" s="143"/>
      <c r="I104" s="143"/>
      <c r="J104" s="143"/>
      <c r="K104" s="143"/>
      <c r="L104" s="143"/>
      <c r="M104" s="143">
        <v>2</v>
      </c>
      <c r="N104" s="143">
        <v>3</v>
      </c>
      <c r="O104" s="143"/>
      <c r="P104" s="143">
        <v>1.3</v>
      </c>
      <c r="Q104" s="143"/>
      <c r="R104" s="143">
        <f t="shared" si="168"/>
        <v>3.9000000000000004</v>
      </c>
      <c r="S104" s="143">
        <f t="shared" si="169"/>
        <v>2.6</v>
      </c>
      <c r="T104" s="143">
        <f t="shared" si="170"/>
        <v>0</v>
      </c>
      <c r="U104" s="143">
        <f t="shared" si="171"/>
        <v>0</v>
      </c>
      <c r="V104" s="143">
        <f t="shared" si="172"/>
        <v>3.9000000000000004</v>
      </c>
      <c r="W104" s="143">
        <f t="shared" si="173"/>
        <v>0</v>
      </c>
      <c r="X104" s="143">
        <f t="shared" si="174"/>
        <v>0</v>
      </c>
      <c r="Y104" s="143">
        <f t="shared" si="175"/>
        <v>0</v>
      </c>
      <c r="Z104" s="143">
        <f t="shared" si="176"/>
        <v>0</v>
      </c>
      <c r="AA104" s="143">
        <f t="shared" si="177"/>
        <v>0</v>
      </c>
      <c r="AB104" s="143">
        <f t="shared" si="178"/>
        <v>2.6</v>
      </c>
      <c r="AC104" s="143">
        <f t="shared" si="179"/>
        <v>3.9000000000000004</v>
      </c>
    </row>
    <row r="105" spans="1:29" ht="15.75" x14ac:dyDescent="0.25">
      <c r="A105" s="36" t="s">
        <v>35</v>
      </c>
      <c r="B105" s="37" t="s">
        <v>1852</v>
      </c>
      <c r="C105" s="143">
        <v>3</v>
      </c>
      <c r="D105" s="143">
        <v>3</v>
      </c>
      <c r="E105" s="143"/>
      <c r="F105" s="143"/>
      <c r="G105" s="143">
        <v>3</v>
      </c>
      <c r="H105" s="143"/>
      <c r="I105" s="143"/>
      <c r="J105" s="143"/>
      <c r="K105" s="143"/>
      <c r="L105" s="143"/>
      <c r="M105" s="143">
        <v>3</v>
      </c>
      <c r="N105" s="143">
        <v>3</v>
      </c>
      <c r="O105" s="143"/>
      <c r="P105" s="143">
        <v>1.3</v>
      </c>
      <c r="Q105" s="143"/>
      <c r="R105" s="143">
        <f t="shared" si="168"/>
        <v>3.9000000000000004</v>
      </c>
      <c r="S105" s="143">
        <f t="shared" si="169"/>
        <v>3.9000000000000004</v>
      </c>
      <c r="T105" s="143">
        <f t="shared" si="170"/>
        <v>0</v>
      </c>
      <c r="U105" s="143">
        <f t="shared" si="171"/>
        <v>0</v>
      </c>
      <c r="V105" s="143">
        <f t="shared" si="172"/>
        <v>3.9000000000000004</v>
      </c>
      <c r="W105" s="143">
        <f t="shared" si="173"/>
        <v>0</v>
      </c>
      <c r="X105" s="143">
        <f t="shared" si="174"/>
        <v>0</v>
      </c>
      <c r="Y105" s="143">
        <f t="shared" si="175"/>
        <v>0</v>
      </c>
      <c r="Z105" s="143">
        <f t="shared" si="176"/>
        <v>0</v>
      </c>
      <c r="AA105" s="143">
        <f t="shared" si="177"/>
        <v>0</v>
      </c>
      <c r="AB105" s="143">
        <f t="shared" si="178"/>
        <v>3.9000000000000004</v>
      </c>
      <c r="AC105" s="143">
        <f t="shared" si="179"/>
        <v>3.9000000000000004</v>
      </c>
    </row>
    <row r="106" spans="1:29" ht="15.75" x14ac:dyDescent="0.25">
      <c r="A106" s="36" t="s">
        <v>37</v>
      </c>
      <c r="B106" s="37" t="s">
        <v>1853</v>
      </c>
      <c r="C106" s="143">
        <v>3</v>
      </c>
      <c r="D106" s="143">
        <v>2</v>
      </c>
      <c r="E106" s="143"/>
      <c r="F106" s="143"/>
      <c r="G106" s="143">
        <v>3</v>
      </c>
      <c r="H106" s="143"/>
      <c r="I106" s="143"/>
      <c r="J106" s="143"/>
      <c r="K106" s="143"/>
      <c r="L106" s="143"/>
      <c r="M106" s="143">
        <v>2</v>
      </c>
      <c r="N106" s="143">
        <v>3</v>
      </c>
      <c r="O106" s="143"/>
      <c r="P106" s="143">
        <v>1.3</v>
      </c>
      <c r="Q106" s="143"/>
      <c r="R106" s="143">
        <f t="shared" si="168"/>
        <v>3.9000000000000004</v>
      </c>
      <c r="S106" s="143">
        <f t="shared" si="169"/>
        <v>2.6</v>
      </c>
      <c r="T106" s="143">
        <f t="shared" si="170"/>
        <v>0</v>
      </c>
      <c r="U106" s="143">
        <f t="shared" si="171"/>
        <v>0</v>
      </c>
      <c r="V106" s="143">
        <f t="shared" si="172"/>
        <v>3.9000000000000004</v>
      </c>
      <c r="W106" s="143">
        <f t="shared" si="173"/>
        <v>0</v>
      </c>
      <c r="X106" s="143">
        <f t="shared" si="174"/>
        <v>0</v>
      </c>
      <c r="Y106" s="143">
        <f t="shared" si="175"/>
        <v>0</v>
      </c>
      <c r="Z106" s="143">
        <f t="shared" si="176"/>
        <v>0</v>
      </c>
      <c r="AA106" s="143">
        <f t="shared" si="177"/>
        <v>0</v>
      </c>
      <c r="AB106" s="143">
        <f t="shared" si="178"/>
        <v>2.6</v>
      </c>
      <c r="AC106" s="143">
        <f t="shared" si="179"/>
        <v>3.9000000000000004</v>
      </c>
    </row>
    <row r="107" spans="1:29" ht="15.75" x14ac:dyDescent="0.25">
      <c r="A107" s="36" t="s">
        <v>39</v>
      </c>
      <c r="B107" s="37" t="s">
        <v>1854</v>
      </c>
      <c r="C107" s="143">
        <v>3</v>
      </c>
      <c r="D107" s="143">
        <v>3</v>
      </c>
      <c r="E107" s="143"/>
      <c r="F107" s="143"/>
      <c r="G107" s="143">
        <v>3</v>
      </c>
      <c r="H107" s="143"/>
      <c r="I107" s="143"/>
      <c r="J107" s="143"/>
      <c r="K107" s="143"/>
      <c r="L107" s="143"/>
      <c r="M107" s="143"/>
      <c r="N107" s="143">
        <v>3</v>
      </c>
      <c r="O107" s="143"/>
      <c r="P107" s="143">
        <v>1.3</v>
      </c>
      <c r="Q107" s="143"/>
      <c r="R107" s="143">
        <f t="shared" si="168"/>
        <v>3.9000000000000004</v>
      </c>
      <c r="S107" s="143">
        <f t="shared" si="169"/>
        <v>3.9000000000000004</v>
      </c>
      <c r="T107" s="143">
        <f t="shared" si="170"/>
        <v>0</v>
      </c>
      <c r="U107" s="143">
        <f t="shared" si="171"/>
        <v>0</v>
      </c>
      <c r="V107" s="143">
        <f t="shared" si="172"/>
        <v>3.9000000000000004</v>
      </c>
      <c r="W107" s="143">
        <f t="shared" si="173"/>
        <v>0</v>
      </c>
      <c r="X107" s="143">
        <f t="shared" si="174"/>
        <v>0</v>
      </c>
      <c r="Y107" s="143">
        <f t="shared" si="175"/>
        <v>0</v>
      </c>
      <c r="Z107" s="143">
        <f t="shared" si="176"/>
        <v>0</v>
      </c>
      <c r="AA107" s="143">
        <f t="shared" si="177"/>
        <v>0</v>
      </c>
      <c r="AB107" s="143">
        <f t="shared" si="178"/>
        <v>0</v>
      </c>
      <c r="AC107" s="143">
        <f t="shared" si="179"/>
        <v>3.9000000000000004</v>
      </c>
    </row>
    <row r="108" spans="1:29" ht="15.75" x14ac:dyDescent="0.25">
      <c r="A108" s="81" t="s">
        <v>1855</v>
      </c>
      <c r="B108" s="81" t="s">
        <v>1856</v>
      </c>
      <c r="C108" s="81" t="s">
        <v>2</v>
      </c>
      <c r="D108" s="81" t="s">
        <v>3</v>
      </c>
      <c r="E108" s="81" t="s">
        <v>4</v>
      </c>
      <c r="F108" s="81" t="s">
        <v>5</v>
      </c>
      <c r="G108" s="81" t="s">
        <v>6</v>
      </c>
      <c r="H108" s="81" t="s">
        <v>7</v>
      </c>
      <c r="I108" s="81" t="s">
        <v>8</v>
      </c>
      <c r="J108" s="81" t="s">
        <v>9</v>
      </c>
      <c r="K108" s="81" t="s">
        <v>10</v>
      </c>
      <c r="L108" s="81" t="s">
        <v>11</v>
      </c>
      <c r="M108" s="81" t="s">
        <v>12</v>
      </c>
      <c r="N108" s="81" t="s">
        <v>13</v>
      </c>
      <c r="O108" s="81"/>
      <c r="P108" s="81" t="s">
        <v>14</v>
      </c>
      <c r="Q108" s="81"/>
      <c r="R108" s="81" t="s">
        <v>15</v>
      </c>
      <c r="S108" s="81" t="s">
        <v>16</v>
      </c>
      <c r="T108" s="81" t="s">
        <v>17</v>
      </c>
      <c r="U108" s="81" t="s">
        <v>18</v>
      </c>
      <c r="V108" s="81" t="s">
        <v>19</v>
      </c>
      <c r="W108" s="81" t="s">
        <v>20</v>
      </c>
      <c r="X108" s="81" t="s">
        <v>21</v>
      </c>
      <c r="Y108" s="81" t="s">
        <v>22</v>
      </c>
      <c r="Z108" s="81" t="s">
        <v>23</v>
      </c>
      <c r="AA108" s="81" t="s">
        <v>24</v>
      </c>
      <c r="AB108" s="81" t="s">
        <v>25</v>
      </c>
      <c r="AC108" s="81" t="s">
        <v>26</v>
      </c>
    </row>
    <row r="109" spans="1:29" ht="15.75" x14ac:dyDescent="0.25">
      <c r="A109" s="36" t="s">
        <v>27</v>
      </c>
      <c r="B109" s="37" t="s">
        <v>1857</v>
      </c>
      <c r="C109" s="143"/>
      <c r="D109" s="143">
        <v>2</v>
      </c>
      <c r="E109" s="143"/>
      <c r="F109" s="143"/>
      <c r="G109" s="143"/>
      <c r="H109" s="143"/>
      <c r="I109" s="143"/>
      <c r="J109" s="143"/>
      <c r="K109" s="143"/>
      <c r="L109" s="143">
        <v>2</v>
      </c>
      <c r="M109" s="143"/>
      <c r="N109" s="143"/>
      <c r="O109" s="143"/>
      <c r="P109" s="143">
        <v>5</v>
      </c>
      <c r="Q109" s="143"/>
      <c r="R109" s="143">
        <f t="shared" ref="R109:R114" si="180">C109*P109</f>
        <v>0</v>
      </c>
      <c r="S109" s="143">
        <f t="shared" ref="S109:S114" si="181">D109*P109</f>
        <v>10</v>
      </c>
      <c r="T109" s="143">
        <f t="shared" ref="T109:T114" si="182">E109*P109</f>
        <v>0</v>
      </c>
      <c r="U109" s="143">
        <f t="shared" ref="U109:U114" si="183">F109*P109</f>
        <v>0</v>
      </c>
      <c r="V109" s="143">
        <f t="shared" ref="V109:V114" si="184">G109*P109</f>
        <v>0</v>
      </c>
      <c r="W109" s="143">
        <f t="shared" ref="W109:W114" si="185">H109*P109</f>
        <v>0</v>
      </c>
      <c r="X109" s="143">
        <f t="shared" ref="X109:X114" si="186">I109*P109</f>
        <v>0</v>
      </c>
      <c r="Y109" s="143">
        <f t="shared" ref="Y109:Y114" si="187">J109*P109</f>
        <v>0</v>
      </c>
      <c r="Z109" s="143">
        <f t="shared" ref="Z109:Z114" si="188">K109*P109</f>
        <v>0</v>
      </c>
      <c r="AA109" s="143">
        <f t="shared" ref="AA109:AA114" si="189">L109*P109</f>
        <v>10</v>
      </c>
      <c r="AB109" s="143">
        <f t="shared" ref="AB109:AB114" si="190">M109*P109</f>
        <v>0</v>
      </c>
      <c r="AC109" s="143">
        <f t="shared" ref="AC109:AC114" si="191">N109*P109</f>
        <v>0</v>
      </c>
    </row>
    <row r="110" spans="1:29" ht="15.75" x14ac:dyDescent="0.25">
      <c r="A110" s="36" t="s">
        <v>31</v>
      </c>
      <c r="B110" s="37" t="s">
        <v>1858</v>
      </c>
      <c r="C110" s="143"/>
      <c r="D110" s="143"/>
      <c r="E110" s="143">
        <v>3</v>
      </c>
      <c r="F110" s="143"/>
      <c r="G110" s="143"/>
      <c r="H110" s="143"/>
      <c r="I110" s="143"/>
      <c r="J110" s="143"/>
      <c r="K110" s="143"/>
      <c r="L110" s="143">
        <v>2</v>
      </c>
      <c r="M110" s="143"/>
      <c r="N110" s="143"/>
      <c r="O110" s="143"/>
      <c r="P110" s="143">
        <v>5</v>
      </c>
      <c r="Q110" s="143"/>
      <c r="R110" s="143">
        <f t="shared" si="180"/>
        <v>0</v>
      </c>
      <c r="S110" s="143">
        <f t="shared" si="181"/>
        <v>0</v>
      </c>
      <c r="T110" s="143">
        <f t="shared" si="182"/>
        <v>15</v>
      </c>
      <c r="U110" s="143">
        <f t="shared" si="183"/>
        <v>0</v>
      </c>
      <c r="V110" s="143">
        <f t="shared" si="184"/>
        <v>0</v>
      </c>
      <c r="W110" s="143">
        <f t="shared" si="185"/>
        <v>0</v>
      </c>
      <c r="X110" s="143">
        <f t="shared" si="186"/>
        <v>0</v>
      </c>
      <c r="Y110" s="143">
        <f t="shared" si="187"/>
        <v>0</v>
      </c>
      <c r="Z110" s="143">
        <f t="shared" si="188"/>
        <v>0</v>
      </c>
      <c r="AA110" s="143">
        <f t="shared" si="189"/>
        <v>10</v>
      </c>
      <c r="AB110" s="143">
        <f t="shared" si="190"/>
        <v>0</v>
      </c>
      <c r="AC110" s="143">
        <f t="shared" si="191"/>
        <v>0</v>
      </c>
    </row>
    <row r="111" spans="1:29" ht="15.75" x14ac:dyDescent="0.25">
      <c r="A111" s="36" t="s">
        <v>33</v>
      </c>
      <c r="B111" s="37" t="s">
        <v>1859</v>
      </c>
      <c r="C111" s="143"/>
      <c r="D111" s="143">
        <v>3</v>
      </c>
      <c r="E111" s="143">
        <v>3</v>
      </c>
      <c r="F111" s="143"/>
      <c r="G111" s="143"/>
      <c r="H111" s="143"/>
      <c r="I111" s="143"/>
      <c r="J111" s="143"/>
      <c r="K111" s="143"/>
      <c r="L111" s="143">
        <v>2</v>
      </c>
      <c r="M111" s="143"/>
      <c r="N111" s="143"/>
      <c r="O111" s="143"/>
      <c r="P111" s="143">
        <v>5</v>
      </c>
      <c r="Q111" s="143"/>
      <c r="R111" s="143">
        <f t="shared" si="180"/>
        <v>0</v>
      </c>
      <c r="S111" s="143">
        <f t="shared" si="181"/>
        <v>15</v>
      </c>
      <c r="T111" s="143">
        <f t="shared" si="182"/>
        <v>15</v>
      </c>
      <c r="U111" s="143">
        <f t="shared" si="183"/>
        <v>0</v>
      </c>
      <c r="V111" s="143">
        <f t="shared" si="184"/>
        <v>0</v>
      </c>
      <c r="W111" s="143">
        <f t="shared" si="185"/>
        <v>0</v>
      </c>
      <c r="X111" s="143">
        <f t="shared" si="186"/>
        <v>0</v>
      </c>
      <c r="Y111" s="143">
        <f t="shared" si="187"/>
        <v>0</v>
      </c>
      <c r="Z111" s="143">
        <f t="shared" si="188"/>
        <v>0</v>
      </c>
      <c r="AA111" s="143">
        <f t="shared" si="189"/>
        <v>10</v>
      </c>
      <c r="AB111" s="143">
        <f t="shared" si="190"/>
        <v>0</v>
      </c>
      <c r="AC111" s="143">
        <f t="shared" si="191"/>
        <v>0</v>
      </c>
    </row>
    <row r="112" spans="1:29" ht="15.75" x14ac:dyDescent="0.25">
      <c r="A112" s="36" t="s">
        <v>35</v>
      </c>
      <c r="B112" s="37" t="s">
        <v>1860</v>
      </c>
      <c r="C112" s="143"/>
      <c r="D112" s="143">
        <v>2</v>
      </c>
      <c r="E112" s="143">
        <v>3</v>
      </c>
      <c r="F112" s="143"/>
      <c r="G112" s="143"/>
      <c r="H112" s="143"/>
      <c r="I112" s="143"/>
      <c r="J112" s="143"/>
      <c r="K112" s="143"/>
      <c r="L112" s="143">
        <v>2</v>
      </c>
      <c r="M112" s="143"/>
      <c r="N112" s="143"/>
      <c r="O112" s="143"/>
      <c r="P112" s="143">
        <v>5</v>
      </c>
      <c r="Q112" s="143"/>
      <c r="R112" s="143">
        <f t="shared" si="180"/>
        <v>0</v>
      </c>
      <c r="S112" s="143">
        <f t="shared" si="181"/>
        <v>10</v>
      </c>
      <c r="T112" s="143">
        <f t="shared" si="182"/>
        <v>15</v>
      </c>
      <c r="U112" s="143">
        <f t="shared" si="183"/>
        <v>0</v>
      </c>
      <c r="V112" s="143">
        <f t="shared" si="184"/>
        <v>0</v>
      </c>
      <c r="W112" s="143">
        <f t="shared" si="185"/>
        <v>0</v>
      </c>
      <c r="X112" s="143">
        <f t="shared" si="186"/>
        <v>0</v>
      </c>
      <c r="Y112" s="143">
        <f t="shared" si="187"/>
        <v>0</v>
      </c>
      <c r="Z112" s="143">
        <f t="shared" si="188"/>
        <v>0</v>
      </c>
      <c r="AA112" s="143">
        <f t="shared" si="189"/>
        <v>10</v>
      </c>
      <c r="AB112" s="143">
        <f t="shared" si="190"/>
        <v>0</v>
      </c>
      <c r="AC112" s="143">
        <f t="shared" si="191"/>
        <v>0</v>
      </c>
    </row>
    <row r="113" spans="1:29" ht="15.75" x14ac:dyDescent="0.25">
      <c r="A113" s="36" t="s">
        <v>37</v>
      </c>
      <c r="B113" s="37" t="s">
        <v>1861</v>
      </c>
      <c r="C113" s="143"/>
      <c r="D113" s="143">
        <v>2</v>
      </c>
      <c r="E113" s="143">
        <v>2</v>
      </c>
      <c r="F113" s="143"/>
      <c r="G113" s="143"/>
      <c r="H113" s="143"/>
      <c r="I113" s="143"/>
      <c r="J113" s="143"/>
      <c r="K113" s="143"/>
      <c r="L113" s="143">
        <v>3</v>
      </c>
      <c r="M113" s="143"/>
      <c r="N113" s="143"/>
      <c r="O113" s="143"/>
      <c r="P113" s="143">
        <v>5</v>
      </c>
      <c r="Q113" s="143"/>
      <c r="R113" s="143">
        <f t="shared" si="180"/>
        <v>0</v>
      </c>
      <c r="S113" s="143">
        <f t="shared" si="181"/>
        <v>10</v>
      </c>
      <c r="T113" s="143">
        <f t="shared" si="182"/>
        <v>10</v>
      </c>
      <c r="U113" s="143">
        <f t="shared" si="183"/>
        <v>0</v>
      </c>
      <c r="V113" s="143">
        <f t="shared" si="184"/>
        <v>0</v>
      </c>
      <c r="W113" s="143">
        <f t="shared" si="185"/>
        <v>0</v>
      </c>
      <c r="X113" s="143">
        <f t="shared" si="186"/>
        <v>0</v>
      </c>
      <c r="Y113" s="143">
        <f t="shared" si="187"/>
        <v>0</v>
      </c>
      <c r="Z113" s="143">
        <f t="shared" si="188"/>
        <v>0</v>
      </c>
      <c r="AA113" s="143">
        <f t="shared" si="189"/>
        <v>15</v>
      </c>
      <c r="AB113" s="143">
        <f t="shared" si="190"/>
        <v>0</v>
      </c>
      <c r="AC113" s="143">
        <f t="shared" si="191"/>
        <v>0</v>
      </c>
    </row>
    <row r="114" spans="1:29" ht="15.75" x14ac:dyDescent="0.25">
      <c r="A114" s="36" t="s">
        <v>39</v>
      </c>
      <c r="B114" s="37" t="s">
        <v>1862</v>
      </c>
      <c r="C114" s="143"/>
      <c r="D114" s="143">
        <v>2</v>
      </c>
      <c r="E114" s="143">
        <v>3</v>
      </c>
      <c r="F114" s="143"/>
      <c r="G114" s="143"/>
      <c r="H114" s="143"/>
      <c r="I114" s="143"/>
      <c r="J114" s="143"/>
      <c r="K114" s="143"/>
      <c r="L114" s="143"/>
      <c r="M114" s="143"/>
      <c r="N114" s="143"/>
      <c r="O114" s="143"/>
      <c r="P114" s="143">
        <v>5</v>
      </c>
      <c r="Q114" s="143"/>
      <c r="R114" s="143">
        <f t="shared" si="180"/>
        <v>0</v>
      </c>
      <c r="S114" s="143">
        <f t="shared" si="181"/>
        <v>10</v>
      </c>
      <c r="T114" s="143">
        <f t="shared" si="182"/>
        <v>15</v>
      </c>
      <c r="U114" s="143">
        <f t="shared" si="183"/>
        <v>0</v>
      </c>
      <c r="V114" s="143">
        <f t="shared" si="184"/>
        <v>0</v>
      </c>
      <c r="W114" s="143">
        <f t="shared" si="185"/>
        <v>0</v>
      </c>
      <c r="X114" s="143">
        <f t="shared" si="186"/>
        <v>0</v>
      </c>
      <c r="Y114" s="143">
        <f t="shared" si="187"/>
        <v>0</v>
      </c>
      <c r="Z114" s="143">
        <f t="shared" si="188"/>
        <v>0</v>
      </c>
      <c r="AA114" s="143">
        <f t="shared" si="189"/>
        <v>0</v>
      </c>
      <c r="AB114" s="143">
        <f t="shared" si="190"/>
        <v>0</v>
      </c>
      <c r="AC114" s="143">
        <f t="shared" si="191"/>
        <v>0</v>
      </c>
    </row>
    <row r="115" spans="1:29" ht="15.75" x14ac:dyDescent="0.25">
      <c r="A115" s="81" t="s">
        <v>1863</v>
      </c>
      <c r="B115" s="81" t="s">
        <v>1864</v>
      </c>
      <c r="C115" s="81" t="s">
        <v>2</v>
      </c>
      <c r="D115" s="81" t="s">
        <v>3</v>
      </c>
      <c r="E115" s="81" t="s">
        <v>4</v>
      </c>
      <c r="F115" s="81" t="s">
        <v>5</v>
      </c>
      <c r="G115" s="81" t="s">
        <v>6</v>
      </c>
      <c r="H115" s="81" t="s">
        <v>7</v>
      </c>
      <c r="I115" s="81" t="s">
        <v>8</v>
      </c>
      <c r="J115" s="81" t="s">
        <v>9</v>
      </c>
      <c r="K115" s="81" t="s">
        <v>10</v>
      </c>
      <c r="L115" s="81" t="s">
        <v>11</v>
      </c>
      <c r="M115" s="81" t="s">
        <v>12</v>
      </c>
      <c r="N115" s="81" t="s">
        <v>13</v>
      </c>
      <c r="O115" s="81"/>
      <c r="P115" s="81" t="s">
        <v>14</v>
      </c>
      <c r="Q115" s="81"/>
      <c r="R115" s="81" t="s">
        <v>15</v>
      </c>
      <c r="S115" s="81" t="s">
        <v>16</v>
      </c>
      <c r="T115" s="81" t="s">
        <v>17</v>
      </c>
      <c r="U115" s="81" t="s">
        <v>18</v>
      </c>
      <c r="V115" s="81" t="s">
        <v>19</v>
      </c>
      <c r="W115" s="81" t="s">
        <v>20</v>
      </c>
      <c r="X115" s="81" t="s">
        <v>21</v>
      </c>
      <c r="Y115" s="81" t="s">
        <v>22</v>
      </c>
      <c r="Z115" s="81" t="s">
        <v>23</v>
      </c>
      <c r="AA115" s="81" t="s">
        <v>24</v>
      </c>
      <c r="AB115" s="81" t="s">
        <v>25</v>
      </c>
      <c r="AC115" s="81" t="s">
        <v>26</v>
      </c>
    </row>
    <row r="116" spans="1:29" ht="15.75" x14ac:dyDescent="0.25">
      <c r="A116" s="36" t="s">
        <v>27</v>
      </c>
      <c r="B116" s="37" t="s">
        <v>1751</v>
      </c>
      <c r="C116" s="143"/>
      <c r="D116" s="143"/>
      <c r="E116" s="143"/>
      <c r="F116" s="143"/>
      <c r="G116" s="143">
        <v>2</v>
      </c>
      <c r="H116" s="143">
        <v>2</v>
      </c>
      <c r="I116" s="143"/>
      <c r="J116" s="143">
        <v>3</v>
      </c>
      <c r="K116" s="143">
        <v>3</v>
      </c>
      <c r="L116" s="143"/>
      <c r="M116" s="143"/>
      <c r="N116" s="143">
        <v>3</v>
      </c>
      <c r="O116" s="143"/>
      <c r="P116" s="143">
        <v>5</v>
      </c>
      <c r="Q116" s="143"/>
      <c r="R116" s="143">
        <f t="shared" ref="R116:R121" si="192">C116*P116</f>
        <v>0</v>
      </c>
      <c r="S116" s="143">
        <f t="shared" ref="S116:S121" si="193">D116*P116</f>
        <v>0</v>
      </c>
      <c r="T116" s="143">
        <f t="shared" ref="T116:T121" si="194">E116*P116</f>
        <v>0</v>
      </c>
      <c r="U116" s="143">
        <f t="shared" ref="U116:U121" si="195">F116*P116</f>
        <v>0</v>
      </c>
      <c r="V116" s="143">
        <f t="shared" ref="V116:V121" si="196">G116*P116</f>
        <v>10</v>
      </c>
      <c r="W116" s="143">
        <f t="shared" ref="W116:W121" si="197">H116*P116</f>
        <v>10</v>
      </c>
      <c r="X116" s="143">
        <f t="shared" ref="X116:X121" si="198">I116*P116</f>
        <v>0</v>
      </c>
      <c r="Y116" s="143">
        <f t="shared" ref="Y116:Y121" si="199">J116*P116</f>
        <v>15</v>
      </c>
      <c r="Z116" s="143">
        <f t="shared" ref="Z116:Z121" si="200">K116*P116</f>
        <v>15</v>
      </c>
      <c r="AA116" s="143">
        <f t="shared" ref="AA116:AA121" si="201">L116*P116</f>
        <v>0</v>
      </c>
      <c r="AB116" s="143">
        <f t="shared" ref="AB116:AB121" si="202">M116*P116</f>
        <v>0</v>
      </c>
      <c r="AC116" s="143">
        <f t="shared" ref="AC116:AC121" si="203">N116*P116</f>
        <v>15</v>
      </c>
    </row>
    <row r="117" spans="1:29" ht="15.75" x14ac:dyDescent="0.25">
      <c r="A117" s="36" t="s">
        <v>31</v>
      </c>
      <c r="B117" s="37" t="s">
        <v>128</v>
      </c>
      <c r="C117" s="143"/>
      <c r="D117" s="143"/>
      <c r="E117" s="143"/>
      <c r="F117" s="143"/>
      <c r="G117" s="143"/>
      <c r="H117" s="143">
        <v>3</v>
      </c>
      <c r="I117" s="143">
        <v>3</v>
      </c>
      <c r="J117" s="143"/>
      <c r="K117" s="143"/>
      <c r="L117" s="143"/>
      <c r="M117" s="143"/>
      <c r="N117" s="143">
        <v>3</v>
      </c>
      <c r="O117" s="143"/>
      <c r="P117" s="143">
        <v>5</v>
      </c>
      <c r="Q117" s="143"/>
      <c r="R117" s="143">
        <f t="shared" si="192"/>
        <v>0</v>
      </c>
      <c r="S117" s="143">
        <f t="shared" si="193"/>
        <v>0</v>
      </c>
      <c r="T117" s="143">
        <f t="shared" si="194"/>
        <v>0</v>
      </c>
      <c r="U117" s="143">
        <f t="shared" si="195"/>
        <v>0</v>
      </c>
      <c r="V117" s="143">
        <f t="shared" si="196"/>
        <v>0</v>
      </c>
      <c r="W117" s="143">
        <f t="shared" si="197"/>
        <v>15</v>
      </c>
      <c r="X117" s="143">
        <f t="shared" si="198"/>
        <v>15</v>
      </c>
      <c r="Y117" s="143">
        <f t="shared" si="199"/>
        <v>0</v>
      </c>
      <c r="Z117" s="143">
        <f t="shared" si="200"/>
        <v>0</v>
      </c>
      <c r="AA117" s="143">
        <f t="shared" si="201"/>
        <v>0</v>
      </c>
      <c r="AB117" s="143">
        <f t="shared" si="202"/>
        <v>0</v>
      </c>
      <c r="AC117" s="143">
        <f t="shared" si="203"/>
        <v>15</v>
      </c>
    </row>
    <row r="118" spans="1:29" ht="15.75" x14ac:dyDescent="0.25">
      <c r="A118" s="36" t="s">
        <v>33</v>
      </c>
      <c r="B118" s="37" t="s">
        <v>129</v>
      </c>
      <c r="C118" s="143"/>
      <c r="D118" s="143"/>
      <c r="E118" s="143"/>
      <c r="F118" s="143"/>
      <c r="G118" s="143">
        <v>3</v>
      </c>
      <c r="H118" s="143">
        <v>3</v>
      </c>
      <c r="I118" s="143"/>
      <c r="J118" s="143">
        <v>3</v>
      </c>
      <c r="K118" s="143">
        <v>3</v>
      </c>
      <c r="L118" s="143"/>
      <c r="M118" s="143"/>
      <c r="N118" s="143"/>
      <c r="O118" s="143"/>
      <c r="P118" s="143">
        <v>5</v>
      </c>
      <c r="Q118" s="143"/>
      <c r="R118" s="143">
        <f t="shared" si="192"/>
        <v>0</v>
      </c>
      <c r="S118" s="143">
        <f t="shared" si="193"/>
        <v>0</v>
      </c>
      <c r="T118" s="143">
        <f t="shared" si="194"/>
        <v>0</v>
      </c>
      <c r="U118" s="143">
        <f t="shared" si="195"/>
        <v>0</v>
      </c>
      <c r="V118" s="143">
        <f t="shared" si="196"/>
        <v>15</v>
      </c>
      <c r="W118" s="143">
        <f t="shared" si="197"/>
        <v>15</v>
      </c>
      <c r="X118" s="143">
        <f t="shared" si="198"/>
        <v>0</v>
      </c>
      <c r="Y118" s="143">
        <f t="shared" si="199"/>
        <v>15</v>
      </c>
      <c r="Z118" s="143">
        <f t="shared" si="200"/>
        <v>15</v>
      </c>
      <c r="AA118" s="143">
        <f t="shared" si="201"/>
        <v>0</v>
      </c>
      <c r="AB118" s="143">
        <f t="shared" si="202"/>
        <v>0</v>
      </c>
      <c r="AC118" s="143">
        <f t="shared" si="203"/>
        <v>0</v>
      </c>
    </row>
    <row r="119" spans="1:29" ht="15.75" x14ac:dyDescent="0.25">
      <c r="A119" s="36" t="s">
        <v>35</v>
      </c>
      <c r="B119" s="37" t="s">
        <v>130</v>
      </c>
      <c r="C119" s="143"/>
      <c r="D119" s="143"/>
      <c r="E119" s="143"/>
      <c r="F119" s="143">
        <v>3</v>
      </c>
      <c r="G119" s="143">
        <v>2</v>
      </c>
      <c r="H119" s="143">
        <v>3</v>
      </c>
      <c r="I119" s="143">
        <v>3</v>
      </c>
      <c r="J119" s="143"/>
      <c r="K119" s="143"/>
      <c r="L119" s="143"/>
      <c r="M119" s="143"/>
      <c r="N119" s="143"/>
      <c r="O119" s="143"/>
      <c r="P119" s="143">
        <v>5</v>
      </c>
      <c r="Q119" s="143"/>
      <c r="R119" s="143">
        <f t="shared" si="192"/>
        <v>0</v>
      </c>
      <c r="S119" s="143">
        <f t="shared" si="193"/>
        <v>0</v>
      </c>
      <c r="T119" s="143">
        <f t="shared" si="194"/>
        <v>0</v>
      </c>
      <c r="U119" s="143">
        <f t="shared" si="195"/>
        <v>15</v>
      </c>
      <c r="V119" s="143">
        <f t="shared" si="196"/>
        <v>10</v>
      </c>
      <c r="W119" s="143">
        <f t="shared" si="197"/>
        <v>15</v>
      </c>
      <c r="X119" s="143">
        <f t="shared" si="198"/>
        <v>15</v>
      </c>
      <c r="Y119" s="143">
        <f t="shared" si="199"/>
        <v>0</v>
      </c>
      <c r="Z119" s="143">
        <f t="shared" si="200"/>
        <v>0</v>
      </c>
      <c r="AA119" s="143">
        <f t="shared" si="201"/>
        <v>0</v>
      </c>
      <c r="AB119" s="143">
        <f t="shared" si="202"/>
        <v>0</v>
      </c>
      <c r="AC119" s="143">
        <f t="shared" si="203"/>
        <v>0</v>
      </c>
    </row>
    <row r="120" spans="1:29" ht="15.75" x14ac:dyDescent="0.25">
      <c r="A120" s="36" t="s">
        <v>37</v>
      </c>
      <c r="B120" s="37" t="s">
        <v>131</v>
      </c>
      <c r="C120" s="143"/>
      <c r="D120" s="143"/>
      <c r="E120" s="143"/>
      <c r="F120" s="143"/>
      <c r="G120" s="143">
        <v>3</v>
      </c>
      <c r="H120" s="143"/>
      <c r="I120" s="143"/>
      <c r="J120" s="143"/>
      <c r="K120" s="143">
        <v>3</v>
      </c>
      <c r="L120" s="143"/>
      <c r="M120" s="143">
        <v>3</v>
      </c>
      <c r="N120" s="143">
        <v>3</v>
      </c>
      <c r="O120" s="143"/>
      <c r="P120" s="143">
        <v>5</v>
      </c>
      <c r="Q120" s="143"/>
      <c r="R120" s="143">
        <f t="shared" si="192"/>
        <v>0</v>
      </c>
      <c r="S120" s="143">
        <f t="shared" si="193"/>
        <v>0</v>
      </c>
      <c r="T120" s="143">
        <f t="shared" si="194"/>
        <v>0</v>
      </c>
      <c r="U120" s="143">
        <f t="shared" si="195"/>
        <v>0</v>
      </c>
      <c r="V120" s="143">
        <f t="shared" si="196"/>
        <v>15</v>
      </c>
      <c r="W120" s="143">
        <f t="shared" si="197"/>
        <v>0</v>
      </c>
      <c r="X120" s="143">
        <f t="shared" si="198"/>
        <v>0</v>
      </c>
      <c r="Y120" s="143">
        <f t="shared" si="199"/>
        <v>0</v>
      </c>
      <c r="Z120" s="143">
        <f t="shared" si="200"/>
        <v>15</v>
      </c>
      <c r="AA120" s="143">
        <f t="shared" si="201"/>
        <v>0</v>
      </c>
      <c r="AB120" s="143">
        <f t="shared" si="202"/>
        <v>15</v>
      </c>
      <c r="AC120" s="143">
        <f t="shared" si="203"/>
        <v>15</v>
      </c>
    </row>
    <row r="121" spans="1:29" ht="15.75" x14ac:dyDescent="0.25">
      <c r="A121" s="36" t="s">
        <v>39</v>
      </c>
      <c r="B121" s="37" t="s">
        <v>132</v>
      </c>
      <c r="C121" s="143"/>
      <c r="D121" s="143"/>
      <c r="E121" s="143"/>
      <c r="F121" s="143"/>
      <c r="G121" s="143"/>
      <c r="H121" s="143"/>
      <c r="I121" s="143"/>
      <c r="J121" s="143"/>
      <c r="K121" s="143">
        <v>3</v>
      </c>
      <c r="L121" s="143"/>
      <c r="M121" s="143">
        <v>3</v>
      </c>
      <c r="N121" s="143">
        <v>3</v>
      </c>
      <c r="O121" s="143"/>
      <c r="P121" s="143">
        <v>5</v>
      </c>
      <c r="Q121" s="143"/>
      <c r="R121" s="143">
        <f t="shared" si="192"/>
        <v>0</v>
      </c>
      <c r="S121" s="143">
        <f t="shared" si="193"/>
        <v>0</v>
      </c>
      <c r="T121" s="143">
        <f t="shared" si="194"/>
        <v>0</v>
      </c>
      <c r="U121" s="143">
        <f t="shared" si="195"/>
        <v>0</v>
      </c>
      <c r="V121" s="143">
        <f t="shared" si="196"/>
        <v>0</v>
      </c>
      <c r="W121" s="143">
        <f t="shared" si="197"/>
        <v>0</v>
      </c>
      <c r="X121" s="143">
        <f t="shared" si="198"/>
        <v>0</v>
      </c>
      <c r="Y121" s="143">
        <f t="shared" si="199"/>
        <v>0</v>
      </c>
      <c r="Z121" s="143">
        <f t="shared" si="200"/>
        <v>15</v>
      </c>
      <c r="AA121" s="143">
        <f t="shared" si="201"/>
        <v>0</v>
      </c>
      <c r="AB121" s="143">
        <f t="shared" si="202"/>
        <v>15</v>
      </c>
      <c r="AC121" s="143">
        <f t="shared" si="203"/>
        <v>15</v>
      </c>
    </row>
    <row r="122" spans="1:29" ht="15.75" x14ac:dyDescent="0.25">
      <c r="A122" s="81" t="s">
        <v>1865</v>
      </c>
      <c r="B122" s="81" t="s">
        <v>1866</v>
      </c>
      <c r="C122" s="81" t="s">
        <v>2</v>
      </c>
      <c r="D122" s="81" t="s">
        <v>3</v>
      </c>
      <c r="E122" s="81" t="s">
        <v>4</v>
      </c>
      <c r="F122" s="81" t="s">
        <v>5</v>
      </c>
      <c r="G122" s="81" t="s">
        <v>6</v>
      </c>
      <c r="H122" s="81" t="s">
        <v>7</v>
      </c>
      <c r="I122" s="81" t="s">
        <v>8</v>
      </c>
      <c r="J122" s="81" t="s">
        <v>9</v>
      </c>
      <c r="K122" s="81" t="s">
        <v>10</v>
      </c>
      <c r="L122" s="81" t="s">
        <v>11</v>
      </c>
      <c r="M122" s="81" t="s">
        <v>12</v>
      </c>
      <c r="N122" s="81" t="s">
        <v>13</v>
      </c>
      <c r="O122" s="81"/>
      <c r="P122" s="81" t="s">
        <v>14</v>
      </c>
      <c r="Q122" s="81"/>
      <c r="R122" s="81" t="s">
        <v>15</v>
      </c>
      <c r="S122" s="81" t="s">
        <v>16</v>
      </c>
      <c r="T122" s="81" t="s">
        <v>17</v>
      </c>
      <c r="U122" s="81" t="s">
        <v>18</v>
      </c>
      <c r="V122" s="81" t="s">
        <v>19</v>
      </c>
      <c r="W122" s="81" t="s">
        <v>20</v>
      </c>
      <c r="X122" s="81" t="s">
        <v>21</v>
      </c>
      <c r="Y122" s="81" t="s">
        <v>22</v>
      </c>
      <c r="Z122" s="81" t="s">
        <v>23</v>
      </c>
      <c r="AA122" s="81" t="s">
        <v>24</v>
      </c>
      <c r="AB122" s="81" t="s">
        <v>25</v>
      </c>
      <c r="AC122" s="81" t="s">
        <v>26</v>
      </c>
    </row>
    <row r="123" spans="1:29" ht="15.75" x14ac:dyDescent="0.25">
      <c r="A123" s="36" t="s">
        <v>27</v>
      </c>
      <c r="B123" s="37" t="s">
        <v>1867</v>
      </c>
      <c r="C123" s="143">
        <v>1</v>
      </c>
      <c r="D123" s="143"/>
      <c r="E123" s="143">
        <v>2</v>
      </c>
      <c r="F123" s="143"/>
      <c r="G123" s="143">
        <v>1</v>
      </c>
      <c r="H123" s="143"/>
      <c r="I123" s="143"/>
      <c r="J123" s="143"/>
      <c r="K123" s="143">
        <v>3</v>
      </c>
      <c r="L123" s="143"/>
      <c r="M123" s="143"/>
      <c r="N123" s="143"/>
      <c r="O123" s="143"/>
      <c r="P123" s="143">
        <v>5</v>
      </c>
      <c r="Q123" s="143"/>
      <c r="R123" s="143">
        <f t="shared" ref="R123:R128" si="204">C123*P123</f>
        <v>5</v>
      </c>
      <c r="S123" s="143">
        <f t="shared" ref="S123:S128" si="205">D123*P123</f>
        <v>0</v>
      </c>
      <c r="T123" s="143">
        <f t="shared" ref="T123:T128" si="206">E123*P123</f>
        <v>10</v>
      </c>
      <c r="U123" s="143">
        <f t="shared" ref="U123:U128" si="207">F123*P123</f>
        <v>0</v>
      </c>
      <c r="V123" s="143">
        <f t="shared" ref="V123:V128" si="208">G123*P123</f>
        <v>5</v>
      </c>
      <c r="W123" s="143">
        <f t="shared" ref="W123:W128" si="209">H123*P123</f>
        <v>0</v>
      </c>
      <c r="X123" s="143">
        <f t="shared" ref="X123:X128" si="210">I123*P123</f>
        <v>0</v>
      </c>
      <c r="Y123" s="143">
        <f t="shared" ref="Y123:Y128" si="211">J123*P123</f>
        <v>0</v>
      </c>
      <c r="Z123" s="143">
        <f t="shared" ref="Z123:Z128" si="212">K123*P123</f>
        <v>15</v>
      </c>
      <c r="AA123" s="143">
        <f t="shared" ref="AA123:AA128" si="213">L123*P123</f>
        <v>0</v>
      </c>
      <c r="AB123" s="143">
        <f t="shared" ref="AB123:AB128" si="214">M123*P123</f>
        <v>0</v>
      </c>
      <c r="AC123" s="143">
        <f t="shared" ref="AC123:AC128" si="215">N123*P123</f>
        <v>0</v>
      </c>
    </row>
    <row r="124" spans="1:29" ht="31.5" x14ac:dyDescent="0.25">
      <c r="A124" s="36" t="s">
        <v>31</v>
      </c>
      <c r="B124" s="37" t="s">
        <v>1868</v>
      </c>
      <c r="C124" s="143"/>
      <c r="D124" s="143">
        <v>3</v>
      </c>
      <c r="E124" s="143"/>
      <c r="F124" s="143"/>
      <c r="G124" s="143"/>
      <c r="H124" s="143"/>
      <c r="I124" s="143">
        <v>2</v>
      </c>
      <c r="J124" s="143"/>
      <c r="K124" s="143"/>
      <c r="L124" s="143"/>
      <c r="M124" s="143">
        <v>1</v>
      </c>
      <c r="N124" s="143"/>
      <c r="O124" s="143"/>
      <c r="P124" s="143">
        <v>5</v>
      </c>
      <c r="Q124" s="143"/>
      <c r="R124" s="143">
        <f t="shared" si="204"/>
        <v>0</v>
      </c>
      <c r="S124" s="143">
        <f t="shared" si="205"/>
        <v>15</v>
      </c>
      <c r="T124" s="143">
        <f t="shared" si="206"/>
        <v>0</v>
      </c>
      <c r="U124" s="143">
        <f t="shared" si="207"/>
        <v>0</v>
      </c>
      <c r="V124" s="143">
        <f t="shared" si="208"/>
        <v>0</v>
      </c>
      <c r="W124" s="143">
        <f t="shared" si="209"/>
        <v>0</v>
      </c>
      <c r="X124" s="143">
        <f t="shared" si="210"/>
        <v>10</v>
      </c>
      <c r="Y124" s="143">
        <f t="shared" si="211"/>
        <v>0</v>
      </c>
      <c r="Z124" s="143">
        <f t="shared" si="212"/>
        <v>0</v>
      </c>
      <c r="AA124" s="143">
        <f t="shared" si="213"/>
        <v>0</v>
      </c>
      <c r="AB124" s="143">
        <f t="shared" si="214"/>
        <v>5</v>
      </c>
      <c r="AC124" s="143">
        <f t="shared" si="215"/>
        <v>0</v>
      </c>
    </row>
    <row r="125" spans="1:29" ht="15.75" x14ac:dyDescent="0.25">
      <c r="A125" s="36" t="s">
        <v>33</v>
      </c>
      <c r="B125" s="37" t="s">
        <v>1869</v>
      </c>
      <c r="C125" s="143">
        <v>1</v>
      </c>
      <c r="D125" s="143"/>
      <c r="E125" s="143">
        <v>3</v>
      </c>
      <c r="F125" s="143"/>
      <c r="G125" s="143"/>
      <c r="H125" s="143"/>
      <c r="I125" s="143">
        <v>1</v>
      </c>
      <c r="J125" s="143"/>
      <c r="K125" s="143"/>
      <c r="L125" s="143"/>
      <c r="M125" s="143">
        <v>1</v>
      </c>
      <c r="N125" s="143"/>
      <c r="O125" s="143"/>
      <c r="P125" s="143">
        <v>5</v>
      </c>
      <c r="Q125" s="143"/>
      <c r="R125" s="143">
        <f t="shared" si="204"/>
        <v>5</v>
      </c>
      <c r="S125" s="143">
        <f t="shared" si="205"/>
        <v>0</v>
      </c>
      <c r="T125" s="143">
        <f t="shared" si="206"/>
        <v>15</v>
      </c>
      <c r="U125" s="143">
        <f t="shared" si="207"/>
        <v>0</v>
      </c>
      <c r="V125" s="143">
        <f t="shared" si="208"/>
        <v>0</v>
      </c>
      <c r="W125" s="143">
        <f t="shared" si="209"/>
        <v>0</v>
      </c>
      <c r="X125" s="143">
        <f t="shared" si="210"/>
        <v>5</v>
      </c>
      <c r="Y125" s="143">
        <f t="shared" si="211"/>
        <v>0</v>
      </c>
      <c r="Z125" s="143">
        <f t="shared" si="212"/>
        <v>0</v>
      </c>
      <c r="AA125" s="143">
        <f t="shared" si="213"/>
        <v>0</v>
      </c>
      <c r="AB125" s="143">
        <f t="shared" si="214"/>
        <v>5</v>
      </c>
      <c r="AC125" s="143">
        <f t="shared" si="215"/>
        <v>0</v>
      </c>
    </row>
    <row r="126" spans="1:29" ht="15.75" x14ac:dyDescent="0.25">
      <c r="A126" s="36" t="s">
        <v>35</v>
      </c>
      <c r="B126" s="37" t="s">
        <v>1870</v>
      </c>
      <c r="C126" s="143"/>
      <c r="D126" s="143">
        <v>2</v>
      </c>
      <c r="E126" s="143"/>
      <c r="F126" s="143"/>
      <c r="G126" s="143">
        <v>2</v>
      </c>
      <c r="H126" s="143"/>
      <c r="I126" s="143">
        <v>3</v>
      </c>
      <c r="J126" s="143"/>
      <c r="K126" s="143"/>
      <c r="L126" s="143"/>
      <c r="M126" s="143">
        <v>2</v>
      </c>
      <c r="N126" s="143"/>
      <c r="O126" s="143"/>
      <c r="P126" s="143">
        <v>5</v>
      </c>
      <c r="Q126" s="143"/>
      <c r="R126" s="143">
        <f t="shared" si="204"/>
        <v>0</v>
      </c>
      <c r="S126" s="143">
        <f t="shared" si="205"/>
        <v>10</v>
      </c>
      <c r="T126" s="143">
        <f t="shared" si="206"/>
        <v>0</v>
      </c>
      <c r="U126" s="143">
        <f t="shared" si="207"/>
        <v>0</v>
      </c>
      <c r="V126" s="143">
        <f t="shared" si="208"/>
        <v>10</v>
      </c>
      <c r="W126" s="143">
        <f t="shared" si="209"/>
        <v>0</v>
      </c>
      <c r="X126" s="143">
        <f t="shared" si="210"/>
        <v>15</v>
      </c>
      <c r="Y126" s="143">
        <f t="shared" si="211"/>
        <v>0</v>
      </c>
      <c r="Z126" s="143">
        <f t="shared" si="212"/>
        <v>0</v>
      </c>
      <c r="AA126" s="143">
        <f t="shared" si="213"/>
        <v>0</v>
      </c>
      <c r="AB126" s="143">
        <f t="shared" si="214"/>
        <v>10</v>
      </c>
      <c r="AC126" s="143">
        <f t="shared" si="215"/>
        <v>0</v>
      </c>
    </row>
    <row r="127" spans="1:29" ht="15.75" x14ac:dyDescent="0.25">
      <c r="A127" s="36" t="s">
        <v>37</v>
      </c>
      <c r="B127" s="37" t="s">
        <v>1871</v>
      </c>
      <c r="C127" s="143">
        <v>2</v>
      </c>
      <c r="D127" s="143">
        <v>1</v>
      </c>
      <c r="E127" s="143"/>
      <c r="F127" s="143">
        <v>2</v>
      </c>
      <c r="G127" s="143"/>
      <c r="H127" s="143">
        <v>1</v>
      </c>
      <c r="I127" s="143"/>
      <c r="J127" s="143"/>
      <c r="K127" s="143">
        <v>3</v>
      </c>
      <c r="L127" s="143"/>
      <c r="M127" s="143"/>
      <c r="N127" s="143"/>
      <c r="O127" s="143"/>
      <c r="P127" s="143">
        <v>5</v>
      </c>
      <c r="Q127" s="143"/>
      <c r="R127" s="143">
        <f t="shared" si="204"/>
        <v>10</v>
      </c>
      <c r="S127" s="143">
        <f t="shared" si="205"/>
        <v>5</v>
      </c>
      <c r="T127" s="143">
        <f t="shared" si="206"/>
        <v>0</v>
      </c>
      <c r="U127" s="143">
        <f t="shared" si="207"/>
        <v>10</v>
      </c>
      <c r="V127" s="143">
        <f t="shared" si="208"/>
        <v>0</v>
      </c>
      <c r="W127" s="143">
        <f t="shared" si="209"/>
        <v>5</v>
      </c>
      <c r="X127" s="143">
        <f t="shared" si="210"/>
        <v>0</v>
      </c>
      <c r="Y127" s="143">
        <f t="shared" si="211"/>
        <v>0</v>
      </c>
      <c r="Z127" s="143">
        <f t="shared" si="212"/>
        <v>15</v>
      </c>
      <c r="AA127" s="143">
        <f t="shared" si="213"/>
        <v>0</v>
      </c>
      <c r="AB127" s="143">
        <f t="shared" si="214"/>
        <v>0</v>
      </c>
      <c r="AC127" s="143">
        <f t="shared" si="215"/>
        <v>0</v>
      </c>
    </row>
    <row r="128" spans="1:29" ht="15.75" x14ac:dyDescent="0.25">
      <c r="A128" s="36" t="s">
        <v>39</v>
      </c>
      <c r="B128" s="37" t="s">
        <v>1872</v>
      </c>
      <c r="C128" s="143">
        <v>1</v>
      </c>
      <c r="D128" s="143"/>
      <c r="E128" s="143"/>
      <c r="F128" s="143"/>
      <c r="G128" s="143"/>
      <c r="H128" s="143"/>
      <c r="I128" s="143"/>
      <c r="J128" s="143"/>
      <c r="K128" s="143"/>
      <c r="L128" s="143"/>
      <c r="M128" s="143"/>
      <c r="N128" s="143"/>
      <c r="O128" s="143"/>
      <c r="P128" s="143">
        <v>5</v>
      </c>
      <c r="Q128" s="143"/>
      <c r="R128" s="143">
        <f t="shared" si="204"/>
        <v>5</v>
      </c>
      <c r="S128" s="143">
        <f t="shared" si="205"/>
        <v>0</v>
      </c>
      <c r="T128" s="143">
        <f t="shared" si="206"/>
        <v>0</v>
      </c>
      <c r="U128" s="143">
        <f t="shared" si="207"/>
        <v>0</v>
      </c>
      <c r="V128" s="143">
        <f t="shared" si="208"/>
        <v>0</v>
      </c>
      <c r="W128" s="143">
        <f t="shared" si="209"/>
        <v>0</v>
      </c>
      <c r="X128" s="143">
        <f t="shared" si="210"/>
        <v>0</v>
      </c>
      <c r="Y128" s="143">
        <f t="shared" si="211"/>
        <v>0</v>
      </c>
      <c r="Z128" s="143">
        <f t="shared" si="212"/>
        <v>0</v>
      </c>
      <c r="AA128" s="143">
        <f t="shared" si="213"/>
        <v>0</v>
      </c>
      <c r="AB128" s="143">
        <f t="shared" si="214"/>
        <v>0</v>
      </c>
      <c r="AC128" s="143">
        <f t="shared" si="215"/>
        <v>0</v>
      </c>
    </row>
    <row r="129" spans="1:29" ht="15.75" x14ac:dyDescent="0.25">
      <c r="A129" s="81" t="s">
        <v>1873</v>
      </c>
      <c r="B129" s="81" t="s">
        <v>1874</v>
      </c>
      <c r="C129" s="81" t="s">
        <v>2</v>
      </c>
      <c r="D129" s="81" t="s">
        <v>3</v>
      </c>
      <c r="E129" s="81" t="s">
        <v>4</v>
      </c>
      <c r="F129" s="81" t="s">
        <v>5</v>
      </c>
      <c r="G129" s="81" t="s">
        <v>6</v>
      </c>
      <c r="H129" s="81" t="s">
        <v>7</v>
      </c>
      <c r="I129" s="81" t="s">
        <v>8</v>
      </c>
      <c r="J129" s="81" t="s">
        <v>9</v>
      </c>
      <c r="K129" s="81" t="s">
        <v>10</v>
      </c>
      <c r="L129" s="81" t="s">
        <v>11</v>
      </c>
      <c r="M129" s="81" t="s">
        <v>12</v>
      </c>
      <c r="N129" s="81" t="s">
        <v>13</v>
      </c>
      <c r="O129" s="81"/>
      <c r="P129" s="81" t="s">
        <v>14</v>
      </c>
      <c r="Q129" s="81"/>
      <c r="R129" s="81" t="s">
        <v>15</v>
      </c>
      <c r="S129" s="81" t="s">
        <v>16</v>
      </c>
      <c r="T129" s="81" t="s">
        <v>17</v>
      </c>
      <c r="U129" s="81" t="s">
        <v>18</v>
      </c>
      <c r="V129" s="81" t="s">
        <v>19</v>
      </c>
      <c r="W129" s="81" t="s">
        <v>20</v>
      </c>
      <c r="X129" s="81" t="s">
        <v>21</v>
      </c>
      <c r="Y129" s="81" t="s">
        <v>22</v>
      </c>
      <c r="Z129" s="81" t="s">
        <v>23</v>
      </c>
      <c r="AA129" s="81" t="s">
        <v>24</v>
      </c>
      <c r="AB129" s="81" t="s">
        <v>25</v>
      </c>
      <c r="AC129" s="81" t="s">
        <v>26</v>
      </c>
    </row>
    <row r="130" spans="1:29" ht="15.75" x14ac:dyDescent="0.25">
      <c r="A130" s="36" t="s">
        <v>27</v>
      </c>
      <c r="B130" s="37" t="s">
        <v>144</v>
      </c>
      <c r="C130" s="143"/>
      <c r="D130" s="143"/>
      <c r="E130" s="143"/>
      <c r="F130" s="143"/>
      <c r="G130" s="143"/>
      <c r="H130" s="143">
        <v>3</v>
      </c>
      <c r="I130" s="143">
        <v>2</v>
      </c>
      <c r="J130" s="143">
        <v>1</v>
      </c>
      <c r="K130" s="143"/>
      <c r="L130" s="143"/>
      <c r="M130" s="143"/>
      <c r="N130" s="143"/>
      <c r="O130" s="143"/>
      <c r="P130" s="143">
        <v>0.9</v>
      </c>
      <c r="Q130" s="143"/>
      <c r="R130" s="143">
        <f t="shared" ref="R130:R135" si="216">C130*P130</f>
        <v>0</v>
      </c>
      <c r="S130" s="143">
        <f t="shared" ref="S130:S135" si="217">D130*P130</f>
        <v>0</v>
      </c>
      <c r="T130" s="143">
        <f t="shared" ref="T130:T135" si="218">E130*P130</f>
        <v>0</v>
      </c>
      <c r="U130" s="143">
        <f t="shared" ref="U130:U135" si="219">F130*P130</f>
        <v>0</v>
      </c>
      <c r="V130" s="143">
        <f t="shared" ref="V130:V135" si="220">G130*P130</f>
        <v>0</v>
      </c>
      <c r="W130" s="143">
        <f t="shared" ref="W130:W135" si="221">H130*P130</f>
        <v>2.7</v>
      </c>
      <c r="X130" s="143">
        <f t="shared" ref="X130:X135" si="222">I130*P130</f>
        <v>1.8</v>
      </c>
      <c r="Y130" s="143">
        <f t="shared" ref="Y130:Y135" si="223">J130*P130</f>
        <v>0.9</v>
      </c>
      <c r="Z130" s="143">
        <f t="shared" ref="Z130:Z135" si="224">K130*P130</f>
        <v>0</v>
      </c>
      <c r="AA130" s="143">
        <f t="shared" ref="AA130:AA135" si="225">L130*P130</f>
        <v>0</v>
      </c>
      <c r="AB130" s="143">
        <f t="shared" ref="AB130:AB135" si="226">M130*P130</f>
        <v>0</v>
      </c>
      <c r="AC130" s="143">
        <f t="shared" ref="AC130:AC135" si="227">N130*P130</f>
        <v>0</v>
      </c>
    </row>
    <row r="131" spans="1:29" ht="15.75" x14ac:dyDescent="0.25">
      <c r="A131" s="36" t="s">
        <v>31</v>
      </c>
      <c r="B131" s="37" t="s">
        <v>1529</v>
      </c>
      <c r="C131" s="143"/>
      <c r="D131" s="143"/>
      <c r="E131" s="143"/>
      <c r="F131" s="143"/>
      <c r="G131" s="143"/>
      <c r="H131" s="143">
        <v>3</v>
      </c>
      <c r="I131" s="143"/>
      <c r="J131" s="143"/>
      <c r="K131" s="143">
        <v>2</v>
      </c>
      <c r="L131" s="143"/>
      <c r="M131" s="143"/>
      <c r="N131" s="143"/>
      <c r="O131" s="143"/>
      <c r="P131" s="143">
        <v>0.9</v>
      </c>
      <c r="Q131" s="143"/>
      <c r="R131" s="143">
        <f t="shared" si="216"/>
        <v>0</v>
      </c>
      <c r="S131" s="143">
        <f t="shared" si="217"/>
        <v>0</v>
      </c>
      <c r="T131" s="143">
        <f t="shared" si="218"/>
        <v>0</v>
      </c>
      <c r="U131" s="143">
        <f t="shared" si="219"/>
        <v>0</v>
      </c>
      <c r="V131" s="143">
        <f t="shared" si="220"/>
        <v>0</v>
      </c>
      <c r="W131" s="143">
        <f t="shared" si="221"/>
        <v>2.7</v>
      </c>
      <c r="X131" s="143">
        <f t="shared" si="222"/>
        <v>0</v>
      </c>
      <c r="Y131" s="143">
        <f t="shared" si="223"/>
        <v>0</v>
      </c>
      <c r="Z131" s="143">
        <f t="shared" si="224"/>
        <v>1.8</v>
      </c>
      <c r="AA131" s="143">
        <f t="shared" si="225"/>
        <v>0</v>
      </c>
      <c r="AB131" s="143">
        <f t="shared" si="226"/>
        <v>0</v>
      </c>
      <c r="AC131" s="143">
        <f t="shared" si="227"/>
        <v>0</v>
      </c>
    </row>
    <row r="132" spans="1:29" ht="15.75" x14ac:dyDescent="0.25">
      <c r="A132" s="36" t="s">
        <v>33</v>
      </c>
      <c r="B132" s="37" t="s">
        <v>146</v>
      </c>
      <c r="C132" s="143"/>
      <c r="D132" s="143"/>
      <c r="E132" s="143"/>
      <c r="F132" s="143"/>
      <c r="G132" s="143"/>
      <c r="H132" s="143">
        <v>3</v>
      </c>
      <c r="I132" s="143">
        <v>2</v>
      </c>
      <c r="J132" s="143">
        <v>1</v>
      </c>
      <c r="K132" s="143"/>
      <c r="L132" s="143"/>
      <c r="M132" s="143"/>
      <c r="N132" s="143"/>
      <c r="O132" s="143"/>
      <c r="P132" s="143">
        <v>0.9</v>
      </c>
      <c r="Q132" s="143"/>
      <c r="R132" s="143">
        <f t="shared" si="216"/>
        <v>0</v>
      </c>
      <c r="S132" s="143">
        <f t="shared" si="217"/>
        <v>0</v>
      </c>
      <c r="T132" s="143">
        <f t="shared" si="218"/>
        <v>0</v>
      </c>
      <c r="U132" s="143">
        <f t="shared" si="219"/>
        <v>0</v>
      </c>
      <c r="V132" s="143">
        <f t="shared" si="220"/>
        <v>0</v>
      </c>
      <c r="W132" s="143">
        <f t="shared" si="221"/>
        <v>2.7</v>
      </c>
      <c r="X132" s="143">
        <f t="shared" si="222"/>
        <v>1.8</v>
      </c>
      <c r="Y132" s="143">
        <f t="shared" si="223"/>
        <v>0.9</v>
      </c>
      <c r="Z132" s="143">
        <f t="shared" si="224"/>
        <v>0</v>
      </c>
      <c r="AA132" s="143">
        <f t="shared" si="225"/>
        <v>0</v>
      </c>
      <c r="AB132" s="143">
        <f t="shared" si="226"/>
        <v>0</v>
      </c>
      <c r="AC132" s="143">
        <f t="shared" si="227"/>
        <v>0</v>
      </c>
    </row>
    <row r="133" spans="1:29" ht="15.75" x14ac:dyDescent="0.25">
      <c r="A133" s="36" t="s">
        <v>35</v>
      </c>
      <c r="B133" s="37" t="s">
        <v>147</v>
      </c>
      <c r="C133" s="143"/>
      <c r="D133" s="143"/>
      <c r="E133" s="143"/>
      <c r="F133" s="143"/>
      <c r="G133" s="143"/>
      <c r="H133" s="143"/>
      <c r="I133" s="143">
        <v>3</v>
      </c>
      <c r="J133" s="143"/>
      <c r="K133" s="143">
        <v>3</v>
      </c>
      <c r="L133" s="143"/>
      <c r="M133" s="143"/>
      <c r="N133" s="143"/>
      <c r="O133" s="143"/>
      <c r="P133" s="143">
        <v>0.9</v>
      </c>
      <c r="Q133" s="143"/>
      <c r="R133" s="143">
        <f t="shared" si="216"/>
        <v>0</v>
      </c>
      <c r="S133" s="143">
        <f t="shared" si="217"/>
        <v>0</v>
      </c>
      <c r="T133" s="143">
        <f t="shared" si="218"/>
        <v>0</v>
      </c>
      <c r="U133" s="143">
        <f t="shared" si="219"/>
        <v>0</v>
      </c>
      <c r="V133" s="143">
        <f t="shared" si="220"/>
        <v>0</v>
      </c>
      <c r="W133" s="143">
        <f t="shared" si="221"/>
        <v>0</v>
      </c>
      <c r="X133" s="143">
        <f t="shared" si="222"/>
        <v>2.7</v>
      </c>
      <c r="Y133" s="143">
        <f t="shared" si="223"/>
        <v>0</v>
      </c>
      <c r="Z133" s="143">
        <f t="shared" si="224"/>
        <v>2.7</v>
      </c>
      <c r="AA133" s="143">
        <f t="shared" si="225"/>
        <v>0</v>
      </c>
      <c r="AB133" s="143">
        <f t="shared" si="226"/>
        <v>0</v>
      </c>
      <c r="AC133" s="143">
        <f t="shared" si="227"/>
        <v>0</v>
      </c>
    </row>
    <row r="134" spans="1:29" ht="15.75" x14ac:dyDescent="0.25">
      <c r="A134" s="36" t="s">
        <v>37</v>
      </c>
      <c r="B134" s="37" t="s">
        <v>1532</v>
      </c>
      <c r="C134" s="143"/>
      <c r="D134" s="143"/>
      <c r="E134" s="143"/>
      <c r="F134" s="143"/>
      <c r="G134" s="143"/>
      <c r="H134" s="143">
        <v>2</v>
      </c>
      <c r="I134" s="143"/>
      <c r="J134" s="143"/>
      <c r="K134" s="143">
        <v>2</v>
      </c>
      <c r="L134" s="143">
        <v>3</v>
      </c>
      <c r="M134" s="143"/>
      <c r="N134" s="143"/>
      <c r="O134" s="143"/>
      <c r="P134" s="143">
        <v>0.9</v>
      </c>
      <c r="Q134" s="143"/>
      <c r="R134" s="143">
        <f t="shared" si="216"/>
        <v>0</v>
      </c>
      <c r="S134" s="143">
        <f t="shared" si="217"/>
        <v>0</v>
      </c>
      <c r="T134" s="143">
        <f t="shared" si="218"/>
        <v>0</v>
      </c>
      <c r="U134" s="143">
        <f t="shared" si="219"/>
        <v>0</v>
      </c>
      <c r="V134" s="143">
        <f t="shared" si="220"/>
        <v>0</v>
      </c>
      <c r="W134" s="143">
        <f t="shared" si="221"/>
        <v>1.8</v>
      </c>
      <c r="X134" s="143">
        <f t="shared" si="222"/>
        <v>0</v>
      </c>
      <c r="Y134" s="143">
        <f t="shared" si="223"/>
        <v>0</v>
      </c>
      <c r="Z134" s="143">
        <f t="shared" si="224"/>
        <v>1.8</v>
      </c>
      <c r="AA134" s="143">
        <f t="shared" si="225"/>
        <v>2.7</v>
      </c>
      <c r="AB134" s="143">
        <f t="shared" si="226"/>
        <v>0</v>
      </c>
      <c r="AC134" s="143">
        <f t="shared" si="227"/>
        <v>0</v>
      </c>
    </row>
    <row r="135" spans="1:29" ht="15.75" x14ac:dyDescent="0.25">
      <c r="A135" s="36" t="s">
        <v>39</v>
      </c>
      <c r="B135" s="37" t="s">
        <v>1875</v>
      </c>
      <c r="C135" s="143"/>
      <c r="D135" s="143"/>
      <c r="E135" s="143"/>
      <c r="F135" s="143"/>
      <c r="G135" s="143"/>
      <c r="H135" s="143">
        <v>2</v>
      </c>
      <c r="I135" s="143">
        <v>3</v>
      </c>
      <c r="J135" s="143"/>
      <c r="K135" s="143">
        <v>2</v>
      </c>
      <c r="L135" s="143"/>
      <c r="M135" s="143"/>
      <c r="N135" s="143"/>
      <c r="O135" s="143"/>
      <c r="P135" s="143">
        <v>0.9</v>
      </c>
      <c r="Q135" s="143"/>
      <c r="R135" s="143">
        <f t="shared" si="216"/>
        <v>0</v>
      </c>
      <c r="S135" s="143">
        <f t="shared" si="217"/>
        <v>0</v>
      </c>
      <c r="T135" s="143">
        <f t="shared" si="218"/>
        <v>0</v>
      </c>
      <c r="U135" s="143">
        <f t="shared" si="219"/>
        <v>0</v>
      </c>
      <c r="V135" s="143">
        <f t="shared" si="220"/>
        <v>0</v>
      </c>
      <c r="W135" s="143">
        <f t="shared" si="221"/>
        <v>1.8</v>
      </c>
      <c r="X135" s="143">
        <f t="shared" si="222"/>
        <v>2.7</v>
      </c>
      <c r="Y135" s="143">
        <f t="shared" si="223"/>
        <v>0</v>
      </c>
      <c r="Z135" s="143">
        <f t="shared" si="224"/>
        <v>1.8</v>
      </c>
      <c r="AA135" s="143">
        <f t="shared" si="225"/>
        <v>0</v>
      </c>
      <c r="AB135" s="143">
        <f t="shared" si="226"/>
        <v>0</v>
      </c>
      <c r="AC135" s="143">
        <f t="shared" si="227"/>
        <v>0</v>
      </c>
    </row>
    <row r="136" spans="1:29" ht="15.75" x14ac:dyDescent="0.25">
      <c r="A136" s="81" t="s">
        <v>1876</v>
      </c>
      <c r="B136" s="81" t="s">
        <v>1877</v>
      </c>
      <c r="C136" s="81" t="s">
        <v>2</v>
      </c>
      <c r="D136" s="81" t="s">
        <v>3</v>
      </c>
      <c r="E136" s="81" t="s">
        <v>4</v>
      </c>
      <c r="F136" s="81" t="s">
        <v>5</v>
      </c>
      <c r="G136" s="81" t="s">
        <v>6</v>
      </c>
      <c r="H136" s="81" t="s">
        <v>7</v>
      </c>
      <c r="I136" s="81" t="s">
        <v>8</v>
      </c>
      <c r="J136" s="81" t="s">
        <v>9</v>
      </c>
      <c r="K136" s="81" t="s">
        <v>10</v>
      </c>
      <c r="L136" s="81" t="s">
        <v>11</v>
      </c>
      <c r="M136" s="81" t="s">
        <v>12</v>
      </c>
      <c r="N136" s="81" t="s">
        <v>13</v>
      </c>
      <c r="O136" s="81"/>
      <c r="P136" s="81" t="s">
        <v>14</v>
      </c>
      <c r="Q136" s="81"/>
      <c r="R136" s="81" t="s">
        <v>15</v>
      </c>
      <c r="S136" s="81" t="s">
        <v>16</v>
      </c>
      <c r="T136" s="81" t="s">
        <v>17</v>
      </c>
      <c r="U136" s="81" t="s">
        <v>18</v>
      </c>
      <c r="V136" s="81" t="s">
        <v>19</v>
      </c>
      <c r="W136" s="81" t="s">
        <v>20</v>
      </c>
      <c r="X136" s="81" t="s">
        <v>21</v>
      </c>
      <c r="Y136" s="81" t="s">
        <v>22</v>
      </c>
      <c r="Z136" s="81" t="s">
        <v>23</v>
      </c>
      <c r="AA136" s="81" t="s">
        <v>24</v>
      </c>
      <c r="AB136" s="81" t="s">
        <v>25</v>
      </c>
      <c r="AC136" s="81" t="s">
        <v>26</v>
      </c>
    </row>
    <row r="137" spans="1:29" ht="15.75" x14ac:dyDescent="0.25">
      <c r="A137" s="36" t="s">
        <v>27</v>
      </c>
      <c r="B137" s="37" t="s">
        <v>1878</v>
      </c>
      <c r="C137" s="143">
        <v>3</v>
      </c>
      <c r="D137" s="143">
        <v>2</v>
      </c>
      <c r="E137" s="143">
        <v>2</v>
      </c>
      <c r="F137" s="143"/>
      <c r="G137" s="143"/>
      <c r="H137" s="143"/>
      <c r="I137" s="143"/>
      <c r="J137" s="143"/>
      <c r="K137" s="143"/>
      <c r="L137" s="143"/>
      <c r="M137" s="143"/>
      <c r="N137" s="143"/>
      <c r="O137" s="143"/>
      <c r="P137" s="143">
        <v>0.8</v>
      </c>
      <c r="Q137" s="143"/>
      <c r="R137" s="143">
        <f t="shared" ref="R137:R142" si="228">C137*P137</f>
        <v>2.4000000000000004</v>
      </c>
      <c r="S137" s="143">
        <f t="shared" ref="S137:S142" si="229">D137*P137</f>
        <v>1.6</v>
      </c>
      <c r="T137" s="143">
        <f t="shared" ref="T137:T142" si="230">E137*P137</f>
        <v>1.6</v>
      </c>
      <c r="U137" s="143">
        <f t="shared" ref="U137:U142" si="231">F137*P137</f>
        <v>0</v>
      </c>
      <c r="V137" s="143">
        <f t="shared" ref="V137:V142" si="232">G137*P137</f>
        <v>0</v>
      </c>
      <c r="W137" s="143">
        <f t="shared" ref="W137:W142" si="233">H137*P137</f>
        <v>0</v>
      </c>
      <c r="X137" s="143">
        <f t="shared" ref="X137:X142" si="234">I137*P137</f>
        <v>0</v>
      </c>
      <c r="Y137" s="143">
        <f t="shared" ref="Y137:Y142" si="235">J137*P137</f>
        <v>0</v>
      </c>
      <c r="Z137" s="143">
        <f t="shared" ref="Z137:Z142" si="236">K137*P137</f>
        <v>0</v>
      </c>
      <c r="AA137" s="143">
        <f t="shared" ref="AA137:AA142" si="237">L137*P137</f>
        <v>0</v>
      </c>
      <c r="AB137" s="143">
        <f t="shared" ref="AB137:AB142" si="238">M137*P137</f>
        <v>0</v>
      </c>
      <c r="AC137" s="143">
        <f t="shared" ref="AC137:AC142" si="239">N137*P137</f>
        <v>0</v>
      </c>
    </row>
    <row r="138" spans="1:29" ht="15.75" x14ac:dyDescent="0.25">
      <c r="A138" s="36" t="s">
        <v>31</v>
      </c>
      <c r="B138" s="37" t="s">
        <v>1879</v>
      </c>
      <c r="C138" s="143">
        <v>2</v>
      </c>
      <c r="D138" s="143">
        <v>3</v>
      </c>
      <c r="E138" s="143">
        <v>3</v>
      </c>
      <c r="F138" s="143"/>
      <c r="G138" s="143"/>
      <c r="H138" s="143"/>
      <c r="I138" s="143"/>
      <c r="J138" s="143"/>
      <c r="K138" s="143"/>
      <c r="L138" s="143"/>
      <c r="M138" s="143"/>
      <c r="N138" s="143"/>
      <c r="O138" s="143"/>
      <c r="P138" s="143">
        <v>0.8</v>
      </c>
      <c r="Q138" s="143"/>
      <c r="R138" s="143">
        <f t="shared" si="228"/>
        <v>1.6</v>
      </c>
      <c r="S138" s="143">
        <f t="shared" si="229"/>
        <v>2.4000000000000004</v>
      </c>
      <c r="T138" s="143">
        <f t="shared" si="230"/>
        <v>2.4000000000000004</v>
      </c>
      <c r="U138" s="143">
        <f t="shared" si="231"/>
        <v>0</v>
      </c>
      <c r="V138" s="143">
        <f t="shared" si="232"/>
        <v>0</v>
      </c>
      <c r="W138" s="143">
        <f t="shared" si="233"/>
        <v>0</v>
      </c>
      <c r="X138" s="143">
        <f t="shared" si="234"/>
        <v>0</v>
      </c>
      <c r="Y138" s="143">
        <f t="shared" si="235"/>
        <v>0</v>
      </c>
      <c r="Z138" s="143">
        <f t="shared" si="236"/>
        <v>0</v>
      </c>
      <c r="AA138" s="143">
        <f t="shared" si="237"/>
        <v>0</v>
      </c>
      <c r="AB138" s="143">
        <f t="shared" si="238"/>
        <v>0</v>
      </c>
      <c r="AC138" s="143">
        <f t="shared" si="239"/>
        <v>0</v>
      </c>
    </row>
    <row r="139" spans="1:29" ht="15.75" x14ac:dyDescent="0.25">
      <c r="A139" s="36" t="s">
        <v>33</v>
      </c>
      <c r="B139" s="37" t="s">
        <v>1880</v>
      </c>
      <c r="C139" s="143">
        <v>3</v>
      </c>
      <c r="D139" s="143">
        <v>2</v>
      </c>
      <c r="E139" s="143">
        <v>1</v>
      </c>
      <c r="F139" s="143"/>
      <c r="G139" s="143"/>
      <c r="H139" s="143"/>
      <c r="I139" s="143"/>
      <c r="J139" s="143"/>
      <c r="K139" s="143"/>
      <c r="L139" s="143"/>
      <c r="M139" s="143"/>
      <c r="N139" s="143"/>
      <c r="O139" s="143"/>
      <c r="P139" s="143">
        <v>0.8</v>
      </c>
      <c r="Q139" s="143"/>
      <c r="R139" s="143">
        <f t="shared" si="228"/>
        <v>2.4000000000000004</v>
      </c>
      <c r="S139" s="143">
        <f t="shared" si="229"/>
        <v>1.6</v>
      </c>
      <c r="T139" s="143">
        <f t="shared" si="230"/>
        <v>0.8</v>
      </c>
      <c r="U139" s="143">
        <f t="shared" si="231"/>
        <v>0</v>
      </c>
      <c r="V139" s="143">
        <f t="shared" si="232"/>
        <v>0</v>
      </c>
      <c r="W139" s="143">
        <f t="shared" si="233"/>
        <v>0</v>
      </c>
      <c r="X139" s="143">
        <f t="shared" si="234"/>
        <v>0</v>
      </c>
      <c r="Y139" s="143">
        <f t="shared" si="235"/>
        <v>0</v>
      </c>
      <c r="Z139" s="143">
        <f t="shared" si="236"/>
        <v>0</v>
      </c>
      <c r="AA139" s="143">
        <f t="shared" si="237"/>
        <v>0</v>
      </c>
      <c r="AB139" s="143">
        <f t="shared" si="238"/>
        <v>0</v>
      </c>
      <c r="AC139" s="143">
        <f t="shared" si="239"/>
        <v>0</v>
      </c>
    </row>
    <row r="140" spans="1:29" ht="15.75" x14ac:dyDescent="0.25">
      <c r="A140" s="36" t="s">
        <v>35</v>
      </c>
      <c r="B140" s="37" t="s">
        <v>1881</v>
      </c>
      <c r="C140" s="143">
        <v>2</v>
      </c>
      <c r="D140" s="143">
        <v>3</v>
      </c>
      <c r="E140" s="143">
        <v>1</v>
      </c>
      <c r="F140" s="143"/>
      <c r="G140" s="143"/>
      <c r="H140" s="143"/>
      <c r="I140" s="143"/>
      <c r="J140" s="143"/>
      <c r="K140" s="143"/>
      <c r="L140" s="143"/>
      <c r="M140" s="143"/>
      <c r="N140" s="143"/>
      <c r="O140" s="143"/>
      <c r="P140" s="143">
        <v>0.8</v>
      </c>
      <c r="Q140" s="143"/>
      <c r="R140" s="143">
        <f t="shared" si="228"/>
        <v>1.6</v>
      </c>
      <c r="S140" s="143">
        <f t="shared" si="229"/>
        <v>2.4000000000000004</v>
      </c>
      <c r="T140" s="143">
        <f t="shared" si="230"/>
        <v>0.8</v>
      </c>
      <c r="U140" s="143">
        <f t="shared" si="231"/>
        <v>0</v>
      </c>
      <c r="V140" s="143">
        <f t="shared" si="232"/>
        <v>0</v>
      </c>
      <c r="W140" s="143">
        <f t="shared" si="233"/>
        <v>0</v>
      </c>
      <c r="X140" s="143">
        <f t="shared" si="234"/>
        <v>0</v>
      </c>
      <c r="Y140" s="143">
        <f t="shared" si="235"/>
        <v>0</v>
      </c>
      <c r="Z140" s="143">
        <f t="shared" si="236"/>
        <v>0</v>
      </c>
      <c r="AA140" s="143">
        <f t="shared" si="237"/>
        <v>0</v>
      </c>
      <c r="AB140" s="143">
        <f t="shared" si="238"/>
        <v>0</v>
      </c>
      <c r="AC140" s="143">
        <f t="shared" si="239"/>
        <v>0</v>
      </c>
    </row>
    <row r="141" spans="1:29" ht="15.75" x14ac:dyDescent="0.25">
      <c r="A141" s="36" t="s">
        <v>37</v>
      </c>
      <c r="B141" s="37" t="s">
        <v>1882</v>
      </c>
      <c r="C141" s="143">
        <v>3</v>
      </c>
      <c r="D141" s="143">
        <v>3</v>
      </c>
      <c r="E141" s="143">
        <v>2</v>
      </c>
      <c r="F141" s="143"/>
      <c r="G141" s="143"/>
      <c r="H141" s="143"/>
      <c r="I141" s="143"/>
      <c r="J141" s="143"/>
      <c r="K141" s="143"/>
      <c r="L141" s="143"/>
      <c r="M141" s="143"/>
      <c r="N141" s="143"/>
      <c r="O141" s="143"/>
      <c r="P141" s="143">
        <v>0.8</v>
      </c>
      <c r="Q141" s="143"/>
      <c r="R141" s="143">
        <f t="shared" si="228"/>
        <v>2.4000000000000004</v>
      </c>
      <c r="S141" s="143">
        <f t="shared" si="229"/>
        <v>2.4000000000000004</v>
      </c>
      <c r="T141" s="143">
        <f t="shared" si="230"/>
        <v>1.6</v>
      </c>
      <c r="U141" s="143">
        <f t="shared" si="231"/>
        <v>0</v>
      </c>
      <c r="V141" s="143">
        <f t="shared" si="232"/>
        <v>0</v>
      </c>
      <c r="W141" s="143">
        <f t="shared" si="233"/>
        <v>0</v>
      </c>
      <c r="X141" s="143">
        <f t="shared" si="234"/>
        <v>0</v>
      </c>
      <c r="Y141" s="143">
        <f t="shared" si="235"/>
        <v>0</v>
      </c>
      <c r="Z141" s="143">
        <f t="shared" si="236"/>
        <v>0</v>
      </c>
      <c r="AA141" s="143">
        <f t="shared" si="237"/>
        <v>0</v>
      </c>
      <c r="AB141" s="143">
        <f t="shared" si="238"/>
        <v>0</v>
      </c>
      <c r="AC141" s="143">
        <f t="shared" si="239"/>
        <v>0</v>
      </c>
    </row>
    <row r="142" spans="1:29" ht="15.75" x14ac:dyDescent="0.25">
      <c r="A142" s="36" t="s">
        <v>39</v>
      </c>
      <c r="B142" s="37" t="s">
        <v>1883</v>
      </c>
      <c r="C142" s="143">
        <v>3</v>
      </c>
      <c r="D142" s="143">
        <v>3</v>
      </c>
      <c r="E142" s="143">
        <v>1</v>
      </c>
      <c r="F142" s="143"/>
      <c r="G142" s="143"/>
      <c r="H142" s="143"/>
      <c r="I142" s="143"/>
      <c r="J142" s="143"/>
      <c r="K142" s="143"/>
      <c r="L142" s="143"/>
      <c r="M142" s="143"/>
      <c r="N142" s="143"/>
      <c r="O142" s="143"/>
      <c r="P142" s="143">
        <v>0.8</v>
      </c>
      <c r="Q142" s="143"/>
      <c r="R142" s="143">
        <f t="shared" si="228"/>
        <v>2.4000000000000004</v>
      </c>
      <c r="S142" s="143">
        <f t="shared" si="229"/>
        <v>2.4000000000000004</v>
      </c>
      <c r="T142" s="143">
        <f t="shared" si="230"/>
        <v>0.8</v>
      </c>
      <c r="U142" s="143">
        <f t="shared" si="231"/>
        <v>0</v>
      </c>
      <c r="V142" s="143">
        <f t="shared" si="232"/>
        <v>0</v>
      </c>
      <c r="W142" s="143">
        <f t="shared" si="233"/>
        <v>0</v>
      </c>
      <c r="X142" s="143">
        <f t="shared" si="234"/>
        <v>0</v>
      </c>
      <c r="Y142" s="143">
        <f t="shared" si="235"/>
        <v>0</v>
      </c>
      <c r="Z142" s="143">
        <f t="shared" si="236"/>
        <v>0</v>
      </c>
      <c r="AA142" s="143">
        <f t="shared" si="237"/>
        <v>0</v>
      </c>
      <c r="AB142" s="143">
        <f t="shared" si="238"/>
        <v>0</v>
      </c>
      <c r="AC142" s="143">
        <f t="shared" si="239"/>
        <v>0</v>
      </c>
    </row>
    <row r="143" spans="1:29" ht="15.75" x14ac:dyDescent="0.25">
      <c r="A143" s="81" t="s">
        <v>1884</v>
      </c>
      <c r="B143" s="81" t="s">
        <v>1885</v>
      </c>
      <c r="C143" s="81" t="s">
        <v>2</v>
      </c>
      <c r="D143" s="81" t="s">
        <v>3</v>
      </c>
      <c r="E143" s="81" t="s">
        <v>4</v>
      </c>
      <c r="F143" s="81" t="s">
        <v>5</v>
      </c>
      <c r="G143" s="81" t="s">
        <v>6</v>
      </c>
      <c r="H143" s="81" t="s">
        <v>7</v>
      </c>
      <c r="I143" s="81" t="s">
        <v>8</v>
      </c>
      <c r="J143" s="81" t="s">
        <v>9</v>
      </c>
      <c r="K143" s="81" t="s">
        <v>10</v>
      </c>
      <c r="L143" s="81" t="s">
        <v>11</v>
      </c>
      <c r="M143" s="81" t="s">
        <v>12</v>
      </c>
      <c r="N143" s="81" t="s">
        <v>13</v>
      </c>
      <c r="O143" s="81"/>
      <c r="P143" s="81" t="s">
        <v>14</v>
      </c>
      <c r="Q143" s="81"/>
      <c r="R143" s="81" t="s">
        <v>15</v>
      </c>
      <c r="S143" s="81" t="s">
        <v>16</v>
      </c>
      <c r="T143" s="81" t="s">
        <v>17</v>
      </c>
      <c r="U143" s="81" t="s">
        <v>18</v>
      </c>
      <c r="V143" s="81" t="s">
        <v>19</v>
      </c>
      <c r="W143" s="81" t="s">
        <v>20</v>
      </c>
      <c r="X143" s="81" t="s">
        <v>21</v>
      </c>
      <c r="Y143" s="81" t="s">
        <v>22</v>
      </c>
      <c r="Z143" s="81" t="s">
        <v>23</v>
      </c>
      <c r="AA143" s="81" t="s">
        <v>24</v>
      </c>
      <c r="AB143" s="81" t="s">
        <v>25</v>
      </c>
      <c r="AC143" s="81" t="s">
        <v>26</v>
      </c>
    </row>
    <row r="144" spans="1:29" ht="15.75" x14ac:dyDescent="0.25">
      <c r="A144" s="36" t="s">
        <v>27</v>
      </c>
      <c r="B144" s="37" t="s">
        <v>1886</v>
      </c>
      <c r="C144" s="143">
        <v>3</v>
      </c>
      <c r="D144" s="143">
        <v>3</v>
      </c>
      <c r="E144" s="143">
        <v>2</v>
      </c>
      <c r="F144" s="143">
        <v>2</v>
      </c>
      <c r="G144" s="143"/>
      <c r="H144" s="143"/>
      <c r="I144" s="143"/>
      <c r="J144" s="143"/>
      <c r="K144" s="143"/>
      <c r="L144" s="143"/>
      <c r="M144" s="143"/>
      <c r="N144" s="143"/>
      <c r="O144" s="143"/>
      <c r="P144" s="143">
        <v>0.9</v>
      </c>
      <c r="Q144" s="143"/>
      <c r="R144" s="143">
        <f t="shared" ref="R144:R149" si="240">C144*P144</f>
        <v>2.7</v>
      </c>
      <c r="S144" s="143">
        <f t="shared" ref="S144:S149" si="241">D144*P144</f>
        <v>2.7</v>
      </c>
      <c r="T144" s="143">
        <f t="shared" ref="T144:T149" si="242">E144*P144</f>
        <v>1.8</v>
      </c>
      <c r="U144" s="143">
        <f t="shared" ref="U144:U149" si="243">F144*P144</f>
        <v>1.8</v>
      </c>
      <c r="V144" s="143">
        <f t="shared" ref="V144:V149" si="244">G144*P144</f>
        <v>0</v>
      </c>
      <c r="W144" s="143">
        <f t="shared" ref="W144:W149" si="245">H144*P144</f>
        <v>0</v>
      </c>
      <c r="X144" s="143">
        <f t="shared" ref="X144:X149" si="246">I144*P144</f>
        <v>0</v>
      </c>
      <c r="Y144" s="143">
        <f t="shared" ref="Y144:Y149" si="247">J144*P144</f>
        <v>0</v>
      </c>
      <c r="Z144" s="143">
        <f t="shared" ref="Z144:Z149" si="248">K144*P144</f>
        <v>0</v>
      </c>
      <c r="AA144" s="143">
        <f t="shared" ref="AA144:AA149" si="249">L144*P144</f>
        <v>0</v>
      </c>
      <c r="AB144" s="143">
        <f t="shared" ref="AB144:AB149" si="250">M144*P144</f>
        <v>0</v>
      </c>
      <c r="AC144" s="143">
        <f t="shared" ref="AC144:AC149" si="251">N144*P144</f>
        <v>0</v>
      </c>
    </row>
    <row r="145" spans="1:29" ht="15.75" x14ac:dyDescent="0.25">
      <c r="A145" s="36" t="s">
        <v>31</v>
      </c>
      <c r="B145" s="37" t="s">
        <v>1887</v>
      </c>
      <c r="C145" s="143">
        <v>3</v>
      </c>
      <c r="D145" s="143">
        <v>2</v>
      </c>
      <c r="E145" s="143">
        <v>1</v>
      </c>
      <c r="F145" s="143">
        <v>2</v>
      </c>
      <c r="G145" s="143"/>
      <c r="H145" s="143"/>
      <c r="I145" s="143"/>
      <c r="J145" s="143"/>
      <c r="K145" s="143"/>
      <c r="L145" s="143"/>
      <c r="M145" s="143"/>
      <c r="N145" s="143"/>
      <c r="O145" s="143"/>
      <c r="P145" s="143">
        <v>0.9</v>
      </c>
      <c r="Q145" s="143"/>
      <c r="R145" s="143">
        <f t="shared" si="240"/>
        <v>2.7</v>
      </c>
      <c r="S145" s="143">
        <f t="shared" si="241"/>
        <v>1.8</v>
      </c>
      <c r="T145" s="143">
        <f t="shared" si="242"/>
        <v>0.9</v>
      </c>
      <c r="U145" s="143">
        <f t="shared" si="243"/>
        <v>1.8</v>
      </c>
      <c r="V145" s="143">
        <f t="shared" si="244"/>
        <v>0</v>
      </c>
      <c r="W145" s="143">
        <f t="shared" si="245"/>
        <v>0</v>
      </c>
      <c r="X145" s="143">
        <f t="shared" si="246"/>
        <v>0</v>
      </c>
      <c r="Y145" s="143">
        <f t="shared" si="247"/>
        <v>0</v>
      </c>
      <c r="Z145" s="143">
        <f t="shared" si="248"/>
        <v>0</v>
      </c>
      <c r="AA145" s="143">
        <f t="shared" si="249"/>
        <v>0</v>
      </c>
      <c r="AB145" s="143">
        <f t="shared" si="250"/>
        <v>0</v>
      </c>
      <c r="AC145" s="143">
        <f t="shared" si="251"/>
        <v>0</v>
      </c>
    </row>
    <row r="146" spans="1:29" ht="15.75" x14ac:dyDescent="0.25">
      <c r="A146" s="36" t="s">
        <v>33</v>
      </c>
      <c r="B146" s="37" t="s">
        <v>1888</v>
      </c>
      <c r="C146" s="143"/>
      <c r="D146" s="143">
        <v>3</v>
      </c>
      <c r="E146" s="143">
        <v>3</v>
      </c>
      <c r="F146" s="143">
        <v>1</v>
      </c>
      <c r="G146" s="143"/>
      <c r="H146" s="143"/>
      <c r="I146" s="143"/>
      <c r="J146" s="143"/>
      <c r="K146" s="143"/>
      <c r="L146" s="143"/>
      <c r="M146" s="143"/>
      <c r="N146" s="143"/>
      <c r="O146" s="143"/>
      <c r="P146" s="143">
        <v>0.9</v>
      </c>
      <c r="Q146" s="143"/>
      <c r="R146" s="143">
        <f t="shared" si="240"/>
        <v>0</v>
      </c>
      <c r="S146" s="143">
        <f t="shared" si="241"/>
        <v>2.7</v>
      </c>
      <c r="T146" s="143">
        <f t="shared" si="242"/>
        <v>2.7</v>
      </c>
      <c r="U146" s="143">
        <f t="shared" si="243"/>
        <v>0.9</v>
      </c>
      <c r="V146" s="143">
        <f t="shared" si="244"/>
        <v>0</v>
      </c>
      <c r="W146" s="143">
        <f t="shared" si="245"/>
        <v>0</v>
      </c>
      <c r="X146" s="143">
        <f t="shared" si="246"/>
        <v>0</v>
      </c>
      <c r="Y146" s="143">
        <f t="shared" si="247"/>
        <v>0</v>
      </c>
      <c r="Z146" s="143">
        <f t="shared" si="248"/>
        <v>0</v>
      </c>
      <c r="AA146" s="143">
        <f t="shared" si="249"/>
        <v>0</v>
      </c>
      <c r="AB146" s="143">
        <f t="shared" si="250"/>
        <v>0</v>
      </c>
      <c r="AC146" s="143">
        <f t="shared" si="251"/>
        <v>0</v>
      </c>
    </row>
    <row r="147" spans="1:29" ht="15.75" x14ac:dyDescent="0.25">
      <c r="A147" s="36" t="s">
        <v>35</v>
      </c>
      <c r="B147" s="37" t="s">
        <v>1889</v>
      </c>
      <c r="C147" s="143">
        <v>2</v>
      </c>
      <c r="D147" s="143">
        <v>3</v>
      </c>
      <c r="E147" s="143"/>
      <c r="F147" s="143">
        <v>2</v>
      </c>
      <c r="G147" s="143"/>
      <c r="H147" s="143"/>
      <c r="I147" s="143"/>
      <c r="J147" s="143"/>
      <c r="K147" s="143"/>
      <c r="L147" s="143"/>
      <c r="M147" s="143"/>
      <c r="N147" s="143"/>
      <c r="O147" s="143"/>
      <c r="P147" s="143">
        <v>0.9</v>
      </c>
      <c r="Q147" s="143"/>
      <c r="R147" s="143">
        <f t="shared" si="240"/>
        <v>1.8</v>
      </c>
      <c r="S147" s="143">
        <f t="shared" si="241"/>
        <v>2.7</v>
      </c>
      <c r="T147" s="143">
        <f t="shared" si="242"/>
        <v>0</v>
      </c>
      <c r="U147" s="143">
        <f t="shared" si="243"/>
        <v>1.8</v>
      </c>
      <c r="V147" s="143">
        <f t="shared" si="244"/>
        <v>0</v>
      </c>
      <c r="W147" s="143">
        <f t="shared" si="245"/>
        <v>0</v>
      </c>
      <c r="X147" s="143">
        <f t="shared" si="246"/>
        <v>0</v>
      </c>
      <c r="Y147" s="143">
        <f t="shared" si="247"/>
        <v>0</v>
      </c>
      <c r="Z147" s="143">
        <f t="shared" si="248"/>
        <v>0</v>
      </c>
      <c r="AA147" s="143">
        <f t="shared" si="249"/>
        <v>0</v>
      </c>
      <c r="AB147" s="143">
        <f t="shared" si="250"/>
        <v>0</v>
      </c>
      <c r="AC147" s="143">
        <f t="shared" si="251"/>
        <v>0</v>
      </c>
    </row>
    <row r="148" spans="1:29" ht="15.75" x14ac:dyDescent="0.25">
      <c r="A148" s="36" t="s">
        <v>37</v>
      </c>
      <c r="B148" s="37" t="s">
        <v>1890</v>
      </c>
      <c r="C148" s="143">
        <v>2</v>
      </c>
      <c r="D148" s="143"/>
      <c r="E148" s="143">
        <v>2</v>
      </c>
      <c r="F148" s="143"/>
      <c r="G148" s="143"/>
      <c r="H148" s="143"/>
      <c r="I148" s="143"/>
      <c r="J148" s="143"/>
      <c r="K148" s="143"/>
      <c r="L148" s="143"/>
      <c r="M148" s="143"/>
      <c r="N148" s="143"/>
      <c r="O148" s="143"/>
      <c r="P148" s="143">
        <v>0.9</v>
      </c>
      <c r="Q148" s="143"/>
      <c r="R148" s="143">
        <f t="shared" si="240"/>
        <v>1.8</v>
      </c>
      <c r="S148" s="143">
        <f t="shared" si="241"/>
        <v>0</v>
      </c>
      <c r="T148" s="143">
        <f t="shared" si="242"/>
        <v>1.8</v>
      </c>
      <c r="U148" s="143">
        <f t="shared" si="243"/>
        <v>0</v>
      </c>
      <c r="V148" s="143">
        <f t="shared" si="244"/>
        <v>0</v>
      </c>
      <c r="W148" s="143">
        <f t="shared" si="245"/>
        <v>0</v>
      </c>
      <c r="X148" s="143">
        <f t="shared" si="246"/>
        <v>0</v>
      </c>
      <c r="Y148" s="143">
        <f t="shared" si="247"/>
        <v>0</v>
      </c>
      <c r="Z148" s="143">
        <f t="shared" si="248"/>
        <v>0</v>
      </c>
      <c r="AA148" s="143">
        <f t="shared" si="249"/>
        <v>0</v>
      </c>
      <c r="AB148" s="143">
        <f t="shared" si="250"/>
        <v>0</v>
      </c>
      <c r="AC148" s="143">
        <f t="shared" si="251"/>
        <v>0</v>
      </c>
    </row>
    <row r="149" spans="1:29" ht="15.75" x14ac:dyDescent="0.25">
      <c r="A149" s="36" t="s">
        <v>39</v>
      </c>
      <c r="B149" s="37" t="s">
        <v>1891</v>
      </c>
      <c r="C149" s="143">
        <v>2</v>
      </c>
      <c r="D149" s="143">
        <v>2</v>
      </c>
      <c r="E149" s="143">
        <v>2</v>
      </c>
      <c r="F149" s="143">
        <v>1</v>
      </c>
      <c r="G149" s="143"/>
      <c r="H149" s="143"/>
      <c r="I149" s="143"/>
      <c r="J149" s="143"/>
      <c r="K149" s="143"/>
      <c r="L149" s="143"/>
      <c r="M149" s="143"/>
      <c r="N149" s="143"/>
      <c r="O149" s="143"/>
      <c r="P149" s="143">
        <v>0.9</v>
      </c>
      <c r="Q149" s="143"/>
      <c r="R149" s="143">
        <f t="shared" si="240"/>
        <v>1.8</v>
      </c>
      <c r="S149" s="143">
        <f t="shared" si="241"/>
        <v>1.8</v>
      </c>
      <c r="T149" s="143">
        <f t="shared" si="242"/>
        <v>1.8</v>
      </c>
      <c r="U149" s="143">
        <f t="shared" si="243"/>
        <v>0.9</v>
      </c>
      <c r="V149" s="143">
        <f t="shared" si="244"/>
        <v>0</v>
      </c>
      <c r="W149" s="143">
        <f t="shared" si="245"/>
        <v>0</v>
      </c>
      <c r="X149" s="143">
        <f t="shared" si="246"/>
        <v>0</v>
      </c>
      <c r="Y149" s="143">
        <f t="shared" si="247"/>
        <v>0</v>
      </c>
      <c r="Z149" s="143">
        <f t="shared" si="248"/>
        <v>0</v>
      </c>
      <c r="AA149" s="143">
        <f t="shared" si="249"/>
        <v>0</v>
      </c>
      <c r="AB149" s="143">
        <f t="shared" si="250"/>
        <v>0</v>
      </c>
      <c r="AC149" s="143">
        <f t="shared" si="251"/>
        <v>0</v>
      </c>
    </row>
    <row r="150" spans="1:29" ht="15.75" x14ac:dyDescent="0.25">
      <c r="A150" s="81" t="s">
        <v>1892</v>
      </c>
      <c r="B150" s="81" t="s">
        <v>1893</v>
      </c>
      <c r="C150" s="81" t="s">
        <v>2</v>
      </c>
      <c r="D150" s="81" t="s">
        <v>3</v>
      </c>
      <c r="E150" s="81" t="s">
        <v>4</v>
      </c>
      <c r="F150" s="81" t="s">
        <v>5</v>
      </c>
      <c r="G150" s="81" t="s">
        <v>6</v>
      </c>
      <c r="H150" s="81" t="s">
        <v>7</v>
      </c>
      <c r="I150" s="81" t="s">
        <v>8</v>
      </c>
      <c r="J150" s="81" t="s">
        <v>9</v>
      </c>
      <c r="K150" s="81" t="s">
        <v>10</v>
      </c>
      <c r="L150" s="81" t="s">
        <v>11</v>
      </c>
      <c r="M150" s="81" t="s">
        <v>12</v>
      </c>
      <c r="N150" s="81" t="s">
        <v>13</v>
      </c>
      <c r="O150" s="81"/>
      <c r="P150" s="81" t="s">
        <v>14</v>
      </c>
      <c r="Q150" s="81"/>
      <c r="R150" s="81" t="s">
        <v>15</v>
      </c>
      <c r="S150" s="81" t="s">
        <v>16</v>
      </c>
      <c r="T150" s="81" t="s">
        <v>17</v>
      </c>
      <c r="U150" s="81" t="s">
        <v>18</v>
      </c>
      <c r="V150" s="81" t="s">
        <v>19</v>
      </c>
      <c r="W150" s="81" t="s">
        <v>20</v>
      </c>
      <c r="X150" s="81" t="s">
        <v>21</v>
      </c>
      <c r="Y150" s="81" t="s">
        <v>22</v>
      </c>
      <c r="Z150" s="81" t="s">
        <v>23</v>
      </c>
      <c r="AA150" s="81" t="s">
        <v>24</v>
      </c>
      <c r="AB150" s="81" t="s">
        <v>25</v>
      </c>
      <c r="AC150" s="81" t="s">
        <v>26</v>
      </c>
    </row>
    <row r="151" spans="1:29" ht="15.75" x14ac:dyDescent="0.25">
      <c r="A151" s="36" t="s">
        <v>27</v>
      </c>
      <c r="B151" s="37" t="s">
        <v>1894</v>
      </c>
      <c r="C151" s="143">
        <v>2</v>
      </c>
      <c r="D151" s="143">
        <v>3</v>
      </c>
      <c r="E151" s="143">
        <v>2</v>
      </c>
      <c r="F151" s="143"/>
      <c r="G151" s="143">
        <v>2</v>
      </c>
      <c r="H151" s="143"/>
      <c r="I151" s="143"/>
      <c r="J151" s="143"/>
      <c r="K151" s="143">
        <v>2</v>
      </c>
      <c r="L151" s="143"/>
      <c r="M151" s="143"/>
      <c r="N151" s="143"/>
      <c r="O151" s="143"/>
      <c r="P151" s="143">
        <v>1</v>
      </c>
      <c r="Q151" s="143"/>
      <c r="R151" s="143">
        <f t="shared" ref="R151:R156" si="252">C151*P151</f>
        <v>2</v>
      </c>
      <c r="S151" s="143">
        <f t="shared" ref="S151:S156" si="253">D151*P151</f>
        <v>3</v>
      </c>
      <c r="T151" s="143">
        <f t="shared" ref="T151:T156" si="254">E151*P151</f>
        <v>2</v>
      </c>
      <c r="U151" s="143">
        <f t="shared" ref="U151:U156" si="255">F151*P151</f>
        <v>0</v>
      </c>
      <c r="V151" s="143">
        <f t="shared" ref="V151:V156" si="256">G151*P151</f>
        <v>2</v>
      </c>
      <c r="W151" s="143">
        <f t="shared" ref="W151:W156" si="257">H151*P151</f>
        <v>0</v>
      </c>
      <c r="X151" s="143">
        <f t="shared" ref="X151:X156" si="258">I151*P151</f>
        <v>0</v>
      </c>
      <c r="Y151" s="143">
        <f t="shared" ref="Y151:Y156" si="259">J151*P151</f>
        <v>0</v>
      </c>
      <c r="Z151" s="143">
        <f t="shared" ref="Z151:Z156" si="260">K151*P151</f>
        <v>2</v>
      </c>
      <c r="AA151" s="143">
        <f t="shared" ref="AA151:AA156" si="261">L151*P151</f>
        <v>0</v>
      </c>
      <c r="AB151" s="143">
        <f t="shared" ref="AB151:AB156" si="262">M151*P151</f>
        <v>0</v>
      </c>
      <c r="AC151" s="143">
        <f t="shared" ref="AC151:AC156" si="263">N151*P151</f>
        <v>0</v>
      </c>
    </row>
    <row r="152" spans="1:29" ht="15.75" x14ac:dyDescent="0.25">
      <c r="A152" s="36" t="s">
        <v>31</v>
      </c>
      <c r="B152" s="37" t="s">
        <v>1895</v>
      </c>
      <c r="C152" s="143">
        <v>3</v>
      </c>
      <c r="D152" s="143">
        <v>3</v>
      </c>
      <c r="E152" s="143">
        <v>3</v>
      </c>
      <c r="F152" s="143"/>
      <c r="G152" s="143"/>
      <c r="H152" s="143">
        <v>2</v>
      </c>
      <c r="I152" s="143"/>
      <c r="J152" s="143"/>
      <c r="K152" s="143"/>
      <c r="L152" s="143"/>
      <c r="M152" s="143"/>
      <c r="N152" s="143"/>
      <c r="O152" s="143"/>
      <c r="P152" s="143">
        <v>1</v>
      </c>
      <c r="Q152" s="143"/>
      <c r="R152" s="143">
        <f t="shared" si="252"/>
        <v>3</v>
      </c>
      <c r="S152" s="143">
        <f t="shared" si="253"/>
        <v>3</v>
      </c>
      <c r="T152" s="143">
        <f t="shared" si="254"/>
        <v>3</v>
      </c>
      <c r="U152" s="143">
        <f t="shared" si="255"/>
        <v>0</v>
      </c>
      <c r="V152" s="143">
        <f t="shared" si="256"/>
        <v>0</v>
      </c>
      <c r="W152" s="143">
        <f t="shared" si="257"/>
        <v>2</v>
      </c>
      <c r="X152" s="143">
        <f t="shared" si="258"/>
        <v>0</v>
      </c>
      <c r="Y152" s="143">
        <f t="shared" si="259"/>
        <v>0</v>
      </c>
      <c r="Z152" s="143">
        <f t="shared" si="260"/>
        <v>0</v>
      </c>
      <c r="AA152" s="143">
        <f t="shared" si="261"/>
        <v>0</v>
      </c>
      <c r="AB152" s="143">
        <f t="shared" si="262"/>
        <v>0</v>
      </c>
      <c r="AC152" s="143">
        <f t="shared" si="263"/>
        <v>0</v>
      </c>
    </row>
    <row r="153" spans="1:29" ht="15.75" x14ac:dyDescent="0.25">
      <c r="A153" s="36" t="s">
        <v>33</v>
      </c>
      <c r="B153" s="37" t="s">
        <v>1896</v>
      </c>
      <c r="C153" s="143">
        <v>2</v>
      </c>
      <c r="D153" s="143">
        <v>2</v>
      </c>
      <c r="E153" s="143"/>
      <c r="F153" s="143"/>
      <c r="G153" s="143"/>
      <c r="H153" s="143"/>
      <c r="I153" s="143"/>
      <c r="J153" s="143"/>
      <c r="K153" s="143"/>
      <c r="L153" s="143"/>
      <c r="M153" s="143"/>
      <c r="N153" s="143"/>
      <c r="O153" s="143"/>
      <c r="P153" s="143">
        <v>1</v>
      </c>
      <c r="Q153" s="143"/>
      <c r="R153" s="143">
        <f t="shared" si="252"/>
        <v>2</v>
      </c>
      <c r="S153" s="143">
        <f t="shared" si="253"/>
        <v>2</v>
      </c>
      <c r="T153" s="143">
        <f t="shared" si="254"/>
        <v>0</v>
      </c>
      <c r="U153" s="143">
        <f t="shared" si="255"/>
        <v>0</v>
      </c>
      <c r="V153" s="143">
        <f t="shared" si="256"/>
        <v>0</v>
      </c>
      <c r="W153" s="143">
        <f t="shared" si="257"/>
        <v>0</v>
      </c>
      <c r="X153" s="143">
        <f t="shared" si="258"/>
        <v>0</v>
      </c>
      <c r="Y153" s="143">
        <f t="shared" si="259"/>
        <v>0</v>
      </c>
      <c r="Z153" s="143">
        <f t="shared" si="260"/>
        <v>0</v>
      </c>
      <c r="AA153" s="143">
        <f t="shared" si="261"/>
        <v>0</v>
      </c>
      <c r="AB153" s="143">
        <f t="shared" si="262"/>
        <v>0</v>
      </c>
      <c r="AC153" s="143">
        <f t="shared" si="263"/>
        <v>0</v>
      </c>
    </row>
    <row r="154" spans="1:29" ht="15.75" x14ac:dyDescent="0.25">
      <c r="A154" s="36" t="s">
        <v>35</v>
      </c>
      <c r="B154" s="37" t="s">
        <v>1897</v>
      </c>
      <c r="C154" s="143">
        <v>2</v>
      </c>
      <c r="D154" s="143"/>
      <c r="E154" s="143"/>
      <c r="F154" s="143"/>
      <c r="G154" s="143"/>
      <c r="H154" s="143"/>
      <c r="I154" s="143"/>
      <c r="J154" s="143">
        <v>2</v>
      </c>
      <c r="K154" s="143"/>
      <c r="L154" s="143"/>
      <c r="M154" s="143"/>
      <c r="N154" s="143"/>
      <c r="O154" s="143"/>
      <c r="P154" s="143">
        <v>1</v>
      </c>
      <c r="Q154" s="143"/>
      <c r="R154" s="143">
        <f t="shared" si="252"/>
        <v>2</v>
      </c>
      <c r="S154" s="143">
        <f t="shared" si="253"/>
        <v>0</v>
      </c>
      <c r="T154" s="143">
        <f t="shared" si="254"/>
        <v>0</v>
      </c>
      <c r="U154" s="143">
        <f t="shared" si="255"/>
        <v>0</v>
      </c>
      <c r="V154" s="143">
        <f t="shared" si="256"/>
        <v>0</v>
      </c>
      <c r="W154" s="143">
        <f t="shared" si="257"/>
        <v>0</v>
      </c>
      <c r="X154" s="143">
        <f t="shared" si="258"/>
        <v>0</v>
      </c>
      <c r="Y154" s="143">
        <f t="shared" si="259"/>
        <v>2</v>
      </c>
      <c r="Z154" s="143">
        <f t="shared" si="260"/>
        <v>0</v>
      </c>
      <c r="AA154" s="143">
        <f t="shared" si="261"/>
        <v>0</v>
      </c>
      <c r="AB154" s="143">
        <f t="shared" si="262"/>
        <v>0</v>
      </c>
      <c r="AC154" s="143">
        <f t="shared" si="263"/>
        <v>0</v>
      </c>
    </row>
    <row r="155" spans="1:29" ht="15.75" x14ac:dyDescent="0.25">
      <c r="A155" s="36" t="s">
        <v>37</v>
      </c>
      <c r="B155" s="37" t="s">
        <v>1898</v>
      </c>
      <c r="C155" s="143">
        <v>2</v>
      </c>
      <c r="D155" s="143"/>
      <c r="E155" s="143"/>
      <c r="F155" s="143"/>
      <c r="G155" s="143"/>
      <c r="H155" s="143"/>
      <c r="I155" s="143"/>
      <c r="J155" s="143"/>
      <c r="K155" s="143"/>
      <c r="L155" s="143"/>
      <c r="M155" s="143">
        <v>2</v>
      </c>
      <c r="N155" s="143"/>
      <c r="O155" s="143"/>
      <c r="P155" s="143">
        <v>1</v>
      </c>
      <c r="Q155" s="143"/>
      <c r="R155" s="143">
        <f t="shared" si="252"/>
        <v>2</v>
      </c>
      <c r="S155" s="143">
        <f t="shared" si="253"/>
        <v>0</v>
      </c>
      <c r="T155" s="143">
        <f t="shared" si="254"/>
        <v>0</v>
      </c>
      <c r="U155" s="143">
        <f t="shared" si="255"/>
        <v>0</v>
      </c>
      <c r="V155" s="143">
        <f t="shared" si="256"/>
        <v>0</v>
      </c>
      <c r="W155" s="143">
        <f t="shared" si="257"/>
        <v>0</v>
      </c>
      <c r="X155" s="143">
        <f t="shared" si="258"/>
        <v>0</v>
      </c>
      <c r="Y155" s="143">
        <f t="shared" si="259"/>
        <v>0</v>
      </c>
      <c r="Z155" s="143">
        <f t="shared" si="260"/>
        <v>0</v>
      </c>
      <c r="AA155" s="143">
        <f t="shared" si="261"/>
        <v>0</v>
      </c>
      <c r="AB155" s="143">
        <f t="shared" si="262"/>
        <v>2</v>
      </c>
      <c r="AC155" s="143">
        <f t="shared" si="263"/>
        <v>0</v>
      </c>
    </row>
    <row r="156" spans="1:29" ht="15.75" x14ac:dyDescent="0.25">
      <c r="A156" s="36" t="s">
        <v>39</v>
      </c>
      <c r="B156" s="37" t="s">
        <v>1899</v>
      </c>
      <c r="C156" s="143">
        <v>3</v>
      </c>
      <c r="D156" s="143">
        <v>2</v>
      </c>
      <c r="E156" s="143"/>
      <c r="F156" s="143"/>
      <c r="G156" s="143"/>
      <c r="H156" s="143"/>
      <c r="I156" s="143"/>
      <c r="J156" s="143"/>
      <c r="K156" s="143"/>
      <c r="L156" s="143"/>
      <c r="M156" s="143">
        <v>2</v>
      </c>
      <c r="N156" s="143">
        <v>2</v>
      </c>
      <c r="O156" s="143"/>
      <c r="P156" s="143">
        <v>1</v>
      </c>
      <c r="Q156" s="143"/>
      <c r="R156" s="143">
        <f t="shared" si="252"/>
        <v>3</v>
      </c>
      <c r="S156" s="143">
        <f t="shared" si="253"/>
        <v>2</v>
      </c>
      <c r="T156" s="143">
        <f t="shared" si="254"/>
        <v>0</v>
      </c>
      <c r="U156" s="143">
        <f t="shared" si="255"/>
        <v>0</v>
      </c>
      <c r="V156" s="143">
        <f t="shared" si="256"/>
        <v>0</v>
      </c>
      <c r="W156" s="143">
        <f t="shared" si="257"/>
        <v>0</v>
      </c>
      <c r="X156" s="143">
        <f t="shared" si="258"/>
        <v>0</v>
      </c>
      <c r="Y156" s="143">
        <f t="shared" si="259"/>
        <v>0</v>
      </c>
      <c r="Z156" s="143">
        <f t="shared" si="260"/>
        <v>0</v>
      </c>
      <c r="AA156" s="143">
        <f t="shared" si="261"/>
        <v>0</v>
      </c>
      <c r="AB156" s="143">
        <f t="shared" si="262"/>
        <v>2</v>
      </c>
      <c r="AC156" s="143">
        <f t="shared" si="263"/>
        <v>2</v>
      </c>
    </row>
    <row r="157" spans="1:29" ht="15.75" x14ac:dyDescent="0.25">
      <c r="A157" s="81" t="s">
        <v>1900</v>
      </c>
      <c r="B157" s="81" t="s">
        <v>1901</v>
      </c>
      <c r="C157" s="81" t="s">
        <v>2</v>
      </c>
      <c r="D157" s="81" t="s">
        <v>3</v>
      </c>
      <c r="E157" s="81" t="s">
        <v>4</v>
      </c>
      <c r="F157" s="81" t="s">
        <v>5</v>
      </c>
      <c r="G157" s="81" t="s">
        <v>6</v>
      </c>
      <c r="H157" s="81" t="s">
        <v>7</v>
      </c>
      <c r="I157" s="81" t="s">
        <v>8</v>
      </c>
      <c r="J157" s="81" t="s">
        <v>9</v>
      </c>
      <c r="K157" s="81" t="s">
        <v>10</v>
      </c>
      <c r="L157" s="81" t="s">
        <v>11</v>
      </c>
      <c r="M157" s="81" t="s">
        <v>12</v>
      </c>
      <c r="N157" s="81" t="s">
        <v>13</v>
      </c>
      <c r="O157" s="81"/>
      <c r="P157" s="81" t="s">
        <v>14</v>
      </c>
      <c r="Q157" s="81"/>
      <c r="R157" s="81" t="s">
        <v>15</v>
      </c>
      <c r="S157" s="81" t="s">
        <v>16</v>
      </c>
      <c r="T157" s="81" t="s">
        <v>17</v>
      </c>
      <c r="U157" s="81" t="s">
        <v>18</v>
      </c>
      <c r="V157" s="81" t="s">
        <v>19</v>
      </c>
      <c r="W157" s="81" t="s">
        <v>20</v>
      </c>
      <c r="X157" s="81" t="s">
        <v>21</v>
      </c>
      <c r="Y157" s="81" t="s">
        <v>22</v>
      </c>
      <c r="Z157" s="81" t="s">
        <v>23</v>
      </c>
      <c r="AA157" s="81" t="s">
        <v>24</v>
      </c>
      <c r="AB157" s="81" t="s">
        <v>25</v>
      </c>
      <c r="AC157" s="81" t="s">
        <v>26</v>
      </c>
    </row>
    <row r="158" spans="1:29" ht="15.75" x14ac:dyDescent="0.25">
      <c r="A158" s="36" t="s">
        <v>27</v>
      </c>
      <c r="B158" s="37" t="s">
        <v>1902</v>
      </c>
      <c r="C158" s="143"/>
      <c r="D158" s="143"/>
      <c r="E158" s="143"/>
      <c r="F158" s="143">
        <v>1</v>
      </c>
      <c r="G158" s="143"/>
      <c r="H158" s="143">
        <v>3</v>
      </c>
      <c r="I158" s="143">
        <v>1</v>
      </c>
      <c r="J158" s="143"/>
      <c r="K158" s="143"/>
      <c r="L158" s="143">
        <v>2</v>
      </c>
      <c r="M158" s="143"/>
      <c r="N158" s="143"/>
      <c r="O158" s="143"/>
      <c r="P158" s="143">
        <v>0.6</v>
      </c>
      <c r="Q158" s="143"/>
      <c r="R158" s="143">
        <f t="shared" ref="R158:R163" si="264">C158*P158</f>
        <v>0</v>
      </c>
      <c r="S158" s="143">
        <f t="shared" ref="S158:S163" si="265">D158*P158</f>
        <v>0</v>
      </c>
      <c r="T158" s="143">
        <f t="shared" ref="T158:T163" si="266">E158*P158</f>
        <v>0</v>
      </c>
      <c r="U158" s="143">
        <f t="shared" ref="U158:U163" si="267">F158*P158</f>
        <v>0.6</v>
      </c>
      <c r="V158" s="143">
        <f t="shared" ref="V158:V163" si="268">G158*P158</f>
        <v>0</v>
      </c>
      <c r="W158" s="143">
        <f t="shared" ref="W158:W163" si="269">H158*P158</f>
        <v>1.7999999999999998</v>
      </c>
      <c r="X158" s="143">
        <f t="shared" ref="X158:X163" si="270">I158*P158</f>
        <v>0.6</v>
      </c>
      <c r="Y158" s="143">
        <f t="shared" ref="Y158:Y163" si="271">J158*P158</f>
        <v>0</v>
      </c>
      <c r="Z158" s="143">
        <f t="shared" ref="Z158:Z163" si="272">K158*P158</f>
        <v>0</v>
      </c>
      <c r="AA158" s="143">
        <f t="shared" ref="AA158:AA163" si="273">L158*P158</f>
        <v>1.2</v>
      </c>
      <c r="AB158" s="143">
        <f t="shared" ref="AB158:AB163" si="274">M158*P158</f>
        <v>0</v>
      </c>
      <c r="AC158" s="143">
        <f t="shared" ref="AC158:AC163" si="275">N158*P158</f>
        <v>0</v>
      </c>
    </row>
    <row r="159" spans="1:29" ht="15.75" x14ac:dyDescent="0.25">
      <c r="A159" s="36" t="s">
        <v>31</v>
      </c>
      <c r="B159" s="37" t="s">
        <v>1903</v>
      </c>
      <c r="C159" s="143"/>
      <c r="D159" s="143"/>
      <c r="E159" s="143"/>
      <c r="F159" s="143">
        <v>2</v>
      </c>
      <c r="G159" s="143"/>
      <c r="H159" s="143">
        <v>3</v>
      </c>
      <c r="I159" s="143">
        <v>1</v>
      </c>
      <c r="J159" s="143"/>
      <c r="K159" s="143"/>
      <c r="L159" s="143"/>
      <c r="M159" s="143"/>
      <c r="N159" s="143"/>
      <c r="O159" s="143"/>
      <c r="P159" s="143">
        <v>0.6</v>
      </c>
      <c r="Q159" s="143"/>
      <c r="R159" s="143">
        <f t="shared" si="264"/>
        <v>0</v>
      </c>
      <c r="S159" s="143">
        <f t="shared" si="265"/>
        <v>0</v>
      </c>
      <c r="T159" s="143">
        <f t="shared" si="266"/>
        <v>0</v>
      </c>
      <c r="U159" s="143">
        <f t="shared" si="267"/>
        <v>1.2</v>
      </c>
      <c r="V159" s="143">
        <f t="shared" si="268"/>
        <v>0</v>
      </c>
      <c r="W159" s="143">
        <f t="shared" si="269"/>
        <v>1.7999999999999998</v>
      </c>
      <c r="X159" s="143">
        <f t="shared" si="270"/>
        <v>0.6</v>
      </c>
      <c r="Y159" s="143">
        <f t="shared" si="271"/>
        <v>0</v>
      </c>
      <c r="Z159" s="143">
        <f t="shared" si="272"/>
        <v>0</v>
      </c>
      <c r="AA159" s="143">
        <f t="shared" si="273"/>
        <v>0</v>
      </c>
      <c r="AB159" s="143">
        <f t="shared" si="274"/>
        <v>0</v>
      </c>
      <c r="AC159" s="143">
        <f t="shared" si="275"/>
        <v>0</v>
      </c>
    </row>
    <row r="160" spans="1:29" ht="15.75" x14ac:dyDescent="0.25">
      <c r="A160" s="36" t="s">
        <v>33</v>
      </c>
      <c r="B160" s="37" t="s">
        <v>1904</v>
      </c>
      <c r="C160" s="143"/>
      <c r="D160" s="143"/>
      <c r="E160" s="143"/>
      <c r="F160" s="143">
        <v>3</v>
      </c>
      <c r="G160" s="143"/>
      <c r="H160" s="143">
        <v>3</v>
      </c>
      <c r="I160" s="143"/>
      <c r="J160" s="143"/>
      <c r="K160" s="143"/>
      <c r="L160" s="143">
        <v>2</v>
      </c>
      <c r="M160" s="143"/>
      <c r="N160" s="143"/>
      <c r="O160" s="143"/>
      <c r="P160" s="143">
        <v>0.6</v>
      </c>
      <c r="Q160" s="143"/>
      <c r="R160" s="143">
        <f t="shared" si="264"/>
        <v>0</v>
      </c>
      <c r="S160" s="143">
        <f t="shared" si="265"/>
        <v>0</v>
      </c>
      <c r="T160" s="143">
        <f t="shared" si="266"/>
        <v>0</v>
      </c>
      <c r="U160" s="143">
        <f t="shared" si="267"/>
        <v>1.7999999999999998</v>
      </c>
      <c r="V160" s="143">
        <f t="shared" si="268"/>
        <v>0</v>
      </c>
      <c r="W160" s="143">
        <f t="shared" si="269"/>
        <v>1.7999999999999998</v>
      </c>
      <c r="X160" s="143">
        <f t="shared" si="270"/>
        <v>0</v>
      </c>
      <c r="Y160" s="143">
        <f t="shared" si="271"/>
        <v>0</v>
      </c>
      <c r="Z160" s="143">
        <f t="shared" si="272"/>
        <v>0</v>
      </c>
      <c r="AA160" s="143">
        <f t="shared" si="273"/>
        <v>1.2</v>
      </c>
      <c r="AB160" s="143">
        <f t="shared" si="274"/>
        <v>0</v>
      </c>
      <c r="AC160" s="143">
        <f t="shared" si="275"/>
        <v>0</v>
      </c>
    </row>
    <row r="161" spans="1:29" ht="15.75" x14ac:dyDescent="0.25">
      <c r="A161" s="36" t="s">
        <v>35</v>
      </c>
      <c r="B161" s="37" t="s">
        <v>1905</v>
      </c>
      <c r="C161" s="143"/>
      <c r="D161" s="143"/>
      <c r="E161" s="143"/>
      <c r="F161" s="143"/>
      <c r="G161" s="143"/>
      <c r="H161" s="143">
        <v>3</v>
      </c>
      <c r="I161" s="143"/>
      <c r="J161" s="143"/>
      <c r="K161" s="143"/>
      <c r="L161" s="143"/>
      <c r="M161" s="143"/>
      <c r="N161" s="143"/>
      <c r="O161" s="143"/>
      <c r="P161" s="143">
        <v>0.6</v>
      </c>
      <c r="Q161" s="143"/>
      <c r="R161" s="143">
        <f t="shared" si="264"/>
        <v>0</v>
      </c>
      <c r="S161" s="143">
        <f t="shared" si="265"/>
        <v>0</v>
      </c>
      <c r="T161" s="143">
        <f t="shared" si="266"/>
        <v>0</v>
      </c>
      <c r="U161" s="143">
        <f t="shared" si="267"/>
        <v>0</v>
      </c>
      <c r="V161" s="143">
        <f t="shared" si="268"/>
        <v>0</v>
      </c>
      <c r="W161" s="143">
        <f t="shared" si="269"/>
        <v>1.7999999999999998</v>
      </c>
      <c r="X161" s="143">
        <f t="shared" si="270"/>
        <v>0</v>
      </c>
      <c r="Y161" s="143">
        <f t="shared" si="271"/>
        <v>0</v>
      </c>
      <c r="Z161" s="143">
        <f t="shared" si="272"/>
        <v>0</v>
      </c>
      <c r="AA161" s="143">
        <f t="shared" si="273"/>
        <v>0</v>
      </c>
      <c r="AB161" s="143">
        <f t="shared" si="274"/>
        <v>0</v>
      </c>
      <c r="AC161" s="143">
        <f t="shared" si="275"/>
        <v>0</v>
      </c>
    </row>
    <row r="162" spans="1:29" ht="15.75" x14ac:dyDescent="0.25">
      <c r="A162" s="36" t="s">
        <v>37</v>
      </c>
      <c r="B162" s="37" t="s">
        <v>1906</v>
      </c>
      <c r="C162" s="143"/>
      <c r="D162" s="143"/>
      <c r="E162" s="143"/>
      <c r="F162" s="143">
        <v>2</v>
      </c>
      <c r="G162" s="143"/>
      <c r="H162" s="143">
        <v>3</v>
      </c>
      <c r="I162" s="143">
        <v>2</v>
      </c>
      <c r="J162" s="143"/>
      <c r="K162" s="143"/>
      <c r="L162" s="143"/>
      <c r="M162" s="143"/>
      <c r="N162" s="143"/>
      <c r="O162" s="143"/>
      <c r="P162" s="143">
        <v>0.6</v>
      </c>
      <c r="Q162" s="143"/>
      <c r="R162" s="143">
        <f t="shared" si="264"/>
        <v>0</v>
      </c>
      <c r="S162" s="143">
        <f t="shared" si="265"/>
        <v>0</v>
      </c>
      <c r="T162" s="143">
        <f t="shared" si="266"/>
        <v>0</v>
      </c>
      <c r="U162" s="143">
        <f t="shared" si="267"/>
        <v>1.2</v>
      </c>
      <c r="V162" s="143">
        <f t="shared" si="268"/>
        <v>0</v>
      </c>
      <c r="W162" s="143">
        <f t="shared" si="269"/>
        <v>1.7999999999999998</v>
      </c>
      <c r="X162" s="143">
        <f t="shared" si="270"/>
        <v>1.2</v>
      </c>
      <c r="Y162" s="143">
        <f t="shared" si="271"/>
        <v>0</v>
      </c>
      <c r="Z162" s="143">
        <f t="shared" si="272"/>
        <v>0</v>
      </c>
      <c r="AA162" s="143">
        <f t="shared" si="273"/>
        <v>0</v>
      </c>
      <c r="AB162" s="143">
        <f t="shared" si="274"/>
        <v>0</v>
      </c>
      <c r="AC162" s="143">
        <f t="shared" si="275"/>
        <v>0</v>
      </c>
    </row>
    <row r="163" spans="1:29" ht="15.75" x14ac:dyDescent="0.25">
      <c r="A163" s="36" t="s">
        <v>39</v>
      </c>
      <c r="B163" s="37" t="s">
        <v>1907</v>
      </c>
      <c r="C163" s="143"/>
      <c r="D163" s="143"/>
      <c r="E163" s="143"/>
      <c r="F163" s="143"/>
      <c r="G163" s="143"/>
      <c r="H163" s="143">
        <v>3</v>
      </c>
      <c r="I163" s="143">
        <v>2</v>
      </c>
      <c r="J163" s="143"/>
      <c r="K163" s="143"/>
      <c r="L163" s="143">
        <v>3</v>
      </c>
      <c r="M163" s="143"/>
      <c r="N163" s="143"/>
      <c r="O163" s="143"/>
      <c r="P163" s="143">
        <v>0.6</v>
      </c>
      <c r="Q163" s="143"/>
      <c r="R163" s="143">
        <f t="shared" si="264"/>
        <v>0</v>
      </c>
      <c r="S163" s="143">
        <f t="shared" si="265"/>
        <v>0</v>
      </c>
      <c r="T163" s="143">
        <f t="shared" si="266"/>
        <v>0</v>
      </c>
      <c r="U163" s="143">
        <f t="shared" si="267"/>
        <v>0</v>
      </c>
      <c r="V163" s="143">
        <f t="shared" si="268"/>
        <v>0</v>
      </c>
      <c r="W163" s="143">
        <f t="shared" si="269"/>
        <v>1.7999999999999998</v>
      </c>
      <c r="X163" s="143">
        <f t="shared" si="270"/>
        <v>1.2</v>
      </c>
      <c r="Y163" s="143">
        <f t="shared" si="271"/>
        <v>0</v>
      </c>
      <c r="Z163" s="143">
        <f t="shared" si="272"/>
        <v>0</v>
      </c>
      <c r="AA163" s="143">
        <f t="shared" si="273"/>
        <v>1.7999999999999998</v>
      </c>
      <c r="AB163" s="143">
        <f t="shared" si="274"/>
        <v>0</v>
      </c>
      <c r="AC163" s="143">
        <f t="shared" si="275"/>
        <v>0</v>
      </c>
    </row>
    <row r="164" spans="1:29" ht="15.75" x14ac:dyDescent="0.25">
      <c r="A164" s="81" t="s">
        <v>1908</v>
      </c>
      <c r="B164" s="81" t="s">
        <v>1909</v>
      </c>
      <c r="C164" s="81" t="s">
        <v>2</v>
      </c>
      <c r="D164" s="81" t="s">
        <v>3</v>
      </c>
      <c r="E164" s="81" t="s">
        <v>4</v>
      </c>
      <c r="F164" s="81" t="s">
        <v>5</v>
      </c>
      <c r="G164" s="81" t="s">
        <v>6</v>
      </c>
      <c r="H164" s="81" t="s">
        <v>7</v>
      </c>
      <c r="I164" s="81" t="s">
        <v>8</v>
      </c>
      <c r="J164" s="81" t="s">
        <v>9</v>
      </c>
      <c r="K164" s="81" t="s">
        <v>10</v>
      </c>
      <c r="L164" s="81" t="s">
        <v>11</v>
      </c>
      <c r="M164" s="81" t="s">
        <v>12</v>
      </c>
      <c r="N164" s="81" t="s">
        <v>13</v>
      </c>
      <c r="O164" s="81"/>
      <c r="P164" s="81" t="s">
        <v>14</v>
      </c>
      <c r="Q164" s="81"/>
      <c r="R164" s="81" t="s">
        <v>15</v>
      </c>
      <c r="S164" s="81" t="s">
        <v>16</v>
      </c>
      <c r="T164" s="81" t="s">
        <v>17</v>
      </c>
      <c r="U164" s="81" t="s">
        <v>18</v>
      </c>
      <c r="V164" s="81" t="s">
        <v>19</v>
      </c>
      <c r="W164" s="81" t="s">
        <v>20</v>
      </c>
      <c r="X164" s="81" t="s">
        <v>21</v>
      </c>
      <c r="Y164" s="81" t="s">
        <v>22</v>
      </c>
      <c r="Z164" s="81" t="s">
        <v>23</v>
      </c>
      <c r="AA164" s="81" t="s">
        <v>24</v>
      </c>
      <c r="AB164" s="81" t="s">
        <v>25</v>
      </c>
      <c r="AC164" s="81" t="s">
        <v>26</v>
      </c>
    </row>
    <row r="165" spans="1:29" ht="15.75" x14ac:dyDescent="0.25">
      <c r="A165" s="36" t="s">
        <v>27</v>
      </c>
      <c r="B165" s="37" t="s">
        <v>1910</v>
      </c>
      <c r="C165" s="143">
        <v>3</v>
      </c>
      <c r="D165" s="143"/>
      <c r="E165" s="143"/>
      <c r="F165" s="143"/>
      <c r="G165" s="143">
        <v>3</v>
      </c>
      <c r="H165" s="143"/>
      <c r="I165" s="143"/>
      <c r="J165" s="143"/>
      <c r="K165" s="143"/>
      <c r="L165" s="143"/>
      <c r="M165" s="143">
        <v>3</v>
      </c>
      <c r="N165" s="143">
        <v>2</v>
      </c>
      <c r="O165" s="143"/>
      <c r="P165" s="143">
        <v>0.8</v>
      </c>
      <c r="Q165" s="143"/>
      <c r="R165" s="143">
        <f t="shared" ref="R165:R170" si="276">C165*P165</f>
        <v>2.4000000000000004</v>
      </c>
      <c r="S165" s="143">
        <f t="shared" ref="S165:S170" si="277">D165*P165</f>
        <v>0</v>
      </c>
      <c r="T165" s="143">
        <f t="shared" ref="T165:T170" si="278">E165*P165</f>
        <v>0</v>
      </c>
      <c r="U165" s="143">
        <f t="shared" ref="U165:U170" si="279">F165*P165</f>
        <v>0</v>
      </c>
      <c r="V165" s="143">
        <f t="shared" ref="V165:V170" si="280">G165*P165</f>
        <v>2.4000000000000004</v>
      </c>
      <c r="W165" s="143">
        <f t="shared" ref="W165:W170" si="281">H165*P165</f>
        <v>0</v>
      </c>
      <c r="X165" s="143">
        <f t="shared" ref="X165:X170" si="282">I165*P165</f>
        <v>0</v>
      </c>
      <c r="Y165" s="143">
        <f t="shared" ref="Y165:Y170" si="283">J165*P165</f>
        <v>0</v>
      </c>
      <c r="Z165" s="143">
        <f t="shared" ref="Z165:Z170" si="284">K165*P165</f>
        <v>0</v>
      </c>
      <c r="AA165" s="143">
        <f t="shared" ref="AA165:AA170" si="285">L165*P165</f>
        <v>0</v>
      </c>
      <c r="AB165" s="143">
        <f t="shared" ref="AB165:AB170" si="286">M165*P165</f>
        <v>2.4000000000000004</v>
      </c>
      <c r="AC165" s="143">
        <f t="shared" ref="AC165:AC170" si="287">N165*P165</f>
        <v>1.6</v>
      </c>
    </row>
    <row r="166" spans="1:29" ht="15.75" x14ac:dyDescent="0.25">
      <c r="A166" s="36" t="s">
        <v>31</v>
      </c>
      <c r="B166" s="37" t="s">
        <v>1911</v>
      </c>
      <c r="C166" s="143">
        <v>3</v>
      </c>
      <c r="D166" s="143">
        <v>3</v>
      </c>
      <c r="E166" s="143"/>
      <c r="F166" s="143"/>
      <c r="G166" s="143"/>
      <c r="H166" s="143"/>
      <c r="I166" s="143"/>
      <c r="J166" s="143"/>
      <c r="K166" s="143"/>
      <c r="L166" s="143"/>
      <c r="M166" s="143">
        <v>2</v>
      </c>
      <c r="N166" s="143">
        <v>1</v>
      </c>
      <c r="O166" s="143"/>
      <c r="P166" s="143">
        <v>0.8</v>
      </c>
      <c r="Q166" s="143"/>
      <c r="R166" s="143">
        <f t="shared" si="276"/>
        <v>2.4000000000000004</v>
      </c>
      <c r="S166" s="143">
        <f t="shared" si="277"/>
        <v>2.4000000000000004</v>
      </c>
      <c r="T166" s="143">
        <f t="shared" si="278"/>
        <v>0</v>
      </c>
      <c r="U166" s="143">
        <f t="shared" si="279"/>
        <v>0</v>
      </c>
      <c r="V166" s="143">
        <f t="shared" si="280"/>
        <v>0</v>
      </c>
      <c r="W166" s="143">
        <f t="shared" si="281"/>
        <v>0</v>
      </c>
      <c r="X166" s="143">
        <f t="shared" si="282"/>
        <v>0</v>
      </c>
      <c r="Y166" s="143">
        <f t="shared" si="283"/>
        <v>0</v>
      </c>
      <c r="Z166" s="143">
        <f t="shared" si="284"/>
        <v>0</v>
      </c>
      <c r="AA166" s="143">
        <f t="shared" si="285"/>
        <v>0</v>
      </c>
      <c r="AB166" s="143">
        <f t="shared" si="286"/>
        <v>1.6</v>
      </c>
      <c r="AC166" s="143">
        <f t="shared" si="287"/>
        <v>0.8</v>
      </c>
    </row>
    <row r="167" spans="1:29" ht="15.75" x14ac:dyDescent="0.25">
      <c r="A167" s="36" t="s">
        <v>33</v>
      </c>
      <c r="B167" s="37" t="s">
        <v>1912</v>
      </c>
      <c r="C167" s="143">
        <v>3</v>
      </c>
      <c r="D167" s="143">
        <v>3</v>
      </c>
      <c r="E167" s="143"/>
      <c r="F167" s="143"/>
      <c r="G167" s="143">
        <v>3</v>
      </c>
      <c r="H167" s="143"/>
      <c r="I167" s="143"/>
      <c r="J167" s="143"/>
      <c r="K167" s="143"/>
      <c r="L167" s="143"/>
      <c r="M167" s="143">
        <v>2</v>
      </c>
      <c r="N167" s="143">
        <v>2</v>
      </c>
      <c r="O167" s="143"/>
      <c r="P167" s="143">
        <v>0.8</v>
      </c>
      <c r="Q167" s="143"/>
      <c r="R167" s="143">
        <f t="shared" si="276"/>
        <v>2.4000000000000004</v>
      </c>
      <c r="S167" s="143">
        <f t="shared" si="277"/>
        <v>2.4000000000000004</v>
      </c>
      <c r="T167" s="143">
        <f t="shared" si="278"/>
        <v>0</v>
      </c>
      <c r="U167" s="143">
        <f t="shared" si="279"/>
        <v>0</v>
      </c>
      <c r="V167" s="143">
        <f t="shared" si="280"/>
        <v>2.4000000000000004</v>
      </c>
      <c r="W167" s="143">
        <f t="shared" si="281"/>
        <v>0</v>
      </c>
      <c r="X167" s="143">
        <f t="shared" si="282"/>
        <v>0</v>
      </c>
      <c r="Y167" s="143">
        <f t="shared" si="283"/>
        <v>0</v>
      </c>
      <c r="Z167" s="143">
        <f t="shared" si="284"/>
        <v>0</v>
      </c>
      <c r="AA167" s="143">
        <f t="shared" si="285"/>
        <v>0</v>
      </c>
      <c r="AB167" s="143">
        <f t="shared" si="286"/>
        <v>1.6</v>
      </c>
      <c r="AC167" s="143">
        <f t="shared" si="287"/>
        <v>1.6</v>
      </c>
    </row>
    <row r="168" spans="1:29" ht="31.5" x14ac:dyDescent="0.25">
      <c r="A168" s="36" t="s">
        <v>35</v>
      </c>
      <c r="B168" s="37" t="s">
        <v>1913</v>
      </c>
      <c r="C168" s="143">
        <v>3</v>
      </c>
      <c r="D168" s="143">
        <v>3</v>
      </c>
      <c r="E168" s="143"/>
      <c r="F168" s="143"/>
      <c r="G168" s="143">
        <v>3</v>
      </c>
      <c r="H168" s="143"/>
      <c r="I168" s="143"/>
      <c r="J168" s="143"/>
      <c r="K168" s="143"/>
      <c r="L168" s="143"/>
      <c r="M168" s="143">
        <v>3</v>
      </c>
      <c r="N168" s="143"/>
      <c r="O168" s="143"/>
      <c r="P168" s="143">
        <v>0.8</v>
      </c>
      <c r="Q168" s="143"/>
      <c r="R168" s="143">
        <f t="shared" si="276"/>
        <v>2.4000000000000004</v>
      </c>
      <c r="S168" s="143">
        <f t="shared" si="277"/>
        <v>2.4000000000000004</v>
      </c>
      <c r="T168" s="143">
        <f t="shared" si="278"/>
        <v>0</v>
      </c>
      <c r="U168" s="143">
        <f t="shared" si="279"/>
        <v>0</v>
      </c>
      <c r="V168" s="143">
        <f t="shared" si="280"/>
        <v>2.4000000000000004</v>
      </c>
      <c r="W168" s="143">
        <f t="shared" si="281"/>
        <v>0</v>
      </c>
      <c r="X168" s="143">
        <f t="shared" si="282"/>
        <v>0</v>
      </c>
      <c r="Y168" s="143">
        <f t="shared" si="283"/>
        <v>0</v>
      </c>
      <c r="Z168" s="143">
        <f t="shared" si="284"/>
        <v>0</v>
      </c>
      <c r="AA168" s="143">
        <f t="shared" si="285"/>
        <v>0</v>
      </c>
      <c r="AB168" s="143">
        <f t="shared" si="286"/>
        <v>2.4000000000000004</v>
      </c>
      <c r="AC168" s="143">
        <f t="shared" si="287"/>
        <v>0</v>
      </c>
    </row>
    <row r="169" spans="1:29" ht="31.5" x14ac:dyDescent="0.25">
      <c r="A169" s="36" t="s">
        <v>37</v>
      </c>
      <c r="B169" s="37" t="s">
        <v>1914</v>
      </c>
      <c r="C169" s="143">
        <v>3</v>
      </c>
      <c r="D169" s="143">
        <v>3</v>
      </c>
      <c r="E169" s="143"/>
      <c r="F169" s="143"/>
      <c r="G169" s="143"/>
      <c r="H169" s="143"/>
      <c r="I169" s="143"/>
      <c r="J169" s="143"/>
      <c r="K169" s="143"/>
      <c r="L169" s="143"/>
      <c r="M169" s="143">
        <v>2</v>
      </c>
      <c r="N169" s="143"/>
      <c r="O169" s="143"/>
      <c r="P169" s="143">
        <v>0.8</v>
      </c>
      <c r="Q169" s="143"/>
      <c r="R169" s="143">
        <f t="shared" si="276"/>
        <v>2.4000000000000004</v>
      </c>
      <c r="S169" s="143">
        <f t="shared" si="277"/>
        <v>2.4000000000000004</v>
      </c>
      <c r="T169" s="143">
        <f t="shared" si="278"/>
        <v>0</v>
      </c>
      <c r="U169" s="143">
        <f t="shared" si="279"/>
        <v>0</v>
      </c>
      <c r="V169" s="143">
        <f t="shared" si="280"/>
        <v>0</v>
      </c>
      <c r="W169" s="143">
        <f t="shared" si="281"/>
        <v>0</v>
      </c>
      <c r="X169" s="143">
        <f t="shared" si="282"/>
        <v>0</v>
      </c>
      <c r="Y169" s="143">
        <f t="shared" si="283"/>
        <v>0</v>
      </c>
      <c r="Z169" s="143">
        <f t="shared" si="284"/>
        <v>0</v>
      </c>
      <c r="AA169" s="143">
        <f t="shared" si="285"/>
        <v>0</v>
      </c>
      <c r="AB169" s="143">
        <f t="shared" si="286"/>
        <v>1.6</v>
      </c>
      <c r="AC169" s="143">
        <f t="shared" si="287"/>
        <v>0</v>
      </c>
    </row>
    <row r="170" spans="1:29" ht="15.75" x14ac:dyDescent="0.25">
      <c r="A170" s="36" t="s">
        <v>39</v>
      </c>
      <c r="B170" s="37" t="s">
        <v>1915</v>
      </c>
      <c r="C170" s="143">
        <v>3</v>
      </c>
      <c r="D170" s="143">
        <v>3</v>
      </c>
      <c r="E170" s="143"/>
      <c r="F170" s="143"/>
      <c r="G170" s="143">
        <v>3</v>
      </c>
      <c r="H170" s="143"/>
      <c r="I170" s="143"/>
      <c r="J170" s="143"/>
      <c r="K170" s="143"/>
      <c r="L170" s="143"/>
      <c r="M170" s="143">
        <v>3</v>
      </c>
      <c r="N170" s="143"/>
      <c r="O170" s="143"/>
      <c r="P170" s="143">
        <v>0.8</v>
      </c>
      <c r="Q170" s="143"/>
      <c r="R170" s="143">
        <f t="shared" si="276"/>
        <v>2.4000000000000004</v>
      </c>
      <c r="S170" s="143">
        <f t="shared" si="277"/>
        <v>2.4000000000000004</v>
      </c>
      <c r="T170" s="143">
        <f t="shared" si="278"/>
        <v>0</v>
      </c>
      <c r="U170" s="143">
        <f t="shared" si="279"/>
        <v>0</v>
      </c>
      <c r="V170" s="143">
        <f t="shared" si="280"/>
        <v>2.4000000000000004</v>
      </c>
      <c r="W170" s="143">
        <f t="shared" si="281"/>
        <v>0</v>
      </c>
      <c r="X170" s="143">
        <f t="shared" si="282"/>
        <v>0</v>
      </c>
      <c r="Y170" s="143">
        <f t="shared" si="283"/>
        <v>0</v>
      </c>
      <c r="Z170" s="143">
        <f t="shared" si="284"/>
        <v>0</v>
      </c>
      <c r="AA170" s="143">
        <f t="shared" si="285"/>
        <v>0</v>
      </c>
      <c r="AB170" s="143">
        <f t="shared" si="286"/>
        <v>2.4000000000000004</v>
      </c>
      <c r="AC170" s="143">
        <f t="shared" si="287"/>
        <v>0</v>
      </c>
    </row>
    <row r="171" spans="1:29" ht="15.75" x14ac:dyDescent="0.25">
      <c r="A171" s="81" t="s">
        <v>1917</v>
      </c>
      <c r="B171" s="81" t="s">
        <v>1916</v>
      </c>
      <c r="C171" s="81" t="s">
        <v>2</v>
      </c>
      <c r="D171" s="81" t="s">
        <v>3</v>
      </c>
      <c r="E171" s="81" t="s">
        <v>4</v>
      </c>
      <c r="F171" s="81" t="s">
        <v>5</v>
      </c>
      <c r="G171" s="81" t="s">
        <v>6</v>
      </c>
      <c r="H171" s="81" t="s">
        <v>7</v>
      </c>
      <c r="I171" s="81" t="s">
        <v>8</v>
      </c>
      <c r="J171" s="81" t="s">
        <v>9</v>
      </c>
      <c r="K171" s="81" t="s">
        <v>10</v>
      </c>
      <c r="L171" s="81" t="s">
        <v>11</v>
      </c>
      <c r="M171" s="81" t="s">
        <v>12</v>
      </c>
      <c r="N171" s="81" t="s">
        <v>13</v>
      </c>
      <c r="O171" s="81"/>
      <c r="P171" s="81" t="s">
        <v>14</v>
      </c>
      <c r="Q171" s="81"/>
      <c r="R171" s="81" t="s">
        <v>15</v>
      </c>
      <c r="S171" s="81" t="s">
        <v>16</v>
      </c>
      <c r="T171" s="81" t="s">
        <v>17</v>
      </c>
      <c r="U171" s="81" t="s">
        <v>18</v>
      </c>
      <c r="V171" s="81" t="s">
        <v>19</v>
      </c>
      <c r="W171" s="81" t="s">
        <v>20</v>
      </c>
      <c r="X171" s="81" t="s">
        <v>21</v>
      </c>
      <c r="Y171" s="81" t="s">
        <v>22</v>
      </c>
      <c r="Z171" s="81" t="s">
        <v>23</v>
      </c>
      <c r="AA171" s="81" t="s">
        <v>24</v>
      </c>
      <c r="AB171" s="81" t="s">
        <v>25</v>
      </c>
      <c r="AC171" s="81" t="s">
        <v>26</v>
      </c>
    </row>
    <row r="172" spans="1:29" ht="15.75" x14ac:dyDescent="0.25">
      <c r="A172" s="36" t="s">
        <v>27</v>
      </c>
      <c r="B172" s="37" t="s">
        <v>1918</v>
      </c>
      <c r="C172" s="143">
        <v>3</v>
      </c>
      <c r="D172" s="143"/>
      <c r="E172" s="143"/>
      <c r="F172" s="143"/>
      <c r="G172" s="143">
        <v>1</v>
      </c>
      <c r="H172" s="143"/>
      <c r="I172" s="143"/>
      <c r="J172" s="143"/>
      <c r="K172" s="143"/>
      <c r="L172" s="143"/>
      <c r="M172" s="143"/>
      <c r="N172" s="143"/>
      <c r="O172" s="143"/>
      <c r="P172" s="143">
        <v>4.5</v>
      </c>
      <c r="Q172" s="143"/>
      <c r="R172" s="143">
        <f t="shared" ref="R172:R177" si="288">C172*P172</f>
        <v>13.5</v>
      </c>
      <c r="S172" s="143">
        <f t="shared" ref="S172:S177" si="289">D172*P172</f>
        <v>0</v>
      </c>
      <c r="T172" s="143">
        <f t="shared" ref="T172:T177" si="290">E172*P172</f>
        <v>0</v>
      </c>
      <c r="U172" s="143">
        <f t="shared" ref="U172:U177" si="291">F172*P172</f>
        <v>0</v>
      </c>
      <c r="V172" s="143">
        <f t="shared" ref="V172:V177" si="292">G172*P172</f>
        <v>4.5</v>
      </c>
      <c r="W172" s="143">
        <f t="shared" ref="W172:W177" si="293">H172*P172</f>
        <v>0</v>
      </c>
      <c r="X172" s="143">
        <f t="shared" ref="X172:X177" si="294">I172*P172</f>
        <v>0</v>
      </c>
      <c r="Y172" s="143">
        <f t="shared" ref="Y172:Y177" si="295">J172*P172</f>
        <v>0</v>
      </c>
      <c r="Z172" s="143">
        <f t="shared" ref="Z172:Z177" si="296">K172*P172</f>
        <v>0</v>
      </c>
      <c r="AA172" s="143">
        <f t="shared" ref="AA172:AA177" si="297">L172*P172</f>
        <v>0</v>
      </c>
      <c r="AB172" s="143">
        <f t="shared" ref="AB172:AB177" si="298">M172*P172</f>
        <v>0</v>
      </c>
      <c r="AC172" s="143">
        <f t="shared" ref="AC172:AC177" si="299">N172*P172</f>
        <v>0</v>
      </c>
    </row>
    <row r="173" spans="1:29" ht="15.75" x14ac:dyDescent="0.25">
      <c r="A173" s="36" t="s">
        <v>31</v>
      </c>
      <c r="B173" s="37" t="s">
        <v>1919</v>
      </c>
      <c r="C173" s="143">
        <v>3</v>
      </c>
      <c r="D173" s="143"/>
      <c r="E173" s="143"/>
      <c r="F173" s="143"/>
      <c r="G173" s="143">
        <v>1</v>
      </c>
      <c r="H173" s="143"/>
      <c r="I173" s="143"/>
      <c r="J173" s="143"/>
      <c r="K173" s="143"/>
      <c r="L173" s="143"/>
      <c r="M173" s="143"/>
      <c r="N173" s="143"/>
      <c r="O173" s="143"/>
      <c r="P173" s="143">
        <v>4.5</v>
      </c>
      <c r="Q173" s="143"/>
      <c r="R173" s="143">
        <f t="shared" si="288"/>
        <v>13.5</v>
      </c>
      <c r="S173" s="143">
        <f t="shared" si="289"/>
        <v>0</v>
      </c>
      <c r="T173" s="143">
        <f t="shared" si="290"/>
        <v>0</v>
      </c>
      <c r="U173" s="143">
        <f t="shared" si="291"/>
        <v>0</v>
      </c>
      <c r="V173" s="143">
        <f t="shared" si="292"/>
        <v>4.5</v>
      </c>
      <c r="W173" s="143">
        <f t="shared" si="293"/>
        <v>0</v>
      </c>
      <c r="X173" s="143">
        <f t="shared" si="294"/>
        <v>0</v>
      </c>
      <c r="Y173" s="143">
        <f t="shared" si="295"/>
        <v>0</v>
      </c>
      <c r="Z173" s="143">
        <f t="shared" si="296"/>
        <v>0</v>
      </c>
      <c r="AA173" s="143">
        <f t="shared" si="297"/>
        <v>0</v>
      </c>
      <c r="AB173" s="143">
        <f t="shared" si="298"/>
        <v>0</v>
      </c>
      <c r="AC173" s="143">
        <f t="shared" si="299"/>
        <v>0</v>
      </c>
    </row>
    <row r="174" spans="1:29" ht="15.75" x14ac:dyDescent="0.25">
      <c r="A174" s="36" t="s">
        <v>33</v>
      </c>
      <c r="B174" s="37" t="s">
        <v>1920</v>
      </c>
      <c r="C174" s="143">
        <v>3</v>
      </c>
      <c r="D174" s="143"/>
      <c r="E174" s="143"/>
      <c r="F174" s="143"/>
      <c r="G174" s="143">
        <v>1</v>
      </c>
      <c r="H174" s="143"/>
      <c r="I174" s="143"/>
      <c r="J174" s="143"/>
      <c r="K174" s="143"/>
      <c r="L174" s="143"/>
      <c r="M174" s="143"/>
      <c r="N174" s="143"/>
      <c r="O174" s="143"/>
      <c r="P174" s="143">
        <v>4.5</v>
      </c>
      <c r="Q174" s="143"/>
      <c r="R174" s="143">
        <f t="shared" si="288"/>
        <v>13.5</v>
      </c>
      <c r="S174" s="143">
        <f t="shared" si="289"/>
        <v>0</v>
      </c>
      <c r="T174" s="143">
        <f t="shared" si="290"/>
        <v>0</v>
      </c>
      <c r="U174" s="143">
        <f t="shared" si="291"/>
        <v>0</v>
      </c>
      <c r="V174" s="143">
        <f t="shared" si="292"/>
        <v>4.5</v>
      </c>
      <c r="W174" s="143">
        <f t="shared" si="293"/>
        <v>0</v>
      </c>
      <c r="X174" s="143">
        <f t="shared" si="294"/>
        <v>0</v>
      </c>
      <c r="Y174" s="143">
        <f t="shared" si="295"/>
        <v>0</v>
      </c>
      <c r="Z174" s="143">
        <f t="shared" si="296"/>
        <v>0</v>
      </c>
      <c r="AA174" s="143">
        <f t="shared" si="297"/>
        <v>0</v>
      </c>
      <c r="AB174" s="143">
        <f t="shared" si="298"/>
        <v>0</v>
      </c>
      <c r="AC174" s="143">
        <f t="shared" si="299"/>
        <v>0</v>
      </c>
    </row>
    <row r="175" spans="1:29" ht="15.75" x14ac:dyDescent="0.25">
      <c r="A175" s="36" t="s">
        <v>35</v>
      </c>
      <c r="B175" s="37" t="s">
        <v>1921</v>
      </c>
      <c r="C175" s="143">
        <v>2</v>
      </c>
      <c r="D175" s="143"/>
      <c r="E175" s="143"/>
      <c r="F175" s="143"/>
      <c r="G175" s="143">
        <v>3</v>
      </c>
      <c r="H175" s="143"/>
      <c r="I175" s="143"/>
      <c r="J175" s="143"/>
      <c r="K175" s="143"/>
      <c r="L175" s="143"/>
      <c r="M175" s="143"/>
      <c r="N175" s="143"/>
      <c r="O175" s="143"/>
      <c r="P175" s="143">
        <v>4.5</v>
      </c>
      <c r="Q175" s="143"/>
      <c r="R175" s="143">
        <f t="shared" si="288"/>
        <v>9</v>
      </c>
      <c r="S175" s="143">
        <f t="shared" si="289"/>
        <v>0</v>
      </c>
      <c r="T175" s="143">
        <f t="shared" si="290"/>
        <v>0</v>
      </c>
      <c r="U175" s="143">
        <f t="shared" si="291"/>
        <v>0</v>
      </c>
      <c r="V175" s="143">
        <f t="shared" si="292"/>
        <v>13.5</v>
      </c>
      <c r="W175" s="143">
        <f t="shared" si="293"/>
        <v>0</v>
      </c>
      <c r="X175" s="143">
        <f t="shared" si="294"/>
        <v>0</v>
      </c>
      <c r="Y175" s="143">
        <f t="shared" si="295"/>
        <v>0</v>
      </c>
      <c r="Z175" s="143">
        <f t="shared" si="296"/>
        <v>0</v>
      </c>
      <c r="AA175" s="143">
        <f t="shared" si="297"/>
        <v>0</v>
      </c>
      <c r="AB175" s="143">
        <f t="shared" si="298"/>
        <v>0</v>
      </c>
      <c r="AC175" s="143">
        <f t="shared" si="299"/>
        <v>0</v>
      </c>
    </row>
    <row r="176" spans="1:29" ht="15.75" x14ac:dyDescent="0.25">
      <c r="A176" s="36" t="s">
        <v>37</v>
      </c>
      <c r="B176" s="37" t="s">
        <v>1922</v>
      </c>
      <c r="C176" s="143"/>
      <c r="D176" s="143"/>
      <c r="E176" s="143"/>
      <c r="F176" s="143"/>
      <c r="G176" s="143">
        <v>2</v>
      </c>
      <c r="H176" s="143"/>
      <c r="I176" s="143"/>
      <c r="J176" s="143"/>
      <c r="K176" s="143"/>
      <c r="L176" s="143"/>
      <c r="M176" s="143">
        <v>3</v>
      </c>
      <c r="N176" s="143"/>
      <c r="O176" s="143"/>
      <c r="P176" s="143">
        <v>4.5</v>
      </c>
      <c r="Q176" s="143"/>
      <c r="R176" s="143">
        <f t="shared" si="288"/>
        <v>0</v>
      </c>
      <c r="S176" s="143">
        <f t="shared" si="289"/>
        <v>0</v>
      </c>
      <c r="T176" s="143">
        <f t="shared" si="290"/>
        <v>0</v>
      </c>
      <c r="U176" s="143">
        <f t="shared" si="291"/>
        <v>0</v>
      </c>
      <c r="V176" s="143">
        <f t="shared" si="292"/>
        <v>9</v>
      </c>
      <c r="W176" s="143">
        <f t="shared" si="293"/>
        <v>0</v>
      </c>
      <c r="X176" s="143">
        <f t="shared" si="294"/>
        <v>0</v>
      </c>
      <c r="Y176" s="143">
        <f t="shared" si="295"/>
        <v>0</v>
      </c>
      <c r="Z176" s="143">
        <f t="shared" si="296"/>
        <v>0</v>
      </c>
      <c r="AA176" s="143">
        <f t="shared" si="297"/>
        <v>0</v>
      </c>
      <c r="AB176" s="143">
        <f t="shared" si="298"/>
        <v>13.5</v>
      </c>
      <c r="AC176" s="143">
        <f t="shared" si="299"/>
        <v>0</v>
      </c>
    </row>
    <row r="177" spans="1:29" ht="15.75" x14ac:dyDescent="0.25">
      <c r="A177" s="36" t="s">
        <v>39</v>
      </c>
      <c r="B177" s="37" t="s">
        <v>1923</v>
      </c>
      <c r="C177" s="143">
        <v>3</v>
      </c>
      <c r="D177" s="143"/>
      <c r="E177" s="143"/>
      <c r="F177" s="143"/>
      <c r="G177" s="143">
        <v>2</v>
      </c>
      <c r="H177" s="143"/>
      <c r="I177" s="143"/>
      <c r="J177" s="143"/>
      <c r="K177" s="143"/>
      <c r="L177" s="143"/>
      <c r="M177" s="143">
        <v>2</v>
      </c>
      <c r="N177" s="143"/>
      <c r="O177" s="143"/>
      <c r="P177" s="143">
        <v>4.5</v>
      </c>
      <c r="Q177" s="143"/>
      <c r="R177" s="143">
        <f t="shared" si="288"/>
        <v>13.5</v>
      </c>
      <c r="S177" s="143">
        <f t="shared" si="289"/>
        <v>0</v>
      </c>
      <c r="T177" s="143">
        <f t="shared" si="290"/>
        <v>0</v>
      </c>
      <c r="U177" s="143">
        <f t="shared" si="291"/>
        <v>0</v>
      </c>
      <c r="V177" s="143">
        <f t="shared" si="292"/>
        <v>9</v>
      </c>
      <c r="W177" s="143">
        <f t="shared" si="293"/>
        <v>0</v>
      </c>
      <c r="X177" s="143">
        <f t="shared" si="294"/>
        <v>0</v>
      </c>
      <c r="Y177" s="143">
        <f t="shared" si="295"/>
        <v>0</v>
      </c>
      <c r="Z177" s="143">
        <f t="shared" si="296"/>
        <v>0</v>
      </c>
      <c r="AA177" s="143">
        <f t="shared" si="297"/>
        <v>0</v>
      </c>
      <c r="AB177" s="143">
        <f t="shared" si="298"/>
        <v>9</v>
      </c>
      <c r="AC177" s="143">
        <f t="shared" si="299"/>
        <v>0</v>
      </c>
    </row>
    <row r="178" spans="1:29" ht="15.75" x14ac:dyDescent="0.25">
      <c r="A178" s="81" t="s">
        <v>1924</v>
      </c>
      <c r="B178" s="81" t="s">
        <v>1925</v>
      </c>
      <c r="C178" s="81" t="s">
        <v>2</v>
      </c>
      <c r="D178" s="81" t="s">
        <v>3</v>
      </c>
      <c r="E178" s="81" t="s">
        <v>4</v>
      </c>
      <c r="F178" s="81" t="s">
        <v>5</v>
      </c>
      <c r="G178" s="81" t="s">
        <v>6</v>
      </c>
      <c r="H178" s="81" t="s">
        <v>7</v>
      </c>
      <c r="I178" s="81" t="s">
        <v>8</v>
      </c>
      <c r="J178" s="81" t="s">
        <v>9</v>
      </c>
      <c r="K178" s="81" t="s">
        <v>10</v>
      </c>
      <c r="L178" s="81" t="s">
        <v>11</v>
      </c>
      <c r="M178" s="81" t="s">
        <v>12</v>
      </c>
      <c r="N178" s="81" t="s">
        <v>13</v>
      </c>
      <c r="O178" s="81"/>
      <c r="P178" s="81" t="s">
        <v>14</v>
      </c>
      <c r="Q178" s="81"/>
      <c r="R178" s="81" t="s">
        <v>15</v>
      </c>
      <c r="S178" s="81" t="s">
        <v>16</v>
      </c>
      <c r="T178" s="81" t="s">
        <v>17</v>
      </c>
      <c r="U178" s="81" t="s">
        <v>18</v>
      </c>
      <c r="V178" s="81" t="s">
        <v>19</v>
      </c>
      <c r="W178" s="81" t="s">
        <v>20</v>
      </c>
      <c r="X178" s="81" t="s">
        <v>21</v>
      </c>
      <c r="Y178" s="81" t="s">
        <v>22</v>
      </c>
      <c r="Z178" s="81" t="s">
        <v>23</v>
      </c>
      <c r="AA178" s="81" t="s">
        <v>24</v>
      </c>
      <c r="AB178" s="81" t="s">
        <v>25</v>
      </c>
      <c r="AC178" s="81" t="s">
        <v>26</v>
      </c>
    </row>
    <row r="179" spans="1:29" ht="15.75" x14ac:dyDescent="0.25">
      <c r="A179" s="36" t="s">
        <v>27</v>
      </c>
      <c r="B179" s="37" t="s">
        <v>1849</v>
      </c>
      <c r="C179" s="143">
        <v>3</v>
      </c>
      <c r="D179" s="143"/>
      <c r="E179" s="143"/>
      <c r="F179" s="143"/>
      <c r="G179" s="143">
        <v>3</v>
      </c>
      <c r="H179" s="143"/>
      <c r="I179" s="143"/>
      <c r="J179" s="143"/>
      <c r="K179" s="143"/>
      <c r="L179" s="143"/>
      <c r="M179" s="143">
        <v>3</v>
      </c>
      <c r="N179" s="143">
        <v>2</v>
      </c>
      <c r="O179" s="143"/>
      <c r="P179" s="143">
        <v>5</v>
      </c>
      <c r="Q179" s="143"/>
      <c r="R179" s="143">
        <f t="shared" ref="R179:R184" si="300">C179*P179</f>
        <v>15</v>
      </c>
      <c r="S179" s="143">
        <f t="shared" ref="S179:S184" si="301">D179*P179</f>
        <v>0</v>
      </c>
      <c r="T179" s="143">
        <f t="shared" ref="T179:T184" si="302">E179*P179</f>
        <v>0</v>
      </c>
      <c r="U179" s="143">
        <f t="shared" ref="U179:U184" si="303">F179*P179</f>
        <v>0</v>
      </c>
      <c r="V179" s="143">
        <f t="shared" ref="V179:V184" si="304">G179*P179</f>
        <v>15</v>
      </c>
      <c r="W179" s="143">
        <f t="shared" ref="W179:W184" si="305">H179*P179</f>
        <v>0</v>
      </c>
      <c r="X179" s="143">
        <f t="shared" ref="X179:X184" si="306">I179*P179</f>
        <v>0</v>
      </c>
      <c r="Y179" s="143">
        <f t="shared" ref="Y179:Y184" si="307">J179*P179</f>
        <v>0</v>
      </c>
      <c r="Z179" s="143">
        <f t="shared" ref="Z179:Z184" si="308">K179*P179</f>
        <v>0</v>
      </c>
      <c r="AA179" s="143">
        <f t="shared" ref="AA179:AA184" si="309">L179*P179</f>
        <v>0</v>
      </c>
      <c r="AB179" s="143">
        <f t="shared" ref="AB179:AB184" si="310">M179*P179</f>
        <v>15</v>
      </c>
      <c r="AC179" s="143">
        <f t="shared" ref="AC179:AC184" si="311">N179*P179</f>
        <v>10</v>
      </c>
    </row>
    <row r="180" spans="1:29" ht="15.75" x14ac:dyDescent="0.25">
      <c r="A180" s="36" t="s">
        <v>31</v>
      </c>
      <c r="B180" s="37" t="s">
        <v>1850</v>
      </c>
      <c r="C180" s="143">
        <v>3</v>
      </c>
      <c r="D180" s="143">
        <v>3</v>
      </c>
      <c r="E180" s="143"/>
      <c r="F180" s="143"/>
      <c r="G180" s="143"/>
      <c r="H180" s="143"/>
      <c r="I180" s="143"/>
      <c r="J180" s="143"/>
      <c r="K180" s="143"/>
      <c r="L180" s="143"/>
      <c r="M180" s="143">
        <v>2</v>
      </c>
      <c r="N180" s="143">
        <v>1</v>
      </c>
      <c r="O180" s="143"/>
      <c r="P180" s="143">
        <v>5</v>
      </c>
      <c r="Q180" s="143"/>
      <c r="R180" s="143">
        <f t="shared" si="300"/>
        <v>15</v>
      </c>
      <c r="S180" s="143">
        <f t="shared" si="301"/>
        <v>15</v>
      </c>
      <c r="T180" s="143">
        <f t="shared" si="302"/>
        <v>0</v>
      </c>
      <c r="U180" s="143">
        <f t="shared" si="303"/>
        <v>0</v>
      </c>
      <c r="V180" s="143">
        <f t="shared" si="304"/>
        <v>0</v>
      </c>
      <c r="W180" s="143">
        <f t="shared" si="305"/>
        <v>0</v>
      </c>
      <c r="X180" s="143">
        <f t="shared" si="306"/>
        <v>0</v>
      </c>
      <c r="Y180" s="143">
        <f t="shared" si="307"/>
        <v>0</v>
      </c>
      <c r="Z180" s="143">
        <f t="shared" si="308"/>
        <v>0</v>
      </c>
      <c r="AA180" s="143">
        <f t="shared" si="309"/>
        <v>0</v>
      </c>
      <c r="AB180" s="143">
        <f t="shared" si="310"/>
        <v>10</v>
      </c>
      <c r="AC180" s="143">
        <f t="shared" si="311"/>
        <v>5</v>
      </c>
    </row>
    <row r="181" spans="1:29" ht="15.75" x14ac:dyDescent="0.25">
      <c r="A181" s="36" t="s">
        <v>33</v>
      </c>
      <c r="B181" s="37" t="s">
        <v>1851</v>
      </c>
      <c r="C181" s="143">
        <v>3</v>
      </c>
      <c r="D181" s="143">
        <v>3</v>
      </c>
      <c r="E181" s="143"/>
      <c r="F181" s="143"/>
      <c r="G181" s="143">
        <v>3</v>
      </c>
      <c r="H181" s="143"/>
      <c r="I181" s="143"/>
      <c r="J181" s="143"/>
      <c r="K181" s="143"/>
      <c r="L181" s="143"/>
      <c r="M181" s="143">
        <v>2</v>
      </c>
      <c r="N181" s="143">
        <v>2</v>
      </c>
      <c r="O181" s="143"/>
      <c r="P181" s="143">
        <v>5</v>
      </c>
      <c r="Q181" s="143"/>
      <c r="R181" s="143">
        <f t="shared" si="300"/>
        <v>15</v>
      </c>
      <c r="S181" s="143">
        <f t="shared" si="301"/>
        <v>15</v>
      </c>
      <c r="T181" s="143">
        <f t="shared" si="302"/>
        <v>0</v>
      </c>
      <c r="U181" s="143">
        <f t="shared" si="303"/>
        <v>0</v>
      </c>
      <c r="V181" s="143">
        <f t="shared" si="304"/>
        <v>15</v>
      </c>
      <c r="W181" s="143">
        <f t="shared" si="305"/>
        <v>0</v>
      </c>
      <c r="X181" s="143">
        <f t="shared" si="306"/>
        <v>0</v>
      </c>
      <c r="Y181" s="143">
        <f t="shared" si="307"/>
        <v>0</v>
      </c>
      <c r="Z181" s="143">
        <f t="shared" si="308"/>
        <v>0</v>
      </c>
      <c r="AA181" s="143">
        <f t="shared" si="309"/>
        <v>0</v>
      </c>
      <c r="AB181" s="143">
        <f t="shared" si="310"/>
        <v>10</v>
      </c>
      <c r="AC181" s="143">
        <f t="shared" si="311"/>
        <v>10</v>
      </c>
    </row>
    <row r="182" spans="1:29" ht="15.75" x14ac:dyDescent="0.25">
      <c r="A182" s="36" t="s">
        <v>35</v>
      </c>
      <c r="B182" s="37" t="s">
        <v>1852</v>
      </c>
      <c r="C182" s="143">
        <v>3</v>
      </c>
      <c r="D182" s="143">
        <v>3</v>
      </c>
      <c r="E182" s="143"/>
      <c r="F182" s="143"/>
      <c r="G182" s="143">
        <v>3</v>
      </c>
      <c r="H182" s="143"/>
      <c r="I182" s="143"/>
      <c r="J182" s="143"/>
      <c r="K182" s="143"/>
      <c r="L182" s="143"/>
      <c r="M182" s="143">
        <v>3</v>
      </c>
      <c r="N182" s="143"/>
      <c r="O182" s="143"/>
      <c r="P182" s="143">
        <v>5</v>
      </c>
      <c r="Q182" s="143"/>
      <c r="R182" s="143">
        <f t="shared" si="300"/>
        <v>15</v>
      </c>
      <c r="S182" s="143">
        <f t="shared" si="301"/>
        <v>15</v>
      </c>
      <c r="T182" s="143">
        <f t="shared" si="302"/>
        <v>0</v>
      </c>
      <c r="U182" s="143">
        <f t="shared" si="303"/>
        <v>0</v>
      </c>
      <c r="V182" s="143">
        <f t="shared" si="304"/>
        <v>15</v>
      </c>
      <c r="W182" s="143">
        <f t="shared" si="305"/>
        <v>0</v>
      </c>
      <c r="X182" s="143">
        <f t="shared" si="306"/>
        <v>0</v>
      </c>
      <c r="Y182" s="143">
        <f t="shared" si="307"/>
        <v>0</v>
      </c>
      <c r="Z182" s="143">
        <f t="shared" si="308"/>
        <v>0</v>
      </c>
      <c r="AA182" s="143">
        <f t="shared" si="309"/>
        <v>0</v>
      </c>
      <c r="AB182" s="143">
        <f t="shared" si="310"/>
        <v>15</v>
      </c>
      <c r="AC182" s="143">
        <f t="shared" si="311"/>
        <v>0</v>
      </c>
    </row>
    <row r="183" spans="1:29" ht="15.75" x14ac:dyDescent="0.25">
      <c r="A183" s="36" t="s">
        <v>37</v>
      </c>
      <c r="B183" s="37" t="s">
        <v>1853</v>
      </c>
      <c r="C183" s="143">
        <v>3</v>
      </c>
      <c r="D183" s="143">
        <v>3</v>
      </c>
      <c r="E183" s="143"/>
      <c r="F183" s="143"/>
      <c r="G183" s="143"/>
      <c r="H183" s="143"/>
      <c r="I183" s="143"/>
      <c r="J183" s="143"/>
      <c r="K183" s="143"/>
      <c r="L183" s="143"/>
      <c r="M183" s="143">
        <v>2</v>
      </c>
      <c r="N183" s="143"/>
      <c r="O183" s="143"/>
      <c r="P183" s="143">
        <v>5</v>
      </c>
      <c r="Q183" s="143"/>
      <c r="R183" s="143">
        <f t="shared" si="300"/>
        <v>15</v>
      </c>
      <c r="S183" s="143">
        <f t="shared" si="301"/>
        <v>15</v>
      </c>
      <c r="T183" s="143">
        <f t="shared" si="302"/>
        <v>0</v>
      </c>
      <c r="U183" s="143">
        <f t="shared" si="303"/>
        <v>0</v>
      </c>
      <c r="V183" s="143">
        <f t="shared" si="304"/>
        <v>0</v>
      </c>
      <c r="W183" s="143">
        <f t="shared" si="305"/>
        <v>0</v>
      </c>
      <c r="X183" s="143">
        <f t="shared" si="306"/>
        <v>0</v>
      </c>
      <c r="Y183" s="143">
        <f t="shared" si="307"/>
        <v>0</v>
      </c>
      <c r="Z183" s="143">
        <f t="shared" si="308"/>
        <v>0</v>
      </c>
      <c r="AA183" s="143">
        <f t="shared" si="309"/>
        <v>0</v>
      </c>
      <c r="AB183" s="143">
        <f t="shared" si="310"/>
        <v>10</v>
      </c>
      <c r="AC183" s="143">
        <f t="shared" si="311"/>
        <v>0</v>
      </c>
    </row>
    <row r="184" spans="1:29" ht="15.75" x14ac:dyDescent="0.25">
      <c r="A184" s="36" t="s">
        <v>39</v>
      </c>
      <c r="B184" s="37" t="s">
        <v>1854</v>
      </c>
      <c r="C184" s="143">
        <v>3</v>
      </c>
      <c r="D184" s="143">
        <v>3</v>
      </c>
      <c r="E184" s="143"/>
      <c r="F184" s="143"/>
      <c r="G184" s="143">
        <v>3</v>
      </c>
      <c r="H184" s="143"/>
      <c r="I184" s="143"/>
      <c r="J184" s="143"/>
      <c r="K184" s="143"/>
      <c r="L184" s="143"/>
      <c r="M184" s="143">
        <v>3</v>
      </c>
      <c r="N184" s="143"/>
      <c r="O184" s="143"/>
      <c r="P184" s="143">
        <v>5</v>
      </c>
      <c r="Q184" s="143"/>
      <c r="R184" s="143">
        <f t="shared" si="300"/>
        <v>15</v>
      </c>
      <c r="S184" s="143">
        <f t="shared" si="301"/>
        <v>15</v>
      </c>
      <c r="T184" s="143">
        <f t="shared" si="302"/>
        <v>0</v>
      </c>
      <c r="U184" s="143">
        <f t="shared" si="303"/>
        <v>0</v>
      </c>
      <c r="V184" s="143">
        <f t="shared" si="304"/>
        <v>15</v>
      </c>
      <c r="W184" s="143">
        <f t="shared" si="305"/>
        <v>0</v>
      </c>
      <c r="X184" s="143">
        <f t="shared" si="306"/>
        <v>0</v>
      </c>
      <c r="Y184" s="143">
        <f t="shared" si="307"/>
        <v>0</v>
      </c>
      <c r="Z184" s="143">
        <f t="shared" si="308"/>
        <v>0</v>
      </c>
      <c r="AA184" s="143">
        <f t="shared" si="309"/>
        <v>0</v>
      </c>
      <c r="AB184" s="143">
        <f t="shared" si="310"/>
        <v>15</v>
      </c>
      <c r="AC184" s="143">
        <f t="shared" si="311"/>
        <v>0</v>
      </c>
    </row>
    <row r="185" spans="1:29" ht="15.75" x14ac:dyDescent="0.25">
      <c r="A185" s="81" t="s">
        <v>1926</v>
      </c>
      <c r="B185" s="81" t="s">
        <v>1927</v>
      </c>
      <c r="C185" s="81" t="s">
        <v>2</v>
      </c>
      <c r="D185" s="81" t="s">
        <v>3</v>
      </c>
      <c r="E185" s="81" t="s">
        <v>4</v>
      </c>
      <c r="F185" s="81" t="s">
        <v>5</v>
      </c>
      <c r="G185" s="81" t="s">
        <v>6</v>
      </c>
      <c r="H185" s="81" t="s">
        <v>7</v>
      </c>
      <c r="I185" s="81" t="s">
        <v>8</v>
      </c>
      <c r="J185" s="81" t="s">
        <v>9</v>
      </c>
      <c r="K185" s="81" t="s">
        <v>10</v>
      </c>
      <c r="L185" s="81" t="s">
        <v>11</v>
      </c>
      <c r="M185" s="81" t="s">
        <v>12</v>
      </c>
      <c r="N185" s="81" t="s">
        <v>13</v>
      </c>
      <c r="O185" s="81"/>
      <c r="P185" s="81" t="s">
        <v>14</v>
      </c>
      <c r="Q185" s="81"/>
      <c r="R185" s="81" t="s">
        <v>15</v>
      </c>
      <c r="S185" s="81" t="s">
        <v>16</v>
      </c>
      <c r="T185" s="81" t="s">
        <v>17</v>
      </c>
      <c r="U185" s="81" t="s">
        <v>18</v>
      </c>
      <c r="V185" s="81" t="s">
        <v>19</v>
      </c>
      <c r="W185" s="81" t="s">
        <v>20</v>
      </c>
      <c r="X185" s="81" t="s">
        <v>21</v>
      </c>
      <c r="Y185" s="81" t="s">
        <v>22</v>
      </c>
      <c r="Z185" s="81" t="s">
        <v>23</v>
      </c>
      <c r="AA185" s="81" t="s">
        <v>24</v>
      </c>
      <c r="AB185" s="81" t="s">
        <v>25</v>
      </c>
      <c r="AC185" s="81" t="s">
        <v>26</v>
      </c>
    </row>
    <row r="186" spans="1:29" ht="31.5" x14ac:dyDescent="0.25">
      <c r="A186" s="36" t="s">
        <v>27</v>
      </c>
      <c r="B186" s="37" t="s">
        <v>1928</v>
      </c>
      <c r="C186" s="143">
        <v>3</v>
      </c>
      <c r="D186" s="143"/>
      <c r="E186" s="143"/>
      <c r="F186" s="143"/>
      <c r="G186" s="143">
        <v>1</v>
      </c>
      <c r="H186" s="143"/>
      <c r="I186" s="143"/>
      <c r="J186" s="143"/>
      <c r="K186" s="143"/>
      <c r="L186" s="143"/>
      <c r="M186" s="143"/>
      <c r="N186" s="143"/>
      <c r="O186" s="143"/>
      <c r="P186" s="143">
        <v>1.4</v>
      </c>
      <c r="Q186" s="143"/>
      <c r="R186" s="143">
        <f t="shared" ref="R186:R191" si="312">C186*P186</f>
        <v>4.1999999999999993</v>
      </c>
      <c r="S186" s="143">
        <f t="shared" ref="S186:S191" si="313">D186*P186</f>
        <v>0</v>
      </c>
      <c r="T186" s="143">
        <f t="shared" ref="T186:T191" si="314">E186*P186</f>
        <v>0</v>
      </c>
      <c r="U186" s="143">
        <f t="shared" ref="U186:U191" si="315">F186*P186</f>
        <v>0</v>
      </c>
      <c r="V186" s="143">
        <f t="shared" ref="V186:V191" si="316">G186*P186</f>
        <v>1.4</v>
      </c>
      <c r="W186" s="143">
        <f t="shared" ref="W186:W191" si="317">H186*P186</f>
        <v>0</v>
      </c>
      <c r="X186" s="143">
        <f t="shared" ref="X186:X191" si="318">I186*P186</f>
        <v>0</v>
      </c>
      <c r="Y186" s="143">
        <f t="shared" ref="Y186:Y191" si="319">J186*P186</f>
        <v>0</v>
      </c>
      <c r="Z186" s="143">
        <f t="shared" ref="Z186:Z191" si="320">K186*P186</f>
        <v>0</v>
      </c>
      <c r="AA186" s="143">
        <f t="shared" ref="AA186:AA191" si="321">L186*P186</f>
        <v>0</v>
      </c>
      <c r="AB186" s="143">
        <f t="shared" ref="AB186:AB191" si="322">M186*P186</f>
        <v>0</v>
      </c>
      <c r="AC186" s="143">
        <f t="shared" ref="AC186:AC191" si="323">N186*P186</f>
        <v>0</v>
      </c>
    </row>
    <row r="187" spans="1:29" ht="47.25" x14ac:dyDescent="0.25">
      <c r="A187" s="36" t="s">
        <v>31</v>
      </c>
      <c r="B187" s="37" t="s">
        <v>1929</v>
      </c>
      <c r="C187" s="143">
        <v>3</v>
      </c>
      <c r="D187" s="143"/>
      <c r="E187" s="143"/>
      <c r="F187" s="143"/>
      <c r="G187" s="143">
        <v>1</v>
      </c>
      <c r="H187" s="143"/>
      <c r="I187" s="143"/>
      <c r="J187" s="143"/>
      <c r="K187" s="143"/>
      <c r="L187" s="143"/>
      <c r="M187" s="143"/>
      <c r="N187" s="143"/>
      <c r="O187" s="143"/>
      <c r="P187" s="143">
        <v>1.4</v>
      </c>
      <c r="Q187" s="143"/>
      <c r="R187" s="143">
        <f t="shared" si="312"/>
        <v>4.1999999999999993</v>
      </c>
      <c r="S187" s="143">
        <f t="shared" si="313"/>
        <v>0</v>
      </c>
      <c r="T187" s="143">
        <f t="shared" si="314"/>
        <v>0</v>
      </c>
      <c r="U187" s="143">
        <f t="shared" si="315"/>
        <v>0</v>
      </c>
      <c r="V187" s="143">
        <f t="shared" si="316"/>
        <v>1.4</v>
      </c>
      <c r="W187" s="143">
        <f t="shared" si="317"/>
        <v>0</v>
      </c>
      <c r="X187" s="143">
        <f t="shared" si="318"/>
        <v>0</v>
      </c>
      <c r="Y187" s="143">
        <f t="shared" si="319"/>
        <v>0</v>
      </c>
      <c r="Z187" s="143">
        <f t="shared" si="320"/>
        <v>0</v>
      </c>
      <c r="AA187" s="143">
        <f t="shared" si="321"/>
        <v>0</v>
      </c>
      <c r="AB187" s="143">
        <f t="shared" si="322"/>
        <v>0</v>
      </c>
      <c r="AC187" s="143">
        <f t="shared" si="323"/>
        <v>0</v>
      </c>
    </row>
    <row r="188" spans="1:29" ht="15.75" x14ac:dyDescent="0.25">
      <c r="A188" s="36" t="s">
        <v>33</v>
      </c>
      <c r="B188" s="37" t="s">
        <v>1930</v>
      </c>
      <c r="C188" s="143">
        <v>3</v>
      </c>
      <c r="D188" s="143"/>
      <c r="E188" s="143"/>
      <c r="F188" s="143"/>
      <c r="G188" s="143">
        <v>1</v>
      </c>
      <c r="H188" s="143"/>
      <c r="I188" s="143"/>
      <c r="J188" s="143"/>
      <c r="K188" s="143"/>
      <c r="L188" s="143"/>
      <c r="M188" s="143"/>
      <c r="N188" s="143"/>
      <c r="O188" s="143"/>
      <c r="P188" s="143">
        <v>1.4</v>
      </c>
      <c r="Q188" s="143"/>
      <c r="R188" s="143">
        <f t="shared" si="312"/>
        <v>4.1999999999999993</v>
      </c>
      <c r="S188" s="143">
        <f t="shared" si="313"/>
        <v>0</v>
      </c>
      <c r="T188" s="143">
        <f t="shared" si="314"/>
        <v>0</v>
      </c>
      <c r="U188" s="143">
        <f t="shared" si="315"/>
        <v>0</v>
      </c>
      <c r="V188" s="143">
        <f t="shared" si="316"/>
        <v>1.4</v>
      </c>
      <c r="W188" s="143">
        <f t="shared" si="317"/>
        <v>0</v>
      </c>
      <c r="X188" s="143">
        <f t="shared" si="318"/>
        <v>0</v>
      </c>
      <c r="Y188" s="143">
        <f t="shared" si="319"/>
        <v>0</v>
      </c>
      <c r="Z188" s="143">
        <f t="shared" si="320"/>
        <v>0</v>
      </c>
      <c r="AA188" s="143">
        <f t="shared" si="321"/>
        <v>0</v>
      </c>
      <c r="AB188" s="143">
        <f t="shared" si="322"/>
        <v>0</v>
      </c>
      <c r="AC188" s="143">
        <f t="shared" si="323"/>
        <v>0</v>
      </c>
    </row>
    <row r="189" spans="1:29" ht="15.75" x14ac:dyDescent="0.25">
      <c r="A189" s="36" t="s">
        <v>35</v>
      </c>
      <c r="B189" s="37" t="s">
        <v>1931</v>
      </c>
      <c r="C189" s="143">
        <v>2</v>
      </c>
      <c r="D189" s="143"/>
      <c r="E189" s="143"/>
      <c r="F189" s="143"/>
      <c r="G189" s="143">
        <v>3</v>
      </c>
      <c r="H189" s="143"/>
      <c r="I189" s="143"/>
      <c r="J189" s="143"/>
      <c r="K189" s="143"/>
      <c r="L189" s="143"/>
      <c r="M189" s="143"/>
      <c r="N189" s="143"/>
      <c r="O189" s="143"/>
      <c r="P189" s="143">
        <v>1.4</v>
      </c>
      <c r="Q189" s="143"/>
      <c r="R189" s="143">
        <f t="shared" si="312"/>
        <v>2.8</v>
      </c>
      <c r="S189" s="143">
        <f t="shared" si="313"/>
        <v>0</v>
      </c>
      <c r="T189" s="143">
        <f t="shared" si="314"/>
        <v>0</v>
      </c>
      <c r="U189" s="143">
        <f t="shared" si="315"/>
        <v>0</v>
      </c>
      <c r="V189" s="143">
        <f t="shared" si="316"/>
        <v>4.1999999999999993</v>
      </c>
      <c r="W189" s="143">
        <f t="shared" si="317"/>
        <v>0</v>
      </c>
      <c r="X189" s="143">
        <f t="shared" si="318"/>
        <v>0</v>
      </c>
      <c r="Y189" s="143">
        <f t="shared" si="319"/>
        <v>0</v>
      </c>
      <c r="Z189" s="143">
        <f t="shared" si="320"/>
        <v>0</v>
      </c>
      <c r="AA189" s="143">
        <f t="shared" si="321"/>
        <v>0</v>
      </c>
      <c r="AB189" s="143">
        <f t="shared" si="322"/>
        <v>0</v>
      </c>
      <c r="AC189" s="143">
        <f t="shared" si="323"/>
        <v>0</v>
      </c>
    </row>
    <row r="190" spans="1:29" ht="15.75" x14ac:dyDescent="0.25">
      <c r="A190" s="36" t="s">
        <v>37</v>
      </c>
      <c r="B190" s="37" t="s">
        <v>1932</v>
      </c>
      <c r="C190" s="143"/>
      <c r="D190" s="143"/>
      <c r="E190" s="143"/>
      <c r="F190" s="143"/>
      <c r="G190" s="143">
        <v>2</v>
      </c>
      <c r="H190" s="143"/>
      <c r="I190" s="143"/>
      <c r="J190" s="143"/>
      <c r="K190" s="143"/>
      <c r="L190" s="143"/>
      <c r="M190" s="143">
        <v>3</v>
      </c>
      <c r="N190" s="143"/>
      <c r="O190" s="143"/>
      <c r="P190" s="143">
        <v>1.4</v>
      </c>
      <c r="Q190" s="143"/>
      <c r="R190" s="143">
        <f t="shared" si="312"/>
        <v>0</v>
      </c>
      <c r="S190" s="143">
        <f t="shared" si="313"/>
        <v>0</v>
      </c>
      <c r="T190" s="143">
        <f t="shared" si="314"/>
        <v>0</v>
      </c>
      <c r="U190" s="143">
        <f t="shared" si="315"/>
        <v>0</v>
      </c>
      <c r="V190" s="143">
        <f t="shared" si="316"/>
        <v>2.8</v>
      </c>
      <c r="W190" s="143">
        <f t="shared" si="317"/>
        <v>0</v>
      </c>
      <c r="X190" s="143">
        <f t="shared" si="318"/>
        <v>0</v>
      </c>
      <c r="Y190" s="143">
        <f t="shared" si="319"/>
        <v>0</v>
      </c>
      <c r="Z190" s="143">
        <f t="shared" si="320"/>
        <v>0</v>
      </c>
      <c r="AA190" s="143">
        <f t="shared" si="321"/>
        <v>0</v>
      </c>
      <c r="AB190" s="143">
        <f t="shared" si="322"/>
        <v>4.1999999999999993</v>
      </c>
      <c r="AC190" s="143">
        <f t="shared" si="323"/>
        <v>0</v>
      </c>
    </row>
    <row r="191" spans="1:29" ht="31.5" x14ac:dyDescent="0.25">
      <c r="A191" s="36" t="s">
        <v>39</v>
      </c>
      <c r="B191" s="37" t="s">
        <v>1933</v>
      </c>
      <c r="C191" s="143">
        <v>3</v>
      </c>
      <c r="D191" s="143"/>
      <c r="E191" s="143"/>
      <c r="F191" s="143"/>
      <c r="G191" s="143">
        <v>2</v>
      </c>
      <c r="H191" s="143"/>
      <c r="I191" s="143"/>
      <c r="J191" s="143"/>
      <c r="K191" s="143"/>
      <c r="L191" s="143"/>
      <c r="M191" s="143">
        <v>2</v>
      </c>
      <c r="N191" s="143"/>
      <c r="O191" s="143"/>
      <c r="P191" s="143">
        <v>1.4</v>
      </c>
      <c r="Q191" s="143"/>
      <c r="R191" s="143">
        <f t="shared" si="312"/>
        <v>4.1999999999999993</v>
      </c>
      <c r="S191" s="143">
        <f t="shared" si="313"/>
        <v>0</v>
      </c>
      <c r="T191" s="143">
        <f t="shared" si="314"/>
        <v>0</v>
      </c>
      <c r="U191" s="143">
        <f t="shared" si="315"/>
        <v>0</v>
      </c>
      <c r="V191" s="143">
        <f t="shared" si="316"/>
        <v>2.8</v>
      </c>
      <c r="W191" s="143">
        <f t="shared" si="317"/>
        <v>0</v>
      </c>
      <c r="X191" s="143">
        <f t="shared" si="318"/>
        <v>0</v>
      </c>
      <c r="Y191" s="143">
        <f t="shared" si="319"/>
        <v>0</v>
      </c>
      <c r="Z191" s="143">
        <f t="shared" si="320"/>
        <v>0</v>
      </c>
      <c r="AA191" s="143">
        <f t="shared" si="321"/>
        <v>0</v>
      </c>
      <c r="AB191" s="143">
        <f t="shared" si="322"/>
        <v>2.8</v>
      </c>
      <c r="AC191" s="143">
        <f t="shared" si="323"/>
        <v>0</v>
      </c>
    </row>
    <row r="192" spans="1:29" ht="15.75" x14ac:dyDescent="0.25">
      <c r="A192" s="81" t="s">
        <v>1934</v>
      </c>
      <c r="B192" s="81" t="s">
        <v>1935</v>
      </c>
      <c r="C192" s="81" t="s">
        <v>2</v>
      </c>
      <c r="D192" s="81" t="s">
        <v>3</v>
      </c>
      <c r="E192" s="81" t="s">
        <v>4</v>
      </c>
      <c r="F192" s="81" t="s">
        <v>5</v>
      </c>
      <c r="G192" s="81" t="s">
        <v>6</v>
      </c>
      <c r="H192" s="81" t="s">
        <v>7</v>
      </c>
      <c r="I192" s="81" t="s">
        <v>8</v>
      </c>
      <c r="J192" s="81" t="s">
        <v>9</v>
      </c>
      <c r="K192" s="81" t="s">
        <v>10</v>
      </c>
      <c r="L192" s="81" t="s">
        <v>11</v>
      </c>
      <c r="M192" s="81" t="s">
        <v>12</v>
      </c>
      <c r="N192" s="81" t="s">
        <v>13</v>
      </c>
      <c r="O192" s="81"/>
      <c r="P192" s="81" t="s">
        <v>14</v>
      </c>
      <c r="Q192" s="81"/>
      <c r="R192" s="81" t="s">
        <v>15</v>
      </c>
      <c r="S192" s="81" t="s">
        <v>16</v>
      </c>
      <c r="T192" s="81" t="s">
        <v>17</v>
      </c>
      <c r="U192" s="81" t="s">
        <v>18</v>
      </c>
      <c r="V192" s="81" t="s">
        <v>19</v>
      </c>
      <c r="W192" s="81" t="s">
        <v>20</v>
      </c>
      <c r="X192" s="81" t="s">
        <v>21</v>
      </c>
      <c r="Y192" s="81" t="s">
        <v>22</v>
      </c>
      <c r="Z192" s="81" t="s">
        <v>23</v>
      </c>
      <c r="AA192" s="81" t="s">
        <v>24</v>
      </c>
      <c r="AB192" s="81" t="s">
        <v>25</v>
      </c>
      <c r="AC192" s="81" t="s">
        <v>26</v>
      </c>
    </row>
    <row r="193" spans="1:29" ht="15.75" x14ac:dyDescent="0.25">
      <c r="A193" s="36" t="s">
        <v>27</v>
      </c>
      <c r="B193" s="37" t="s">
        <v>1936</v>
      </c>
      <c r="C193" s="143">
        <v>3</v>
      </c>
      <c r="D193" s="143"/>
      <c r="E193" s="143"/>
      <c r="F193" s="143"/>
      <c r="G193" s="143"/>
      <c r="H193" s="143"/>
      <c r="I193" s="143">
        <v>2</v>
      </c>
      <c r="J193" s="143"/>
      <c r="K193" s="143"/>
      <c r="L193" s="143"/>
      <c r="M193" s="143">
        <v>2</v>
      </c>
      <c r="N193" s="143"/>
      <c r="O193" s="143"/>
      <c r="P193" s="143">
        <v>1</v>
      </c>
      <c r="Q193" s="143"/>
      <c r="R193" s="143">
        <f t="shared" ref="R193:R198" si="324">C193*P193</f>
        <v>3</v>
      </c>
      <c r="S193" s="143">
        <f t="shared" ref="S193:S198" si="325">D193*P193</f>
        <v>0</v>
      </c>
      <c r="T193" s="143">
        <f t="shared" ref="T193:T198" si="326">E193*P193</f>
        <v>0</v>
      </c>
      <c r="U193" s="143">
        <f t="shared" ref="U193:U198" si="327">F193*P193</f>
        <v>0</v>
      </c>
      <c r="V193" s="143">
        <f t="shared" ref="V193:V198" si="328">G193*P193</f>
        <v>0</v>
      </c>
      <c r="W193" s="143">
        <f t="shared" ref="W193:W198" si="329">H193*P193</f>
        <v>0</v>
      </c>
      <c r="X193" s="143">
        <f t="shared" ref="X193:X198" si="330">I193*P193</f>
        <v>2</v>
      </c>
      <c r="Y193" s="143">
        <f t="shared" ref="Y193:Y198" si="331">J193*P193</f>
        <v>0</v>
      </c>
      <c r="Z193" s="143">
        <f t="shared" ref="Z193:Z198" si="332">K193*P193</f>
        <v>0</v>
      </c>
      <c r="AA193" s="143">
        <f t="shared" ref="AA193:AA198" si="333">L193*P193</f>
        <v>0</v>
      </c>
      <c r="AB193" s="143">
        <f t="shared" ref="AB193:AB198" si="334">M193*P193</f>
        <v>2</v>
      </c>
      <c r="AC193" s="143">
        <f t="shared" ref="AC193:AC198" si="335">N193*P193</f>
        <v>0</v>
      </c>
    </row>
    <row r="194" spans="1:29" ht="15.75" x14ac:dyDescent="0.25">
      <c r="A194" s="36" t="s">
        <v>31</v>
      </c>
      <c r="B194" s="37" t="s">
        <v>1937</v>
      </c>
      <c r="C194" s="143">
        <v>2</v>
      </c>
      <c r="D194" s="143"/>
      <c r="E194" s="143"/>
      <c r="F194" s="143"/>
      <c r="G194" s="143"/>
      <c r="H194" s="143"/>
      <c r="I194" s="143"/>
      <c r="J194" s="143"/>
      <c r="K194" s="143"/>
      <c r="L194" s="143"/>
      <c r="M194" s="143">
        <v>3</v>
      </c>
      <c r="N194" s="143"/>
      <c r="O194" s="143"/>
      <c r="P194" s="143">
        <v>1</v>
      </c>
      <c r="Q194" s="143"/>
      <c r="R194" s="143">
        <f t="shared" si="324"/>
        <v>2</v>
      </c>
      <c r="S194" s="143">
        <f t="shared" si="325"/>
        <v>0</v>
      </c>
      <c r="T194" s="143">
        <f t="shared" si="326"/>
        <v>0</v>
      </c>
      <c r="U194" s="143">
        <f t="shared" si="327"/>
        <v>0</v>
      </c>
      <c r="V194" s="143">
        <f t="shared" si="328"/>
        <v>0</v>
      </c>
      <c r="W194" s="143">
        <f t="shared" si="329"/>
        <v>0</v>
      </c>
      <c r="X194" s="143">
        <f t="shared" si="330"/>
        <v>0</v>
      </c>
      <c r="Y194" s="143">
        <f t="shared" si="331"/>
        <v>0</v>
      </c>
      <c r="Z194" s="143">
        <f t="shared" si="332"/>
        <v>0</v>
      </c>
      <c r="AA194" s="143">
        <f t="shared" si="333"/>
        <v>0</v>
      </c>
      <c r="AB194" s="143">
        <f t="shared" si="334"/>
        <v>3</v>
      </c>
      <c r="AC194" s="143">
        <f t="shared" si="335"/>
        <v>0</v>
      </c>
    </row>
    <row r="195" spans="1:29" ht="15.75" x14ac:dyDescent="0.25">
      <c r="A195" s="36" t="s">
        <v>33</v>
      </c>
      <c r="B195" s="37" t="s">
        <v>1938</v>
      </c>
      <c r="C195" s="143"/>
      <c r="D195" s="143"/>
      <c r="E195" s="143">
        <v>2</v>
      </c>
      <c r="F195" s="143">
        <v>1</v>
      </c>
      <c r="G195" s="143"/>
      <c r="H195" s="143"/>
      <c r="I195" s="143"/>
      <c r="J195" s="143"/>
      <c r="K195" s="143"/>
      <c r="L195" s="143"/>
      <c r="M195" s="143"/>
      <c r="N195" s="143"/>
      <c r="O195" s="143"/>
      <c r="P195" s="143">
        <v>1</v>
      </c>
      <c r="Q195" s="143"/>
      <c r="R195" s="143">
        <f t="shared" si="324"/>
        <v>0</v>
      </c>
      <c r="S195" s="143">
        <f t="shared" si="325"/>
        <v>0</v>
      </c>
      <c r="T195" s="143">
        <f t="shared" si="326"/>
        <v>2</v>
      </c>
      <c r="U195" s="143">
        <f t="shared" si="327"/>
        <v>1</v>
      </c>
      <c r="V195" s="143">
        <f t="shared" si="328"/>
        <v>0</v>
      </c>
      <c r="W195" s="143">
        <f t="shared" si="329"/>
        <v>0</v>
      </c>
      <c r="X195" s="143">
        <f t="shared" si="330"/>
        <v>0</v>
      </c>
      <c r="Y195" s="143">
        <f t="shared" si="331"/>
        <v>0</v>
      </c>
      <c r="Z195" s="143">
        <f t="shared" si="332"/>
        <v>0</v>
      </c>
      <c r="AA195" s="143">
        <f t="shared" si="333"/>
        <v>0</v>
      </c>
      <c r="AB195" s="143">
        <f t="shared" si="334"/>
        <v>0</v>
      </c>
      <c r="AC195" s="143">
        <f t="shared" si="335"/>
        <v>0</v>
      </c>
    </row>
    <row r="196" spans="1:29" ht="15.75" x14ac:dyDescent="0.25">
      <c r="A196" s="36" t="s">
        <v>35</v>
      </c>
      <c r="B196" s="37" t="s">
        <v>1939</v>
      </c>
      <c r="C196" s="143"/>
      <c r="D196" s="143">
        <v>3</v>
      </c>
      <c r="E196" s="143"/>
      <c r="F196" s="143">
        <v>2</v>
      </c>
      <c r="G196" s="143"/>
      <c r="H196" s="143"/>
      <c r="I196" s="143"/>
      <c r="J196" s="143"/>
      <c r="K196" s="143"/>
      <c r="L196" s="143">
        <v>1</v>
      </c>
      <c r="M196" s="143"/>
      <c r="N196" s="143"/>
      <c r="O196" s="143"/>
      <c r="P196" s="143">
        <v>1</v>
      </c>
      <c r="Q196" s="143"/>
      <c r="R196" s="143">
        <f t="shared" si="324"/>
        <v>0</v>
      </c>
      <c r="S196" s="143">
        <f t="shared" si="325"/>
        <v>3</v>
      </c>
      <c r="T196" s="143">
        <f t="shared" si="326"/>
        <v>0</v>
      </c>
      <c r="U196" s="143">
        <f t="shared" si="327"/>
        <v>2</v>
      </c>
      <c r="V196" s="143">
        <f t="shared" si="328"/>
        <v>0</v>
      </c>
      <c r="W196" s="143">
        <f t="shared" si="329"/>
        <v>0</v>
      </c>
      <c r="X196" s="143">
        <f t="shared" si="330"/>
        <v>0</v>
      </c>
      <c r="Y196" s="143">
        <f t="shared" si="331"/>
        <v>0</v>
      </c>
      <c r="Z196" s="143">
        <f t="shared" si="332"/>
        <v>0</v>
      </c>
      <c r="AA196" s="143">
        <f t="shared" si="333"/>
        <v>1</v>
      </c>
      <c r="AB196" s="143">
        <f t="shared" si="334"/>
        <v>0</v>
      </c>
      <c r="AC196" s="143">
        <f t="shared" si="335"/>
        <v>0</v>
      </c>
    </row>
    <row r="197" spans="1:29" ht="15.75" x14ac:dyDescent="0.25">
      <c r="A197" s="36" t="s">
        <v>37</v>
      </c>
      <c r="B197" s="37" t="s">
        <v>1940</v>
      </c>
      <c r="C197" s="143"/>
      <c r="D197" s="143"/>
      <c r="E197" s="143"/>
      <c r="F197" s="143"/>
      <c r="G197" s="143"/>
      <c r="H197" s="143"/>
      <c r="I197" s="143"/>
      <c r="J197" s="143"/>
      <c r="K197" s="143"/>
      <c r="L197" s="143"/>
      <c r="M197" s="143">
        <v>3</v>
      </c>
      <c r="N197" s="143"/>
      <c r="O197" s="143"/>
      <c r="P197" s="143">
        <v>1</v>
      </c>
      <c r="Q197" s="143"/>
      <c r="R197" s="143">
        <f t="shared" si="324"/>
        <v>0</v>
      </c>
      <c r="S197" s="143">
        <f t="shared" si="325"/>
        <v>0</v>
      </c>
      <c r="T197" s="143">
        <f t="shared" si="326"/>
        <v>0</v>
      </c>
      <c r="U197" s="143">
        <f t="shared" si="327"/>
        <v>0</v>
      </c>
      <c r="V197" s="143">
        <f t="shared" si="328"/>
        <v>0</v>
      </c>
      <c r="W197" s="143">
        <f t="shared" si="329"/>
        <v>0</v>
      </c>
      <c r="X197" s="143">
        <f t="shared" si="330"/>
        <v>0</v>
      </c>
      <c r="Y197" s="143">
        <f t="shared" si="331"/>
        <v>0</v>
      </c>
      <c r="Z197" s="143">
        <f t="shared" si="332"/>
        <v>0</v>
      </c>
      <c r="AA197" s="143">
        <f t="shared" si="333"/>
        <v>0</v>
      </c>
      <c r="AB197" s="143">
        <f t="shared" si="334"/>
        <v>3</v>
      </c>
      <c r="AC197" s="143">
        <f t="shared" si="335"/>
        <v>0</v>
      </c>
    </row>
    <row r="198" spans="1:29" ht="15.75" x14ac:dyDescent="0.25">
      <c r="A198" s="36" t="s">
        <v>39</v>
      </c>
      <c r="B198" s="37" t="s">
        <v>1941</v>
      </c>
      <c r="C198" s="143"/>
      <c r="D198" s="143">
        <v>2</v>
      </c>
      <c r="E198" s="143"/>
      <c r="F198" s="143"/>
      <c r="G198" s="143"/>
      <c r="H198" s="143"/>
      <c r="I198" s="143"/>
      <c r="J198" s="143"/>
      <c r="K198" s="143"/>
      <c r="L198" s="143"/>
      <c r="M198" s="143"/>
      <c r="N198" s="143"/>
      <c r="O198" s="143"/>
      <c r="P198" s="143">
        <v>1</v>
      </c>
      <c r="Q198" s="143"/>
      <c r="R198" s="143">
        <f t="shared" si="324"/>
        <v>0</v>
      </c>
      <c r="S198" s="143">
        <f t="shared" si="325"/>
        <v>2</v>
      </c>
      <c r="T198" s="143">
        <f t="shared" si="326"/>
        <v>0</v>
      </c>
      <c r="U198" s="143">
        <f t="shared" si="327"/>
        <v>0</v>
      </c>
      <c r="V198" s="143">
        <f t="shared" si="328"/>
        <v>0</v>
      </c>
      <c r="W198" s="143">
        <f t="shared" si="329"/>
        <v>0</v>
      </c>
      <c r="X198" s="143">
        <f t="shared" si="330"/>
        <v>0</v>
      </c>
      <c r="Y198" s="143">
        <f t="shared" si="331"/>
        <v>0</v>
      </c>
      <c r="Z198" s="143">
        <f t="shared" si="332"/>
        <v>0</v>
      </c>
      <c r="AA198" s="143">
        <f t="shared" si="333"/>
        <v>0</v>
      </c>
      <c r="AB198" s="143">
        <f t="shared" si="334"/>
        <v>0</v>
      </c>
      <c r="AC198" s="143">
        <f t="shared" si="335"/>
        <v>0</v>
      </c>
    </row>
    <row r="199" spans="1:29" ht="15.75" x14ac:dyDescent="0.25">
      <c r="A199" s="81" t="s">
        <v>1942</v>
      </c>
      <c r="B199" s="81" t="s">
        <v>1943</v>
      </c>
      <c r="C199" s="81" t="s">
        <v>2</v>
      </c>
      <c r="D199" s="81" t="s">
        <v>3</v>
      </c>
      <c r="E199" s="81" t="s">
        <v>4</v>
      </c>
      <c r="F199" s="81" t="s">
        <v>5</v>
      </c>
      <c r="G199" s="81" t="s">
        <v>6</v>
      </c>
      <c r="H199" s="81" t="s">
        <v>7</v>
      </c>
      <c r="I199" s="81" t="s">
        <v>8</v>
      </c>
      <c r="J199" s="81" t="s">
        <v>9</v>
      </c>
      <c r="K199" s="81" t="s">
        <v>10</v>
      </c>
      <c r="L199" s="81" t="s">
        <v>11</v>
      </c>
      <c r="M199" s="81" t="s">
        <v>12</v>
      </c>
      <c r="N199" s="81" t="s">
        <v>13</v>
      </c>
      <c r="O199" s="81"/>
      <c r="P199" s="81" t="s">
        <v>14</v>
      </c>
      <c r="Q199" s="81"/>
      <c r="R199" s="81" t="s">
        <v>15</v>
      </c>
      <c r="S199" s="81" t="s">
        <v>16</v>
      </c>
      <c r="T199" s="81" t="s">
        <v>17</v>
      </c>
      <c r="U199" s="81" t="s">
        <v>18</v>
      </c>
      <c r="V199" s="81" t="s">
        <v>19</v>
      </c>
      <c r="W199" s="81" t="s">
        <v>20</v>
      </c>
      <c r="X199" s="81" t="s">
        <v>21</v>
      </c>
      <c r="Y199" s="81" t="s">
        <v>22</v>
      </c>
      <c r="Z199" s="81" t="s">
        <v>23</v>
      </c>
      <c r="AA199" s="81" t="s">
        <v>24</v>
      </c>
      <c r="AB199" s="81" t="s">
        <v>25</v>
      </c>
      <c r="AC199" s="81" t="s">
        <v>26</v>
      </c>
    </row>
    <row r="200" spans="1:29" ht="15.75" x14ac:dyDescent="0.25">
      <c r="A200" s="36" t="s">
        <v>27</v>
      </c>
      <c r="B200" s="37" t="s">
        <v>1944</v>
      </c>
      <c r="C200" s="143">
        <v>3</v>
      </c>
      <c r="D200" s="143"/>
      <c r="E200" s="143"/>
      <c r="F200" s="143"/>
      <c r="G200" s="143">
        <v>3</v>
      </c>
      <c r="H200" s="143"/>
      <c r="I200" s="143">
        <v>1</v>
      </c>
      <c r="J200" s="143"/>
      <c r="K200" s="143"/>
      <c r="L200" s="143"/>
      <c r="M200" s="143"/>
      <c r="N200" s="143"/>
      <c r="O200" s="143"/>
      <c r="P200" s="143">
        <v>0.7</v>
      </c>
      <c r="Q200" s="143"/>
      <c r="R200" s="143">
        <f t="shared" ref="R200:R205" si="336">C200*P200</f>
        <v>2.0999999999999996</v>
      </c>
      <c r="S200" s="143">
        <f t="shared" ref="S200:S205" si="337">D200*P200</f>
        <v>0</v>
      </c>
      <c r="T200" s="143">
        <f t="shared" ref="T200:T205" si="338">E200*P200</f>
        <v>0</v>
      </c>
      <c r="U200" s="143">
        <f t="shared" ref="U200:U205" si="339">F200*P200</f>
        <v>0</v>
      </c>
      <c r="V200" s="143">
        <f t="shared" ref="V200:V205" si="340">G200*P200</f>
        <v>2.0999999999999996</v>
      </c>
      <c r="W200" s="143">
        <f t="shared" ref="W200:W205" si="341">H200*P200</f>
        <v>0</v>
      </c>
      <c r="X200" s="143">
        <f t="shared" ref="X200:X205" si="342">I200*P200</f>
        <v>0.7</v>
      </c>
      <c r="Y200" s="143">
        <f t="shared" ref="Y200:Y205" si="343">J200*P200</f>
        <v>0</v>
      </c>
      <c r="Z200" s="143">
        <f t="shared" ref="Z200:Z205" si="344">K200*P200</f>
        <v>0</v>
      </c>
      <c r="AA200" s="143">
        <f t="shared" ref="AA200:AA205" si="345">L200*P200</f>
        <v>0</v>
      </c>
      <c r="AB200" s="143">
        <f t="shared" ref="AB200:AB205" si="346">M200*P200</f>
        <v>0</v>
      </c>
      <c r="AC200" s="143">
        <f t="shared" ref="AC200:AC205" si="347">N200*P200</f>
        <v>0</v>
      </c>
    </row>
    <row r="201" spans="1:29" ht="15.75" x14ac:dyDescent="0.25">
      <c r="A201" s="36" t="s">
        <v>31</v>
      </c>
      <c r="B201" s="37" t="s">
        <v>1945</v>
      </c>
      <c r="C201" s="143"/>
      <c r="D201" s="143"/>
      <c r="E201" s="143"/>
      <c r="F201" s="143"/>
      <c r="G201" s="143"/>
      <c r="H201" s="143"/>
      <c r="I201" s="143">
        <v>1</v>
      </c>
      <c r="J201" s="143"/>
      <c r="K201" s="143"/>
      <c r="L201" s="143"/>
      <c r="M201" s="143"/>
      <c r="N201" s="143"/>
      <c r="O201" s="143"/>
      <c r="P201" s="143">
        <v>0.7</v>
      </c>
      <c r="Q201" s="143"/>
      <c r="R201" s="143">
        <f t="shared" si="336"/>
        <v>0</v>
      </c>
      <c r="S201" s="143">
        <f t="shared" si="337"/>
        <v>0</v>
      </c>
      <c r="T201" s="143">
        <f t="shared" si="338"/>
        <v>0</v>
      </c>
      <c r="U201" s="143">
        <f t="shared" si="339"/>
        <v>0</v>
      </c>
      <c r="V201" s="143">
        <f t="shared" si="340"/>
        <v>0</v>
      </c>
      <c r="W201" s="143">
        <f t="shared" si="341"/>
        <v>0</v>
      </c>
      <c r="X201" s="143">
        <f t="shared" si="342"/>
        <v>0.7</v>
      </c>
      <c r="Y201" s="143">
        <f t="shared" si="343"/>
        <v>0</v>
      </c>
      <c r="Z201" s="143">
        <f t="shared" si="344"/>
        <v>0</v>
      </c>
      <c r="AA201" s="143">
        <f t="shared" si="345"/>
        <v>0</v>
      </c>
      <c r="AB201" s="143">
        <f t="shared" si="346"/>
        <v>0</v>
      </c>
      <c r="AC201" s="143">
        <f t="shared" si="347"/>
        <v>0</v>
      </c>
    </row>
    <row r="202" spans="1:29" ht="15.75" x14ac:dyDescent="0.25">
      <c r="A202" s="36" t="s">
        <v>33</v>
      </c>
      <c r="B202" s="37" t="s">
        <v>1946</v>
      </c>
      <c r="C202" s="143">
        <v>2</v>
      </c>
      <c r="D202" s="143"/>
      <c r="E202" s="143"/>
      <c r="F202" s="143"/>
      <c r="G202" s="143">
        <v>2</v>
      </c>
      <c r="H202" s="143"/>
      <c r="I202" s="143">
        <v>2</v>
      </c>
      <c r="J202" s="143"/>
      <c r="K202" s="143"/>
      <c r="L202" s="143"/>
      <c r="M202" s="143"/>
      <c r="N202" s="143"/>
      <c r="O202" s="143"/>
      <c r="P202" s="143">
        <v>0.7</v>
      </c>
      <c r="Q202" s="143"/>
      <c r="R202" s="143">
        <f t="shared" si="336"/>
        <v>1.4</v>
      </c>
      <c r="S202" s="143">
        <f t="shared" si="337"/>
        <v>0</v>
      </c>
      <c r="T202" s="143">
        <f t="shared" si="338"/>
        <v>0</v>
      </c>
      <c r="U202" s="143">
        <f t="shared" si="339"/>
        <v>0</v>
      </c>
      <c r="V202" s="143">
        <f t="shared" si="340"/>
        <v>1.4</v>
      </c>
      <c r="W202" s="143">
        <f t="shared" si="341"/>
        <v>0</v>
      </c>
      <c r="X202" s="143">
        <f t="shared" si="342"/>
        <v>1.4</v>
      </c>
      <c r="Y202" s="143">
        <f t="shared" si="343"/>
        <v>0</v>
      </c>
      <c r="Z202" s="143">
        <f t="shared" si="344"/>
        <v>0</v>
      </c>
      <c r="AA202" s="143">
        <f t="shared" si="345"/>
        <v>0</v>
      </c>
      <c r="AB202" s="143">
        <f t="shared" si="346"/>
        <v>0</v>
      </c>
      <c r="AC202" s="143">
        <f t="shared" si="347"/>
        <v>0</v>
      </c>
    </row>
    <row r="203" spans="1:29" ht="15.75" x14ac:dyDescent="0.25">
      <c r="A203" s="36" t="s">
        <v>35</v>
      </c>
      <c r="B203" s="37" t="s">
        <v>1947</v>
      </c>
      <c r="C203" s="143">
        <v>1</v>
      </c>
      <c r="D203" s="143"/>
      <c r="E203" s="143"/>
      <c r="F203" s="143"/>
      <c r="G203" s="143">
        <v>3</v>
      </c>
      <c r="H203" s="143"/>
      <c r="I203" s="143">
        <v>3</v>
      </c>
      <c r="J203" s="143"/>
      <c r="K203" s="143"/>
      <c r="L203" s="143"/>
      <c r="M203" s="143"/>
      <c r="N203" s="143"/>
      <c r="O203" s="143"/>
      <c r="P203" s="143">
        <v>0.7</v>
      </c>
      <c r="Q203" s="143"/>
      <c r="R203" s="143">
        <f t="shared" si="336"/>
        <v>0.7</v>
      </c>
      <c r="S203" s="143">
        <f t="shared" si="337"/>
        <v>0</v>
      </c>
      <c r="T203" s="143">
        <f t="shared" si="338"/>
        <v>0</v>
      </c>
      <c r="U203" s="143">
        <f t="shared" si="339"/>
        <v>0</v>
      </c>
      <c r="V203" s="143">
        <f t="shared" si="340"/>
        <v>2.0999999999999996</v>
      </c>
      <c r="W203" s="143">
        <f t="shared" si="341"/>
        <v>0</v>
      </c>
      <c r="X203" s="143">
        <f t="shared" si="342"/>
        <v>2.0999999999999996</v>
      </c>
      <c r="Y203" s="143">
        <f t="shared" si="343"/>
        <v>0</v>
      </c>
      <c r="Z203" s="143">
        <f t="shared" si="344"/>
        <v>0</v>
      </c>
      <c r="AA203" s="143">
        <f t="shared" si="345"/>
        <v>0</v>
      </c>
      <c r="AB203" s="143">
        <f t="shared" si="346"/>
        <v>0</v>
      </c>
      <c r="AC203" s="143">
        <f t="shared" si="347"/>
        <v>0</v>
      </c>
    </row>
    <row r="204" spans="1:29" ht="15.75" x14ac:dyDescent="0.25">
      <c r="A204" s="36" t="s">
        <v>37</v>
      </c>
      <c r="B204" s="37" t="s">
        <v>1948</v>
      </c>
      <c r="C204" s="143">
        <v>3</v>
      </c>
      <c r="D204" s="143"/>
      <c r="E204" s="143"/>
      <c r="F204" s="143"/>
      <c r="G204" s="143">
        <v>2</v>
      </c>
      <c r="H204" s="143"/>
      <c r="I204" s="143">
        <v>2</v>
      </c>
      <c r="J204" s="143"/>
      <c r="K204" s="143"/>
      <c r="L204" s="143"/>
      <c r="M204" s="143"/>
      <c r="N204" s="143"/>
      <c r="O204" s="143"/>
      <c r="P204" s="143">
        <v>0.7</v>
      </c>
      <c r="Q204" s="143"/>
      <c r="R204" s="143">
        <f t="shared" si="336"/>
        <v>2.0999999999999996</v>
      </c>
      <c r="S204" s="143">
        <f t="shared" si="337"/>
        <v>0</v>
      </c>
      <c r="T204" s="143">
        <f t="shared" si="338"/>
        <v>0</v>
      </c>
      <c r="U204" s="143">
        <f t="shared" si="339"/>
        <v>0</v>
      </c>
      <c r="V204" s="143">
        <f t="shared" si="340"/>
        <v>1.4</v>
      </c>
      <c r="W204" s="143">
        <f t="shared" si="341"/>
        <v>0</v>
      </c>
      <c r="X204" s="143">
        <f t="shared" si="342"/>
        <v>1.4</v>
      </c>
      <c r="Y204" s="143">
        <f t="shared" si="343"/>
        <v>0</v>
      </c>
      <c r="Z204" s="143">
        <f t="shared" si="344"/>
        <v>0</v>
      </c>
      <c r="AA204" s="143">
        <f t="shared" si="345"/>
        <v>0</v>
      </c>
      <c r="AB204" s="143">
        <f t="shared" si="346"/>
        <v>0</v>
      </c>
      <c r="AC204" s="143">
        <f t="shared" si="347"/>
        <v>0</v>
      </c>
    </row>
    <row r="205" spans="1:29" ht="15.75" x14ac:dyDescent="0.25">
      <c r="A205" s="36" t="s">
        <v>39</v>
      </c>
      <c r="B205" s="37" t="s">
        <v>1949</v>
      </c>
      <c r="C205" s="143"/>
      <c r="D205" s="143"/>
      <c r="E205" s="143"/>
      <c r="F205" s="143"/>
      <c r="G205" s="143"/>
      <c r="H205" s="143"/>
      <c r="I205" s="143">
        <v>3</v>
      </c>
      <c r="J205" s="143"/>
      <c r="K205" s="143"/>
      <c r="L205" s="143"/>
      <c r="M205" s="143"/>
      <c r="N205" s="143"/>
      <c r="O205" s="143"/>
      <c r="P205" s="143">
        <v>0.7</v>
      </c>
      <c r="Q205" s="143"/>
      <c r="R205" s="143">
        <f t="shared" si="336"/>
        <v>0</v>
      </c>
      <c r="S205" s="143">
        <f t="shared" si="337"/>
        <v>0</v>
      </c>
      <c r="T205" s="143">
        <f t="shared" si="338"/>
        <v>0</v>
      </c>
      <c r="U205" s="143">
        <f t="shared" si="339"/>
        <v>0</v>
      </c>
      <c r="V205" s="143">
        <f t="shared" si="340"/>
        <v>0</v>
      </c>
      <c r="W205" s="143">
        <f t="shared" si="341"/>
        <v>0</v>
      </c>
      <c r="X205" s="143">
        <f t="shared" si="342"/>
        <v>2.0999999999999996</v>
      </c>
      <c r="Y205" s="143">
        <f t="shared" si="343"/>
        <v>0</v>
      </c>
      <c r="Z205" s="143">
        <f t="shared" si="344"/>
        <v>0</v>
      </c>
      <c r="AA205" s="143">
        <f t="shared" si="345"/>
        <v>0</v>
      </c>
      <c r="AB205" s="143">
        <f t="shared" si="346"/>
        <v>0</v>
      </c>
      <c r="AC205" s="143">
        <f t="shared" si="347"/>
        <v>0</v>
      </c>
    </row>
    <row r="206" spans="1:29" ht="15.75" x14ac:dyDescent="0.25">
      <c r="A206" s="81" t="s">
        <v>1950</v>
      </c>
      <c r="B206" s="81" t="s">
        <v>1951</v>
      </c>
      <c r="C206" s="81" t="s">
        <v>2</v>
      </c>
      <c r="D206" s="81" t="s">
        <v>3</v>
      </c>
      <c r="E206" s="81" t="s">
        <v>4</v>
      </c>
      <c r="F206" s="81" t="s">
        <v>5</v>
      </c>
      <c r="G206" s="81" t="s">
        <v>6</v>
      </c>
      <c r="H206" s="81" t="s">
        <v>7</v>
      </c>
      <c r="I206" s="81" t="s">
        <v>8</v>
      </c>
      <c r="J206" s="81" t="s">
        <v>9</v>
      </c>
      <c r="K206" s="81" t="s">
        <v>10</v>
      </c>
      <c r="L206" s="81" t="s">
        <v>11</v>
      </c>
      <c r="M206" s="81" t="s">
        <v>12</v>
      </c>
      <c r="N206" s="81" t="s">
        <v>13</v>
      </c>
      <c r="O206" s="81"/>
      <c r="P206" s="81" t="s">
        <v>14</v>
      </c>
      <c r="Q206" s="81"/>
      <c r="R206" s="81" t="s">
        <v>15</v>
      </c>
      <c r="S206" s="81" t="s">
        <v>16</v>
      </c>
      <c r="T206" s="81" t="s">
        <v>17</v>
      </c>
      <c r="U206" s="81" t="s">
        <v>18</v>
      </c>
      <c r="V206" s="81" t="s">
        <v>19</v>
      </c>
      <c r="W206" s="81" t="s">
        <v>20</v>
      </c>
      <c r="X206" s="81" t="s">
        <v>21</v>
      </c>
      <c r="Y206" s="81" t="s">
        <v>22</v>
      </c>
      <c r="Z206" s="81" t="s">
        <v>23</v>
      </c>
      <c r="AA206" s="81" t="s">
        <v>24</v>
      </c>
      <c r="AB206" s="81" t="s">
        <v>25</v>
      </c>
      <c r="AC206" s="81" t="s">
        <v>26</v>
      </c>
    </row>
    <row r="207" spans="1:29" ht="31.5" x14ac:dyDescent="0.25">
      <c r="A207" s="36" t="s">
        <v>27</v>
      </c>
      <c r="B207" s="37" t="s">
        <v>1952</v>
      </c>
      <c r="C207" s="143">
        <v>1</v>
      </c>
      <c r="D207" s="143"/>
      <c r="E207" s="143"/>
      <c r="F207" s="143"/>
      <c r="G207" s="143">
        <v>2</v>
      </c>
      <c r="H207" s="143"/>
      <c r="I207" s="143"/>
      <c r="J207" s="143"/>
      <c r="K207" s="143"/>
      <c r="L207" s="143"/>
      <c r="M207" s="143"/>
      <c r="N207" s="143"/>
      <c r="O207" s="143"/>
      <c r="P207" s="143">
        <v>0.3</v>
      </c>
      <c r="Q207" s="143"/>
      <c r="R207" s="143">
        <f t="shared" ref="R207:R212" si="348">C207*P207</f>
        <v>0.3</v>
      </c>
      <c r="S207" s="143">
        <f t="shared" ref="S207:S212" si="349">D207*P207</f>
        <v>0</v>
      </c>
      <c r="T207" s="143">
        <f t="shared" ref="T207:T212" si="350">E207*P207</f>
        <v>0</v>
      </c>
      <c r="U207" s="143">
        <f t="shared" ref="U207:U212" si="351">F207*P207</f>
        <v>0</v>
      </c>
      <c r="V207" s="143">
        <f t="shared" ref="V207:V212" si="352">G207*P207</f>
        <v>0.6</v>
      </c>
      <c r="W207" s="143">
        <f t="shared" ref="W207:W212" si="353">H207*P207</f>
        <v>0</v>
      </c>
      <c r="X207" s="143">
        <f t="shared" ref="X207:X212" si="354">I207*P207</f>
        <v>0</v>
      </c>
      <c r="Y207" s="143">
        <f t="shared" ref="Y207:Y212" si="355">J207*P207</f>
        <v>0</v>
      </c>
      <c r="Z207" s="143">
        <f t="shared" ref="Z207:Z212" si="356">K207*P207</f>
        <v>0</v>
      </c>
      <c r="AA207" s="143">
        <f t="shared" ref="AA207:AA212" si="357">L207*P207</f>
        <v>0</v>
      </c>
      <c r="AB207" s="143">
        <f t="shared" ref="AB207:AB212" si="358">M207*P207</f>
        <v>0</v>
      </c>
      <c r="AC207" s="143">
        <f t="shared" ref="AC207:AC212" si="359">N207*P207</f>
        <v>0</v>
      </c>
    </row>
    <row r="208" spans="1:29" ht="31.5" x14ac:dyDescent="0.25">
      <c r="A208" s="36" t="s">
        <v>31</v>
      </c>
      <c r="B208" s="37" t="s">
        <v>1953</v>
      </c>
      <c r="C208" s="143">
        <v>3</v>
      </c>
      <c r="D208" s="143"/>
      <c r="E208" s="143"/>
      <c r="F208" s="143"/>
      <c r="G208" s="143">
        <v>1</v>
      </c>
      <c r="H208" s="143"/>
      <c r="I208" s="143"/>
      <c r="J208" s="143"/>
      <c r="K208" s="143"/>
      <c r="L208" s="143"/>
      <c r="M208" s="143"/>
      <c r="N208" s="143"/>
      <c r="O208" s="143"/>
      <c r="P208" s="143">
        <v>0.3</v>
      </c>
      <c r="Q208" s="143"/>
      <c r="R208" s="143">
        <f t="shared" si="348"/>
        <v>0.89999999999999991</v>
      </c>
      <c r="S208" s="143">
        <f t="shared" si="349"/>
        <v>0</v>
      </c>
      <c r="T208" s="143">
        <f t="shared" si="350"/>
        <v>0</v>
      </c>
      <c r="U208" s="143">
        <f t="shared" si="351"/>
        <v>0</v>
      </c>
      <c r="V208" s="143">
        <f t="shared" si="352"/>
        <v>0.3</v>
      </c>
      <c r="W208" s="143">
        <f t="shared" si="353"/>
        <v>0</v>
      </c>
      <c r="X208" s="143">
        <f t="shared" si="354"/>
        <v>0</v>
      </c>
      <c r="Y208" s="143">
        <f t="shared" si="355"/>
        <v>0</v>
      </c>
      <c r="Z208" s="143">
        <f t="shared" si="356"/>
        <v>0</v>
      </c>
      <c r="AA208" s="143">
        <f t="shared" si="357"/>
        <v>0</v>
      </c>
      <c r="AB208" s="143">
        <f t="shared" si="358"/>
        <v>0</v>
      </c>
      <c r="AC208" s="143">
        <f t="shared" si="359"/>
        <v>0</v>
      </c>
    </row>
    <row r="209" spans="1:29" ht="31.5" x14ac:dyDescent="0.25">
      <c r="A209" s="36" t="s">
        <v>33</v>
      </c>
      <c r="B209" s="37" t="s">
        <v>1954</v>
      </c>
      <c r="C209" s="143">
        <v>2</v>
      </c>
      <c r="D209" s="143"/>
      <c r="E209" s="143"/>
      <c r="F209" s="143"/>
      <c r="G209" s="143">
        <v>3</v>
      </c>
      <c r="H209" s="143"/>
      <c r="I209" s="143"/>
      <c r="J209" s="143"/>
      <c r="K209" s="143"/>
      <c r="L209" s="143"/>
      <c r="M209" s="143"/>
      <c r="N209" s="143"/>
      <c r="O209" s="143"/>
      <c r="P209" s="143">
        <v>0.3</v>
      </c>
      <c r="Q209" s="143"/>
      <c r="R209" s="143">
        <f t="shared" si="348"/>
        <v>0.6</v>
      </c>
      <c r="S209" s="143">
        <f t="shared" si="349"/>
        <v>0</v>
      </c>
      <c r="T209" s="143">
        <f t="shared" si="350"/>
        <v>0</v>
      </c>
      <c r="U209" s="143">
        <f t="shared" si="351"/>
        <v>0</v>
      </c>
      <c r="V209" s="143">
        <f t="shared" si="352"/>
        <v>0.89999999999999991</v>
      </c>
      <c r="W209" s="143">
        <f t="shared" si="353"/>
        <v>0</v>
      </c>
      <c r="X209" s="143">
        <f t="shared" si="354"/>
        <v>0</v>
      </c>
      <c r="Y209" s="143">
        <f t="shared" si="355"/>
        <v>0</v>
      </c>
      <c r="Z209" s="143">
        <f t="shared" si="356"/>
        <v>0</v>
      </c>
      <c r="AA209" s="143">
        <f t="shared" si="357"/>
        <v>0</v>
      </c>
      <c r="AB209" s="143">
        <f t="shared" si="358"/>
        <v>0</v>
      </c>
      <c r="AC209" s="143">
        <f t="shared" si="359"/>
        <v>0</v>
      </c>
    </row>
    <row r="210" spans="1:29" ht="15.75" x14ac:dyDescent="0.25">
      <c r="A210" s="36" t="s">
        <v>35</v>
      </c>
      <c r="B210" s="37" t="s">
        <v>1955</v>
      </c>
      <c r="C210" s="143">
        <v>2</v>
      </c>
      <c r="D210" s="143"/>
      <c r="E210" s="143"/>
      <c r="F210" s="143"/>
      <c r="G210" s="143">
        <v>3</v>
      </c>
      <c r="H210" s="143"/>
      <c r="I210" s="143"/>
      <c r="J210" s="143"/>
      <c r="K210" s="143"/>
      <c r="L210" s="143"/>
      <c r="M210" s="143"/>
      <c r="N210" s="143"/>
      <c r="O210" s="143"/>
      <c r="P210" s="143">
        <v>0.3</v>
      </c>
      <c r="Q210" s="143"/>
      <c r="R210" s="143">
        <f t="shared" si="348"/>
        <v>0.6</v>
      </c>
      <c r="S210" s="143">
        <f t="shared" si="349"/>
        <v>0</v>
      </c>
      <c r="T210" s="143">
        <f t="shared" si="350"/>
        <v>0</v>
      </c>
      <c r="U210" s="143">
        <f t="shared" si="351"/>
        <v>0</v>
      </c>
      <c r="V210" s="143">
        <f t="shared" si="352"/>
        <v>0.89999999999999991</v>
      </c>
      <c r="W210" s="143">
        <f t="shared" si="353"/>
        <v>0</v>
      </c>
      <c r="X210" s="143">
        <f t="shared" si="354"/>
        <v>0</v>
      </c>
      <c r="Y210" s="143">
        <f t="shared" si="355"/>
        <v>0</v>
      </c>
      <c r="Z210" s="143">
        <f t="shared" si="356"/>
        <v>0</v>
      </c>
      <c r="AA210" s="143">
        <f t="shared" si="357"/>
        <v>0</v>
      </c>
      <c r="AB210" s="143">
        <f t="shared" si="358"/>
        <v>0</v>
      </c>
      <c r="AC210" s="143">
        <f t="shared" si="359"/>
        <v>0</v>
      </c>
    </row>
    <row r="211" spans="1:29" ht="31.5" x14ac:dyDescent="0.25">
      <c r="A211" s="36" t="s">
        <v>37</v>
      </c>
      <c r="B211" s="37" t="s">
        <v>1956</v>
      </c>
      <c r="C211" s="143"/>
      <c r="D211" s="143"/>
      <c r="E211" s="143"/>
      <c r="F211" s="143"/>
      <c r="G211" s="143">
        <v>2</v>
      </c>
      <c r="H211" s="143"/>
      <c r="I211" s="143"/>
      <c r="J211" s="143"/>
      <c r="K211" s="143">
        <v>3</v>
      </c>
      <c r="L211" s="143"/>
      <c r="M211" s="143"/>
      <c r="N211" s="143"/>
      <c r="O211" s="143"/>
      <c r="P211" s="143">
        <v>0.3</v>
      </c>
      <c r="Q211" s="143"/>
      <c r="R211" s="143">
        <f t="shared" si="348"/>
        <v>0</v>
      </c>
      <c r="S211" s="143">
        <f t="shared" si="349"/>
        <v>0</v>
      </c>
      <c r="T211" s="143">
        <f t="shared" si="350"/>
        <v>0</v>
      </c>
      <c r="U211" s="143">
        <f t="shared" si="351"/>
        <v>0</v>
      </c>
      <c r="V211" s="143">
        <f t="shared" si="352"/>
        <v>0.6</v>
      </c>
      <c r="W211" s="143">
        <f t="shared" si="353"/>
        <v>0</v>
      </c>
      <c r="X211" s="143">
        <f t="shared" si="354"/>
        <v>0</v>
      </c>
      <c r="Y211" s="143">
        <f t="shared" si="355"/>
        <v>0</v>
      </c>
      <c r="Z211" s="143">
        <f t="shared" si="356"/>
        <v>0.89999999999999991</v>
      </c>
      <c r="AA211" s="143">
        <f t="shared" si="357"/>
        <v>0</v>
      </c>
      <c r="AB211" s="143">
        <f t="shared" si="358"/>
        <v>0</v>
      </c>
      <c r="AC211" s="143">
        <f t="shared" si="359"/>
        <v>0</v>
      </c>
    </row>
    <row r="212" spans="1:29" ht="31.5" x14ac:dyDescent="0.25">
      <c r="A212" s="36" t="s">
        <v>39</v>
      </c>
      <c r="B212" s="37" t="s">
        <v>1957</v>
      </c>
      <c r="C212" s="143">
        <v>1</v>
      </c>
      <c r="D212" s="143"/>
      <c r="E212" s="143"/>
      <c r="F212" s="143"/>
      <c r="G212" s="143">
        <v>2</v>
      </c>
      <c r="H212" s="143"/>
      <c r="I212" s="143"/>
      <c r="J212" s="143"/>
      <c r="K212" s="143">
        <v>3</v>
      </c>
      <c r="L212" s="143"/>
      <c r="M212" s="143"/>
      <c r="N212" s="143"/>
      <c r="O212" s="143"/>
      <c r="P212" s="143">
        <v>0.3</v>
      </c>
      <c r="Q212" s="143"/>
      <c r="R212" s="143">
        <f t="shared" si="348"/>
        <v>0.3</v>
      </c>
      <c r="S212" s="143">
        <f t="shared" si="349"/>
        <v>0</v>
      </c>
      <c r="T212" s="143">
        <f t="shared" si="350"/>
        <v>0</v>
      </c>
      <c r="U212" s="143">
        <f t="shared" si="351"/>
        <v>0</v>
      </c>
      <c r="V212" s="143">
        <f t="shared" si="352"/>
        <v>0.6</v>
      </c>
      <c r="W212" s="143">
        <f t="shared" si="353"/>
        <v>0</v>
      </c>
      <c r="X212" s="143">
        <f t="shared" si="354"/>
        <v>0</v>
      </c>
      <c r="Y212" s="143">
        <f t="shared" si="355"/>
        <v>0</v>
      </c>
      <c r="Z212" s="143">
        <f t="shared" si="356"/>
        <v>0.89999999999999991</v>
      </c>
      <c r="AA212" s="143">
        <f t="shared" si="357"/>
        <v>0</v>
      </c>
      <c r="AB212" s="143">
        <f t="shared" si="358"/>
        <v>0</v>
      </c>
      <c r="AC212" s="143">
        <f t="shared" si="359"/>
        <v>0</v>
      </c>
    </row>
    <row r="213" spans="1:29" ht="15.75" x14ac:dyDescent="0.25">
      <c r="A213" s="81" t="s">
        <v>1958</v>
      </c>
      <c r="B213" s="81" t="s">
        <v>1959</v>
      </c>
      <c r="C213" s="81" t="s">
        <v>2</v>
      </c>
      <c r="D213" s="81" t="s">
        <v>3</v>
      </c>
      <c r="E213" s="81" t="s">
        <v>4</v>
      </c>
      <c r="F213" s="81" t="s">
        <v>5</v>
      </c>
      <c r="G213" s="81" t="s">
        <v>6</v>
      </c>
      <c r="H213" s="81" t="s">
        <v>7</v>
      </c>
      <c r="I213" s="81" t="s">
        <v>8</v>
      </c>
      <c r="J213" s="81" t="s">
        <v>9</v>
      </c>
      <c r="K213" s="81" t="s">
        <v>10</v>
      </c>
      <c r="L213" s="81" t="s">
        <v>11</v>
      </c>
      <c r="M213" s="81" t="s">
        <v>12</v>
      </c>
      <c r="N213" s="81" t="s">
        <v>13</v>
      </c>
      <c r="O213" s="81"/>
      <c r="P213" s="81" t="s">
        <v>14</v>
      </c>
      <c r="Q213" s="81"/>
      <c r="R213" s="81" t="s">
        <v>15</v>
      </c>
      <c r="S213" s="81" t="s">
        <v>16</v>
      </c>
      <c r="T213" s="81" t="s">
        <v>17</v>
      </c>
      <c r="U213" s="81" t="s">
        <v>18</v>
      </c>
      <c r="V213" s="81" t="s">
        <v>19</v>
      </c>
      <c r="W213" s="81" t="s">
        <v>20</v>
      </c>
      <c r="X213" s="81" t="s">
        <v>21</v>
      </c>
      <c r="Y213" s="81" t="s">
        <v>22</v>
      </c>
      <c r="Z213" s="81" t="s">
        <v>23</v>
      </c>
      <c r="AA213" s="81" t="s">
        <v>24</v>
      </c>
      <c r="AB213" s="81" t="s">
        <v>25</v>
      </c>
      <c r="AC213" s="81" t="s">
        <v>26</v>
      </c>
    </row>
    <row r="214" spans="1:29" ht="15.75" x14ac:dyDescent="0.25">
      <c r="A214" s="36" t="s">
        <v>27</v>
      </c>
      <c r="B214" s="37" t="s">
        <v>1960</v>
      </c>
      <c r="C214" s="143">
        <v>3</v>
      </c>
      <c r="D214" s="143">
        <v>2</v>
      </c>
      <c r="E214" s="143">
        <v>1</v>
      </c>
      <c r="F214" s="143"/>
      <c r="G214" s="143"/>
      <c r="H214" s="143"/>
      <c r="I214" s="143"/>
      <c r="J214" s="143"/>
      <c r="K214" s="143">
        <v>1</v>
      </c>
      <c r="L214" s="143"/>
      <c r="M214" s="143">
        <v>2</v>
      </c>
      <c r="N214" s="143"/>
      <c r="O214" s="143"/>
      <c r="P214" s="143">
        <v>1</v>
      </c>
      <c r="Q214" s="143"/>
      <c r="R214" s="143">
        <f t="shared" ref="R214:R219" si="360">C214*P214</f>
        <v>3</v>
      </c>
      <c r="S214" s="143">
        <f t="shared" ref="S214:S219" si="361">D214*P214</f>
        <v>2</v>
      </c>
      <c r="T214" s="143">
        <f t="shared" ref="T214:T219" si="362">E214*P214</f>
        <v>1</v>
      </c>
      <c r="U214" s="143">
        <f t="shared" ref="U214:U219" si="363">F214*P214</f>
        <v>0</v>
      </c>
      <c r="V214" s="143">
        <f t="shared" ref="V214:V219" si="364">G214*P214</f>
        <v>0</v>
      </c>
      <c r="W214" s="143">
        <f t="shared" ref="W214:W219" si="365">H214*P214</f>
        <v>0</v>
      </c>
      <c r="X214" s="143">
        <f t="shared" ref="X214:X219" si="366">I214*P214</f>
        <v>0</v>
      </c>
      <c r="Y214" s="143">
        <f t="shared" ref="Y214:Y219" si="367">J214*P214</f>
        <v>0</v>
      </c>
      <c r="Z214" s="143">
        <f t="shared" ref="Z214:Z219" si="368">K214*P214</f>
        <v>1</v>
      </c>
      <c r="AA214" s="143">
        <f t="shared" ref="AA214:AA219" si="369">L214*P214</f>
        <v>0</v>
      </c>
      <c r="AB214" s="143">
        <f t="shared" ref="AB214:AB219" si="370">M214*P214</f>
        <v>2</v>
      </c>
      <c r="AC214" s="143">
        <f t="shared" ref="AC214:AC219" si="371">N214*P214</f>
        <v>0</v>
      </c>
    </row>
    <row r="215" spans="1:29" ht="15.75" x14ac:dyDescent="0.25">
      <c r="A215" s="36" t="s">
        <v>31</v>
      </c>
      <c r="B215" s="37" t="s">
        <v>1961</v>
      </c>
      <c r="C215" s="143">
        <v>2</v>
      </c>
      <c r="D215" s="143">
        <v>3</v>
      </c>
      <c r="E215" s="143"/>
      <c r="F215" s="143"/>
      <c r="G215" s="143">
        <v>3</v>
      </c>
      <c r="H215" s="143"/>
      <c r="I215" s="143"/>
      <c r="J215" s="143"/>
      <c r="K215" s="143"/>
      <c r="L215" s="143"/>
      <c r="M215" s="143"/>
      <c r="N215" s="143"/>
      <c r="O215" s="143"/>
      <c r="P215" s="143">
        <v>1</v>
      </c>
      <c r="Q215" s="143"/>
      <c r="R215" s="143">
        <f t="shared" si="360"/>
        <v>2</v>
      </c>
      <c r="S215" s="143">
        <f t="shared" si="361"/>
        <v>3</v>
      </c>
      <c r="T215" s="143">
        <f t="shared" si="362"/>
        <v>0</v>
      </c>
      <c r="U215" s="143">
        <f t="shared" si="363"/>
        <v>0</v>
      </c>
      <c r="V215" s="143">
        <f t="shared" si="364"/>
        <v>3</v>
      </c>
      <c r="W215" s="143">
        <f t="shared" si="365"/>
        <v>0</v>
      </c>
      <c r="X215" s="143">
        <f t="shared" si="366"/>
        <v>0</v>
      </c>
      <c r="Y215" s="143">
        <f t="shared" si="367"/>
        <v>0</v>
      </c>
      <c r="Z215" s="143">
        <f t="shared" si="368"/>
        <v>0</v>
      </c>
      <c r="AA215" s="143">
        <f t="shared" si="369"/>
        <v>0</v>
      </c>
      <c r="AB215" s="143">
        <f t="shared" si="370"/>
        <v>0</v>
      </c>
      <c r="AC215" s="143">
        <f t="shared" si="371"/>
        <v>0</v>
      </c>
    </row>
    <row r="216" spans="1:29" ht="15.75" x14ac:dyDescent="0.25">
      <c r="A216" s="36" t="s">
        <v>33</v>
      </c>
      <c r="B216" s="37" t="s">
        <v>1962</v>
      </c>
      <c r="C216" s="143"/>
      <c r="D216" s="143"/>
      <c r="E216" s="143"/>
      <c r="F216" s="143">
        <v>2</v>
      </c>
      <c r="G216" s="143">
        <v>3</v>
      </c>
      <c r="H216" s="143"/>
      <c r="I216" s="143"/>
      <c r="J216" s="143"/>
      <c r="K216" s="143">
        <v>2</v>
      </c>
      <c r="L216" s="143"/>
      <c r="M216" s="143"/>
      <c r="N216" s="143"/>
      <c r="O216" s="143"/>
      <c r="P216" s="143">
        <v>1</v>
      </c>
      <c r="Q216" s="143"/>
      <c r="R216" s="143">
        <f t="shared" si="360"/>
        <v>0</v>
      </c>
      <c r="S216" s="143">
        <f t="shared" si="361"/>
        <v>0</v>
      </c>
      <c r="T216" s="143">
        <f t="shared" si="362"/>
        <v>0</v>
      </c>
      <c r="U216" s="143">
        <f t="shared" si="363"/>
        <v>2</v>
      </c>
      <c r="V216" s="143">
        <f t="shared" si="364"/>
        <v>3</v>
      </c>
      <c r="W216" s="143">
        <f t="shared" si="365"/>
        <v>0</v>
      </c>
      <c r="X216" s="143">
        <f t="shared" si="366"/>
        <v>0</v>
      </c>
      <c r="Y216" s="143">
        <f t="shared" si="367"/>
        <v>0</v>
      </c>
      <c r="Z216" s="143">
        <f t="shared" si="368"/>
        <v>2</v>
      </c>
      <c r="AA216" s="143">
        <f t="shared" si="369"/>
        <v>0</v>
      </c>
      <c r="AB216" s="143">
        <f t="shared" si="370"/>
        <v>0</v>
      </c>
      <c r="AC216" s="143">
        <f t="shared" si="371"/>
        <v>0</v>
      </c>
    </row>
    <row r="217" spans="1:29" ht="15.75" x14ac:dyDescent="0.25">
      <c r="A217" s="36" t="s">
        <v>35</v>
      </c>
      <c r="B217" s="37" t="s">
        <v>1963</v>
      </c>
      <c r="C217" s="143"/>
      <c r="D217" s="143">
        <v>2</v>
      </c>
      <c r="E217" s="143"/>
      <c r="F217" s="143">
        <v>2</v>
      </c>
      <c r="G217" s="143">
        <v>3</v>
      </c>
      <c r="H217" s="143"/>
      <c r="I217" s="143"/>
      <c r="J217" s="143"/>
      <c r="K217" s="143"/>
      <c r="L217" s="143"/>
      <c r="M217" s="143"/>
      <c r="N217" s="143"/>
      <c r="O217" s="143"/>
      <c r="P217" s="143">
        <v>1</v>
      </c>
      <c r="Q217" s="143"/>
      <c r="R217" s="143">
        <f t="shared" si="360"/>
        <v>0</v>
      </c>
      <c r="S217" s="143">
        <f t="shared" si="361"/>
        <v>2</v>
      </c>
      <c r="T217" s="143">
        <f t="shared" si="362"/>
        <v>0</v>
      </c>
      <c r="U217" s="143">
        <f t="shared" si="363"/>
        <v>2</v>
      </c>
      <c r="V217" s="143">
        <f t="shared" si="364"/>
        <v>3</v>
      </c>
      <c r="W217" s="143">
        <f t="shared" si="365"/>
        <v>0</v>
      </c>
      <c r="X217" s="143">
        <f t="shared" si="366"/>
        <v>0</v>
      </c>
      <c r="Y217" s="143">
        <f t="shared" si="367"/>
        <v>0</v>
      </c>
      <c r="Z217" s="143">
        <f t="shared" si="368"/>
        <v>0</v>
      </c>
      <c r="AA217" s="143">
        <f t="shared" si="369"/>
        <v>0</v>
      </c>
      <c r="AB217" s="143">
        <f t="shared" si="370"/>
        <v>0</v>
      </c>
      <c r="AC217" s="143">
        <f t="shared" si="371"/>
        <v>0</v>
      </c>
    </row>
    <row r="218" spans="1:29" ht="15.75" x14ac:dyDescent="0.25">
      <c r="A218" s="36" t="s">
        <v>37</v>
      </c>
      <c r="B218" s="37" t="s">
        <v>1964</v>
      </c>
      <c r="C218" s="143"/>
      <c r="D218" s="143">
        <v>2</v>
      </c>
      <c r="E218" s="143"/>
      <c r="F218" s="143">
        <v>2</v>
      </c>
      <c r="G218" s="143">
        <v>3</v>
      </c>
      <c r="H218" s="143"/>
      <c r="I218" s="143"/>
      <c r="J218" s="143"/>
      <c r="K218" s="143"/>
      <c r="L218" s="143"/>
      <c r="M218" s="143"/>
      <c r="N218" s="143"/>
      <c r="O218" s="143"/>
      <c r="P218" s="143">
        <v>1</v>
      </c>
      <c r="Q218" s="143"/>
      <c r="R218" s="143">
        <f t="shared" si="360"/>
        <v>0</v>
      </c>
      <c r="S218" s="143">
        <f t="shared" si="361"/>
        <v>2</v>
      </c>
      <c r="T218" s="143">
        <f t="shared" si="362"/>
        <v>0</v>
      </c>
      <c r="U218" s="143">
        <f t="shared" si="363"/>
        <v>2</v>
      </c>
      <c r="V218" s="143">
        <f t="shared" si="364"/>
        <v>3</v>
      </c>
      <c r="W218" s="143">
        <f t="shared" si="365"/>
        <v>0</v>
      </c>
      <c r="X218" s="143">
        <f t="shared" si="366"/>
        <v>0</v>
      </c>
      <c r="Y218" s="143">
        <f t="shared" si="367"/>
        <v>0</v>
      </c>
      <c r="Z218" s="143">
        <f t="shared" si="368"/>
        <v>0</v>
      </c>
      <c r="AA218" s="143">
        <f t="shared" si="369"/>
        <v>0</v>
      </c>
      <c r="AB218" s="143">
        <f t="shared" si="370"/>
        <v>0</v>
      </c>
      <c r="AC218" s="143">
        <f t="shared" si="371"/>
        <v>0</v>
      </c>
    </row>
    <row r="219" spans="1:29" ht="15.75" x14ac:dyDescent="0.25">
      <c r="A219" s="36" t="s">
        <v>39</v>
      </c>
      <c r="B219" s="37" t="s">
        <v>1965</v>
      </c>
      <c r="C219" s="143"/>
      <c r="D219" s="143">
        <v>3</v>
      </c>
      <c r="E219" s="143">
        <v>1</v>
      </c>
      <c r="F219" s="143"/>
      <c r="G219" s="143">
        <v>2</v>
      </c>
      <c r="H219" s="143"/>
      <c r="I219" s="143"/>
      <c r="J219" s="143"/>
      <c r="K219" s="143">
        <v>1</v>
      </c>
      <c r="L219" s="143"/>
      <c r="M219" s="143"/>
      <c r="N219" s="143"/>
      <c r="O219" s="143"/>
      <c r="P219" s="143">
        <v>1</v>
      </c>
      <c r="Q219" s="143"/>
      <c r="R219" s="143">
        <f t="shared" si="360"/>
        <v>0</v>
      </c>
      <c r="S219" s="143">
        <f t="shared" si="361"/>
        <v>3</v>
      </c>
      <c r="T219" s="143">
        <f t="shared" si="362"/>
        <v>1</v>
      </c>
      <c r="U219" s="143">
        <f t="shared" si="363"/>
        <v>0</v>
      </c>
      <c r="V219" s="143">
        <f t="shared" si="364"/>
        <v>2</v>
      </c>
      <c r="W219" s="143">
        <f t="shared" si="365"/>
        <v>0</v>
      </c>
      <c r="X219" s="143">
        <f t="shared" si="366"/>
        <v>0</v>
      </c>
      <c r="Y219" s="143">
        <f t="shared" si="367"/>
        <v>0</v>
      </c>
      <c r="Z219" s="143">
        <f t="shared" si="368"/>
        <v>1</v>
      </c>
      <c r="AA219" s="143">
        <f t="shared" si="369"/>
        <v>0</v>
      </c>
      <c r="AB219" s="143">
        <f t="shared" si="370"/>
        <v>0</v>
      </c>
      <c r="AC219" s="143">
        <f t="shared" si="371"/>
        <v>0</v>
      </c>
    </row>
    <row r="220" spans="1:29" ht="15.75" x14ac:dyDescent="0.25">
      <c r="A220" s="81" t="s">
        <v>1966</v>
      </c>
      <c r="B220" s="81" t="s">
        <v>1967</v>
      </c>
      <c r="C220" s="81" t="s">
        <v>2</v>
      </c>
      <c r="D220" s="81" t="s">
        <v>3</v>
      </c>
      <c r="E220" s="81" t="s">
        <v>4</v>
      </c>
      <c r="F220" s="81" t="s">
        <v>5</v>
      </c>
      <c r="G220" s="81" t="s">
        <v>6</v>
      </c>
      <c r="H220" s="81" t="s">
        <v>7</v>
      </c>
      <c r="I220" s="81" t="s">
        <v>8</v>
      </c>
      <c r="J220" s="81" t="s">
        <v>9</v>
      </c>
      <c r="K220" s="81" t="s">
        <v>10</v>
      </c>
      <c r="L220" s="81" t="s">
        <v>11</v>
      </c>
      <c r="M220" s="81" t="s">
        <v>12</v>
      </c>
      <c r="N220" s="81" t="s">
        <v>13</v>
      </c>
      <c r="O220" s="81"/>
      <c r="P220" s="81" t="s">
        <v>14</v>
      </c>
      <c r="Q220" s="81"/>
      <c r="R220" s="81" t="s">
        <v>15</v>
      </c>
      <c r="S220" s="81" t="s">
        <v>16</v>
      </c>
      <c r="T220" s="81" t="s">
        <v>17</v>
      </c>
      <c r="U220" s="81" t="s">
        <v>18</v>
      </c>
      <c r="V220" s="81" t="s">
        <v>19</v>
      </c>
      <c r="W220" s="81" t="s">
        <v>20</v>
      </c>
      <c r="X220" s="81" t="s">
        <v>21</v>
      </c>
      <c r="Y220" s="81" t="s">
        <v>22</v>
      </c>
      <c r="Z220" s="81" t="s">
        <v>23</v>
      </c>
      <c r="AA220" s="81" t="s">
        <v>24</v>
      </c>
      <c r="AB220" s="81" t="s">
        <v>25</v>
      </c>
      <c r="AC220" s="81" t="s">
        <v>26</v>
      </c>
    </row>
    <row r="221" spans="1:29" ht="31.5" x14ac:dyDescent="0.25">
      <c r="A221" s="36" t="s">
        <v>27</v>
      </c>
      <c r="B221" s="37" t="s">
        <v>1968</v>
      </c>
      <c r="C221" s="143">
        <v>3</v>
      </c>
      <c r="D221" s="143"/>
      <c r="E221" s="143"/>
      <c r="F221" s="143"/>
      <c r="G221" s="143">
        <v>1</v>
      </c>
      <c r="H221" s="143"/>
      <c r="I221" s="143"/>
      <c r="J221" s="143"/>
      <c r="K221" s="143"/>
      <c r="L221" s="143"/>
      <c r="M221" s="143"/>
      <c r="N221" s="143"/>
      <c r="O221" s="143"/>
      <c r="P221" s="143">
        <v>0.9</v>
      </c>
      <c r="Q221" s="143"/>
      <c r="R221" s="143">
        <f t="shared" ref="R221:R226" si="372">C221*P221</f>
        <v>2.7</v>
      </c>
      <c r="S221" s="143">
        <f t="shared" ref="S221:S226" si="373">D221*P221</f>
        <v>0</v>
      </c>
      <c r="T221" s="143">
        <f t="shared" ref="T221:T226" si="374">E221*P221</f>
        <v>0</v>
      </c>
      <c r="U221" s="143">
        <f t="shared" ref="U221:U226" si="375">F221*P221</f>
        <v>0</v>
      </c>
      <c r="V221" s="143">
        <f t="shared" ref="V221:V226" si="376">G221*P221</f>
        <v>0.9</v>
      </c>
      <c r="W221" s="143">
        <f t="shared" ref="W221:W226" si="377">H221*P221</f>
        <v>0</v>
      </c>
      <c r="X221" s="143">
        <f t="shared" ref="X221:X226" si="378">I221*P221</f>
        <v>0</v>
      </c>
      <c r="Y221" s="143">
        <f t="shared" ref="Y221:Y226" si="379">J221*P221</f>
        <v>0</v>
      </c>
      <c r="Z221" s="143">
        <f t="shared" ref="Z221:Z226" si="380">K221*P221</f>
        <v>0</v>
      </c>
      <c r="AA221" s="143">
        <f t="shared" ref="AA221:AA226" si="381">L221*P221</f>
        <v>0</v>
      </c>
      <c r="AB221" s="143">
        <f t="shared" ref="AB221:AB226" si="382">M221*P221</f>
        <v>0</v>
      </c>
      <c r="AC221" s="143">
        <f t="shared" ref="AC221:AC226" si="383">N221*P221</f>
        <v>0</v>
      </c>
    </row>
    <row r="222" spans="1:29" ht="15.75" x14ac:dyDescent="0.25">
      <c r="A222" s="36" t="s">
        <v>31</v>
      </c>
      <c r="B222" s="37" t="s">
        <v>1969</v>
      </c>
      <c r="C222" s="143">
        <v>3</v>
      </c>
      <c r="D222" s="143"/>
      <c r="E222" s="143"/>
      <c r="F222" s="143"/>
      <c r="G222" s="143">
        <v>1</v>
      </c>
      <c r="H222" s="143"/>
      <c r="I222" s="143"/>
      <c r="J222" s="143"/>
      <c r="K222" s="143"/>
      <c r="L222" s="143"/>
      <c r="M222" s="143"/>
      <c r="N222" s="143"/>
      <c r="O222" s="143"/>
      <c r="P222" s="143">
        <v>0.9</v>
      </c>
      <c r="Q222" s="143"/>
      <c r="R222" s="143">
        <f t="shared" si="372"/>
        <v>2.7</v>
      </c>
      <c r="S222" s="143">
        <f t="shared" si="373"/>
        <v>0</v>
      </c>
      <c r="T222" s="143">
        <f t="shared" si="374"/>
        <v>0</v>
      </c>
      <c r="U222" s="143">
        <f t="shared" si="375"/>
        <v>0</v>
      </c>
      <c r="V222" s="143">
        <f t="shared" si="376"/>
        <v>0.9</v>
      </c>
      <c r="W222" s="143">
        <f t="shared" si="377"/>
        <v>0</v>
      </c>
      <c r="X222" s="143">
        <f t="shared" si="378"/>
        <v>0</v>
      </c>
      <c r="Y222" s="143">
        <f t="shared" si="379"/>
        <v>0</v>
      </c>
      <c r="Z222" s="143">
        <f t="shared" si="380"/>
        <v>0</v>
      </c>
      <c r="AA222" s="143">
        <f t="shared" si="381"/>
        <v>0</v>
      </c>
      <c r="AB222" s="143">
        <f t="shared" si="382"/>
        <v>0</v>
      </c>
      <c r="AC222" s="143">
        <f t="shared" si="383"/>
        <v>0</v>
      </c>
    </row>
    <row r="223" spans="1:29" ht="15.75" x14ac:dyDescent="0.25">
      <c r="A223" s="36" t="s">
        <v>33</v>
      </c>
      <c r="B223" s="37" t="s">
        <v>1970</v>
      </c>
      <c r="C223" s="143">
        <v>3</v>
      </c>
      <c r="D223" s="143"/>
      <c r="E223" s="143"/>
      <c r="F223" s="143"/>
      <c r="G223" s="143">
        <v>1</v>
      </c>
      <c r="H223" s="143"/>
      <c r="I223" s="143"/>
      <c r="J223" s="143"/>
      <c r="K223" s="143"/>
      <c r="L223" s="143"/>
      <c r="M223" s="143"/>
      <c r="N223" s="143"/>
      <c r="O223" s="143"/>
      <c r="P223" s="143">
        <v>0.9</v>
      </c>
      <c r="Q223" s="143"/>
      <c r="R223" s="143">
        <f t="shared" si="372"/>
        <v>2.7</v>
      </c>
      <c r="S223" s="143">
        <f t="shared" si="373"/>
        <v>0</v>
      </c>
      <c r="T223" s="143">
        <f t="shared" si="374"/>
        <v>0</v>
      </c>
      <c r="U223" s="143">
        <f t="shared" si="375"/>
        <v>0</v>
      </c>
      <c r="V223" s="143">
        <f t="shared" si="376"/>
        <v>0.9</v>
      </c>
      <c r="W223" s="143">
        <f t="shared" si="377"/>
        <v>0</v>
      </c>
      <c r="X223" s="143">
        <f t="shared" si="378"/>
        <v>0</v>
      </c>
      <c r="Y223" s="143">
        <f t="shared" si="379"/>
        <v>0</v>
      </c>
      <c r="Z223" s="143">
        <f t="shared" si="380"/>
        <v>0</v>
      </c>
      <c r="AA223" s="143">
        <f t="shared" si="381"/>
        <v>0</v>
      </c>
      <c r="AB223" s="143">
        <f t="shared" si="382"/>
        <v>0</v>
      </c>
      <c r="AC223" s="143">
        <f t="shared" si="383"/>
        <v>0</v>
      </c>
    </row>
    <row r="224" spans="1:29" ht="15.75" x14ac:dyDescent="0.25">
      <c r="A224" s="36" t="s">
        <v>35</v>
      </c>
      <c r="B224" s="37" t="s">
        <v>1971</v>
      </c>
      <c r="C224" s="143">
        <v>2</v>
      </c>
      <c r="D224" s="143"/>
      <c r="E224" s="143"/>
      <c r="F224" s="143"/>
      <c r="G224" s="143">
        <v>3</v>
      </c>
      <c r="H224" s="143"/>
      <c r="I224" s="143"/>
      <c r="J224" s="143"/>
      <c r="K224" s="143"/>
      <c r="L224" s="143"/>
      <c r="M224" s="143"/>
      <c r="N224" s="143"/>
      <c r="O224" s="143"/>
      <c r="P224" s="143">
        <v>0.9</v>
      </c>
      <c r="Q224" s="143"/>
      <c r="R224" s="143">
        <f t="shared" si="372"/>
        <v>1.8</v>
      </c>
      <c r="S224" s="143">
        <f t="shared" si="373"/>
        <v>0</v>
      </c>
      <c r="T224" s="143">
        <f t="shared" si="374"/>
        <v>0</v>
      </c>
      <c r="U224" s="143">
        <f t="shared" si="375"/>
        <v>0</v>
      </c>
      <c r="V224" s="143">
        <f t="shared" si="376"/>
        <v>2.7</v>
      </c>
      <c r="W224" s="143">
        <f t="shared" si="377"/>
        <v>0</v>
      </c>
      <c r="X224" s="143">
        <f t="shared" si="378"/>
        <v>0</v>
      </c>
      <c r="Y224" s="143">
        <f t="shared" si="379"/>
        <v>0</v>
      </c>
      <c r="Z224" s="143">
        <f t="shared" si="380"/>
        <v>0</v>
      </c>
      <c r="AA224" s="143">
        <f t="shared" si="381"/>
        <v>0</v>
      </c>
      <c r="AB224" s="143">
        <f t="shared" si="382"/>
        <v>0</v>
      </c>
      <c r="AC224" s="143">
        <f t="shared" si="383"/>
        <v>0</v>
      </c>
    </row>
    <row r="225" spans="1:29" ht="15.75" x14ac:dyDescent="0.25">
      <c r="A225" s="36" t="s">
        <v>37</v>
      </c>
      <c r="B225" s="37" t="s">
        <v>1972</v>
      </c>
      <c r="C225" s="143"/>
      <c r="D225" s="143"/>
      <c r="E225" s="143"/>
      <c r="F225" s="143"/>
      <c r="G225" s="143">
        <v>2</v>
      </c>
      <c r="H225" s="143"/>
      <c r="I225" s="143"/>
      <c r="J225" s="143"/>
      <c r="K225" s="143"/>
      <c r="L225" s="143"/>
      <c r="M225" s="143">
        <v>3</v>
      </c>
      <c r="N225" s="143"/>
      <c r="O225" s="143"/>
      <c r="P225" s="143">
        <v>0.9</v>
      </c>
      <c r="Q225" s="143"/>
      <c r="R225" s="143">
        <f t="shared" si="372"/>
        <v>0</v>
      </c>
      <c r="S225" s="143">
        <f t="shared" si="373"/>
        <v>0</v>
      </c>
      <c r="T225" s="143">
        <f t="shared" si="374"/>
        <v>0</v>
      </c>
      <c r="U225" s="143">
        <f t="shared" si="375"/>
        <v>0</v>
      </c>
      <c r="V225" s="143">
        <f t="shared" si="376"/>
        <v>1.8</v>
      </c>
      <c r="W225" s="143">
        <f t="shared" si="377"/>
        <v>0</v>
      </c>
      <c r="X225" s="143">
        <f t="shared" si="378"/>
        <v>0</v>
      </c>
      <c r="Y225" s="143">
        <f t="shared" si="379"/>
        <v>0</v>
      </c>
      <c r="Z225" s="143">
        <f t="shared" si="380"/>
        <v>0</v>
      </c>
      <c r="AA225" s="143">
        <f t="shared" si="381"/>
        <v>0</v>
      </c>
      <c r="AB225" s="143">
        <f t="shared" si="382"/>
        <v>2.7</v>
      </c>
      <c r="AC225" s="143">
        <f t="shared" si="383"/>
        <v>0</v>
      </c>
    </row>
    <row r="226" spans="1:29" ht="15.75" x14ac:dyDescent="0.25">
      <c r="A226" s="36" t="s">
        <v>39</v>
      </c>
      <c r="B226" s="37" t="s">
        <v>1973</v>
      </c>
      <c r="C226" s="143">
        <v>3</v>
      </c>
      <c r="D226" s="143"/>
      <c r="E226" s="143"/>
      <c r="F226" s="143"/>
      <c r="G226" s="143">
        <v>2</v>
      </c>
      <c r="H226" s="143"/>
      <c r="I226" s="143"/>
      <c r="J226" s="143"/>
      <c r="K226" s="143"/>
      <c r="L226" s="143"/>
      <c r="M226" s="143">
        <v>2</v>
      </c>
      <c r="N226" s="143"/>
      <c r="O226" s="143"/>
      <c r="P226" s="143">
        <v>0.9</v>
      </c>
      <c r="Q226" s="143"/>
      <c r="R226" s="143">
        <f t="shared" si="372"/>
        <v>2.7</v>
      </c>
      <c r="S226" s="143">
        <f t="shared" si="373"/>
        <v>0</v>
      </c>
      <c r="T226" s="143">
        <f t="shared" si="374"/>
        <v>0</v>
      </c>
      <c r="U226" s="143">
        <f t="shared" si="375"/>
        <v>0</v>
      </c>
      <c r="V226" s="143">
        <f t="shared" si="376"/>
        <v>1.8</v>
      </c>
      <c r="W226" s="143">
        <f t="shared" si="377"/>
        <v>0</v>
      </c>
      <c r="X226" s="143">
        <f t="shared" si="378"/>
        <v>0</v>
      </c>
      <c r="Y226" s="143">
        <f t="shared" si="379"/>
        <v>0</v>
      </c>
      <c r="Z226" s="143">
        <f t="shared" si="380"/>
        <v>0</v>
      </c>
      <c r="AA226" s="143">
        <f t="shared" si="381"/>
        <v>0</v>
      </c>
      <c r="AB226" s="143">
        <f t="shared" si="382"/>
        <v>1.8</v>
      </c>
      <c r="AC226" s="143">
        <f t="shared" si="383"/>
        <v>0</v>
      </c>
    </row>
    <row r="227" spans="1:29" ht="15.75" x14ac:dyDescent="0.25">
      <c r="A227" s="81" t="s">
        <v>1974</v>
      </c>
      <c r="B227" s="81" t="s">
        <v>1975</v>
      </c>
      <c r="C227" s="81" t="s">
        <v>2</v>
      </c>
      <c r="D227" s="81" t="s">
        <v>3</v>
      </c>
      <c r="E227" s="81" t="s">
        <v>4</v>
      </c>
      <c r="F227" s="81" t="s">
        <v>5</v>
      </c>
      <c r="G227" s="81" t="s">
        <v>6</v>
      </c>
      <c r="H227" s="81" t="s">
        <v>7</v>
      </c>
      <c r="I227" s="81" t="s">
        <v>8</v>
      </c>
      <c r="J227" s="81" t="s">
        <v>9</v>
      </c>
      <c r="K227" s="81" t="s">
        <v>10</v>
      </c>
      <c r="L227" s="81" t="s">
        <v>11</v>
      </c>
      <c r="M227" s="81" t="s">
        <v>12</v>
      </c>
      <c r="N227" s="81" t="s">
        <v>13</v>
      </c>
      <c r="O227" s="81"/>
      <c r="P227" s="81" t="s">
        <v>14</v>
      </c>
      <c r="Q227" s="81"/>
      <c r="R227" s="81" t="s">
        <v>15</v>
      </c>
      <c r="S227" s="81" t="s">
        <v>16</v>
      </c>
      <c r="T227" s="81" t="s">
        <v>17</v>
      </c>
      <c r="U227" s="81" t="s">
        <v>18</v>
      </c>
      <c r="V227" s="81" t="s">
        <v>19</v>
      </c>
      <c r="W227" s="81" t="s">
        <v>20</v>
      </c>
      <c r="X227" s="81" t="s">
        <v>21</v>
      </c>
      <c r="Y227" s="81" t="s">
        <v>22</v>
      </c>
      <c r="Z227" s="81" t="s">
        <v>23</v>
      </c>
      <c r="AA227" s="81" t="s">
        <v>24</v>
      </c>
      <c r="AB227" s="81" t="s">
        <v>25</v>
      </c>
      <c r="AC227" s="81" t="s">
        <v>26</v>
      </c>
    </row>
    <row r="228" spans="1:29" ht="15.75" x14ac:dyDescent="0.25">
      <c r="A228" s="36" t="s">
        <v>27</v>
      </c>
      <c r="B228" s="37" t="s">
        <v>1976</v>
      </c>
      <c r="C228" s="143">
        <v>3</v>
      </c>
      <c r="D228" s="143">
        <v>2</v>
      </c>
      <c r="E228" s="143">
        <v>1</v>
      </c>
      <c r="F228" s="143"/>
      <c r="G228" s="143"/>
      <c r="H228" s="143"/>
      <c r="I228" s="143"/>
      <c r="J228" s="143"/>
      <c r="K228" s="143">
        <v>1</v>
      </c>
      <c r="L228" s="143"/>
      <c r="M228" s="143">
        <v>2</v>
      </c>
      <c r="N228" s="143"/>
      <c r="O228" s="143"/>
      <c r="P228" s="143">
        <v>5</v>
      </c>
      <c r="Q228" s="143"/>
      <c r="R228" s="143">
        <f t="shared" ref="R228:R233" si="384">C228*P228</f>
        <v>15</v>
      </c>
      <c r="S228" s="143">
        <f t="shared" ref="S228:S233" si="385">D228*P228</f>
        <v>10</v>
      </c>
      <c r="T228" s="143">
        <f t="shared" ref="T228:T233" si="386">E228*P228</f>
        <v>5</v>
      </c>
      <c r="U228" s="143">
        <f t="shared" ref="U228:U233" si="387">F228*P228</f>
        <v>0</v>
      </c>
      <c r="V228" s="143">
        <f t="shared" ref="V228:V233" si="388">G228*P228</f>
        <v>0</v>
      </c>
      <c r="W228" s="143">
        <f t="shared" ref="W228:W233" si="389">H228*P228</f>
        <v>0</v>
      </c>
      <c r="X228" s="143">
        <f t="shared" ref="X228:X233" si="390">I228*P228</f>
        <v>0</v>
      </c>
      <c r="Y228" s="143">
        <f t="shared" ref="Y228:Y233" si="391">J228*P228</f>
        <v>0</v>
      </c>
      <c r="Z228" s="143">
        <f t="shared" ref="Z228:Z233" si="392">K228*P228</f>
        <v>5</v>
      </c>
      <c r="AA228" s="143">
        <f t="shared" ref="AA228:AA233" si="393">L228*P228</f>
        <v>0</v>
      </c>
      <c r="AB228" s="143">
        <f t="shared" ref="AB228:AB233" si="394">M228*P228</f>
        <v>10</v>
      </c>
      <c r="AC228" s="143">
        <f t="shared" ref="AC228:AC233" si="395">N228*P228</f>
        <v>0</v>
      </c>
    </row>
    <row r="229" spans="1:29" ht="15.75" x14ac:dyDescent="0.25">
      <c r="A229" s="36" t="s">
        <v>31</v>
      </c>
      <c r="B229" s="37" t="s">
        <v>1977</v>
      </c>
      <c r="C229" s="143">
        <v>2</v>
      </c>
      <c r="D229" s="143">
        <v>3</v>
      </c>
      <c r="E229" s="143"/>
      <c r="F229" s="143"/>
      <c r="G229" s="143">
        <v>3</v>
      </c>
      <c r="H229" s="143"/>
      <c r="I229" s="143"/>
      <c r="J229" s="143"/>
      <c r="K229" s="143"/>
      <c r="L229" s="143"/>
      <c r="M229" s="143"/>
      <c r="N229" s="143"/>
      <c r="O229" s="143"/>
      <c r="P229" s="143">
        <v>5</v>
      </c>
      <c r="Q229" s="143"/>
      <c r="R229" s="143">
        <f t="shared" si="384"/>
        <v>10</v>
      </c>
      <c r="S229" s="143">
        <f t="shared" si="385"/>
        <v>15</v>
      </c>
      <c r="T229" s="143">
        <f t="shared" si="386"/>
        <v>0</v>
      </c>
      <c r="U229" s="143">
        <f t="shared" si="387"/>
        <v>0</v>
      </c>
      <c r="V229" s="143">
        <f t="shared" si="388"/>
        <v>15</v>
      </c>
      <c r="W229" s="143">
        <f t="shared" si="389"/>
        <v>0</v>
      </c>
      <c r="X229" s="143">
        <f t="shared" si="390"/>
        <v>0</v>
      </c>
      <c r="Y229" s="143">
        <f t="shared" si="391"/>
        <v>0</v>
      </c>
      <c r="Z229" s="143">
        <f t="shared" si="392"/>
        <v>0</v>
      </c>
      <c r="AA229" s="143">
        <f t="shared" si="393"/>
        <v>0</v>
      </c>
      <c r="AB229" s="143">
        <f t="shared" si="394"/>
        <v>0</v>
      </c>
      <c r="AC229" s="143">
        <f t="shared" si="395"/>
        <v>0</v>
      </c>
    </row>
    <row r="230" spans="1:29" ht="15.75" x14ac:dyDescent="0.25">
      <c r="A230" s="36" t="s">
        <v>33</v>
      </c>
      <c r="B230" s="37" t="s">
        <v>1978</v>
      </c>
      <c r="C230" s="143"/>
      <c r="D230" s="143"/>
      <c r="E230" s="143"/>
      <c r="F230" s="143">
        <v>2</v>
      </c>
      <c r="G230" s="143">
        <v>3</v>
      </c>
      <c r="H230" s="143"/>
      <c r="I230" s="143"/>
      <c r="J230" s="143"/>
      <c r="K230" s="143">
        <v>2</v>
      </c>
      <c r="L230" s="143"/>
      <c r="M230" s="143"/>
      <c r="N230" s="143"/>
      <c r="O230" s="143"/>
      <c r="P230" s="143">
        <v>5</v>
      </c>
      <c r="Q230" s="143"/>
      <c r="R230" s="143">
        <f t="shared" si="384"/>
        <v>0</v>
      </c>
      <c r="S230" s="143">
        <f t="shared" si="385"/>
        <v>0</v>
      </c>
      <c r="T230" s="143">
        <f t="shared" si="386"/>
        <v>0</v>
      </c>
      <c r="U230" s="143">
        <f t="shared" si="387"/>
        <v>10</v>
      </c>
      <c r="V230" s="143">
        <f t="shared" si="388"/>
        <v>15</v>
      </c>
      <c r="W230" s="143">
        <f t="shared" si="389"/>
        <v>0</v>
      </c>
      <c r="X230" s="143">
        <f t="shared" si="390"/>
        <v>0</v>
      </c>
      <c r="Y230" s="143">
        <f t="shared" si="391"/>
        <v>0</v>
      </c>
      <c r="Z230" s="143">
        <f t="shared" si="392"/>
        <v>10</v>
      </c>
      <c r="AA230" s="143">
        <f t="shared" si="393"/>
        <v>0</v>
      </c>
      <c r="AB230" s="143">
        <f t="shared" si="394"/>
        <v>0</v>
      </c>
      <c r="AC230" s="143">
        <f t="shared" si="395"/>
        <v>0</v>
      </c>
    </row>
    <row r="231" spans="1:29" ht="15.75" x14ac:dyDescent="0.25">
      <c r="A231" s="36" t="s">
        <v>35</v>
      </c>
      <c r="B231" s="37" t="s">
        <v>1979</v>
      </c>
      <c r="C231" s="143"/>
      <c r="D231" s="143">
        <v>2</v>
      </c>
      <c r="E231" s="143"/>
      <c r="F231" s="143">
        <v>2</v>
      </c>
      <c r="G231" s="143">
        <v>3</v>
      </c>
      <c r="H231" s="143"/>
      <c r="I231" s="143"/>
      <c r="J231" s="143"/>
      <c r="K231" s="143"/>
      <c r="L231" s="143"/>
      <c r="M231" s="143"/>
      <c r="N231" s="143"/>
      <c r="O231" s="143"/>
      <c r="P231" s="143">
        <v>5</v>
      </c>
      <c r="Q231" s="143"/>
      <c r="R231" s="143">
        <f t="shared" si="384"/>
        <v>0</v>
      </c>
      <c r="S231" s="143">
        <f t="shared" si="385"/>
        <v>10</v>
      </c>
      <c r="T231" s="143">
        <f t="shared" si="386"/>
        <v>0</v>
      </c>
      <c r="U231" s="143">
        <f t="shared" si="387"/>
        <v>10</v>
      </c>
      <c r="V231" s="143">
        <f t="shared" si="388"/>
        <v>15</v>
      </c>
      <c r="W231" s="143">
        <f t="shared" si="389"/>
        <v>0</v>
      </c>
      <c r="X231" s="143">
        <f t="shared" si="390"/>
        <v>0</v>
      </c>
      <c r="Y231" s="143">
        <f t="shared" si="391"/>
        <v>0</v>
      </c>
      <c r="Z231" s="143">
        <f t="shared" si="392"/>
        <v>0</v>
      </c>
      <c r="AA231" s="143">
        <f t="shared" si="393"/>
        <v>0</v>
      </c>
      <c r="AB231" s="143">
        <f t="shared" si="394"/>
        <v>0</v>
      </c>
      <c r="AC231" s="143">
        <f t="shared" si="395"/>
        <v>0</v>
      </c>
    </row>
    <row r="232" spans="1:29" ht="15.75" x14ac:dyDescent="0.25">
      <c r="A232" s="36" t="s">
        <v>37</v>
      </c>
      <c r="B232" s="37" t="s">
        <v>1980</v>
      </c>
      <c r="C232" s="143"/>
      <c r="D232" s="143">
        <v>2</v>
      </c>
      <c r="E232" s="143"/>
      <c r="F232" s="143">
        <v>2</v>
      </c>
      <c r="G232" s="143">
        <v>3</v>
      </c>
      <c r="H232" s="143"/>
      <c r="I232" s="143"/>
      <c r="J232" s="143"/>
      <c r="K232" s="143"/>
      <c r="L232" s="143"/>
      <c r="M232" s="143"/>
      <c r="N232" s="143"/>
      <c r="O232" s="143"/>
      <c r="P232" s="143">
        <v>5</v>
      </c>
      <c r="Q232" s="143"/>
      <c r="R232" s="143">
        <f t="shared" si="384"/>
        <v>0</v>
      </c>
      <c r="S232" s="143">
        <f t="shared" si="385"/>
        <v>10</v>
      </c>
      <c r="T232" s="143">
        <f t="shared" si="386"/>
        <v>0</v>
      </c>
      <c r="U232" s="143">
        <f t="shared" si="387"/>
        <v>10</v>
      </c>
      <c r="V232" s="143">
        <f t="shared" si="388"/>
        <v>15</v>
      </c>
      <c r="W232" s="143">
        <f t="shared" si="389"/>
        <v>0</v>
      </c>
      <c r="X232" s="143">
        <f t="shared" si="390"/>
        <v>0</v>
      </c>
      <c r="Y232" s="143">
        <f t="shared" si="391"/>
        <v>0</v>
      </c>
      <c r="Z232" s="143">
        <f t="shared" si="392"/>
        <v>0</v>
      </c>
      <c r="AA232" s="143">
        <f t="shared" si="393"/>
        <v>0</v>
      </c>
      <c r="AB232" s="143">
        <f t="shared" si="394"/>
        <v>0</v>
      </c>
      <c r="AC232" s="143">
        <f t="shared" si="395"/>
        <v>0</v>
      </c>
    </row>
    <row r="233" spans="1:29" ht="15.75" x14ac:dyDescent="0.25">
      <c r="A233" s="36" t="s">
        <v>39</v>
      </c>
      <c r="B233" s="37" t="s">
        <v>1981</v>
      </c>
      <c r="C233" s="143"/>
      <c r="D233" s="143">
        <v>3</v>
      </c>
      <c r="E233" s="143">
        <v>1</v>
      </c>
      <c r="F233" s="143"/>
      <c r="G233" s="143">
        <v>2</v>
      </c>
      <c r="H233" s="143"/>
      <c r="I233" s="143"/>
      <c r="J233" s="143"/>
      <c r="K233" s="143">
        <v>1</v>
      </c>
      <c r="L233" s="143"/>
      <c r="M233" s="143"/>
      <c r="N233" s="143"/>
      <c r="O233" s="143"/>
      <c r="P233" s="143">
        <v>5</v>
      </c>
      <c r="Q233" s="143"/>
      <c r="R233" s="143">
        <f t="shared" si="384"/>
        <v>0</v>
      </c>
      <c r="S233" s="143">
        <f t="shared" si="385"/>
        <v>15</v>
      </c>
      <c r="T233" s="143">
        <f t="shared" si="386"/>
        <v>5</v>
      </c>
      <c r="U233" s="143">
        <f t="shared" si="387"/>
        <v>0</v>
      </c>
      <c r="V233" s="143">
        <f t="shared" si="388"/>
        <v>10</v>
      </c>
      <c r="W233" s="143">
        <f t="shared" si="389"/>
        <v>0</v>
      </c>
      <c r="X233" s="143">
        <f t="shared" si="390"/>
        <v>0</v>
      </c>
      <c r="Y233" s="143">
        <f t="shared" si="391"/>
        <v>0</v>
      </c>
      <c r="Z233" s="143">
        <f t="shared" si="392"/>
        <v>5</v>
      </c>
      <c r="AA233" s="143">
        <f t="shared" si="393"/>
        <v>0</v>
      </c>
      <c r="AB233" s="143">
        <f t="shared" si="394"/>
        <v>0</v>
      </c>
      <c r="AC233" s="143">
        <f t="shared" si="395"/>
        <v>0</v>
      </c>
    </row>
    <row r="234" spans="1:29" ht="15.75" x14ac:dyDescent="0.25">
      <c r="A234" s="81" t="s">
        <v>1982</v>
      </c>
      <c r="B234" s="81" t="s">
        <v>1983</v>
      </c>
      <c r="C234" s="81" t="s">
        <v>2</v>
      </c>
      <c r="D234" s="81" t="s">
        <v>3</v>
      </c>
      <c r="E234" s="81" t="s">
        <v>4</v>
      </c>
      <c r="F234" s="81" t="s">
        <v>5</v>
      </c>
      <c r="G234" s="81" t="s">
        <v>6</v>
      </c>
      <c r="H234" s="81" t="s">
        <v>7</v>
      </c>
      <c r="I234" s="81" t="s">
        <v>8</v>
      </c>
      <c r="J234" s="81" t="s">
        <v>9</v>
      </c>
      <c r="K234" s="81" t="s">
        <v>10</v>
      </c>
      <c r="L234" s="81" t="s">
        <v>11</v>
      </c>
      <c r="M234" s="81" t="s">
        <v>12</v>
      </c>
      <c r="N234" s="81" t="s">
        <v>13</v>
      </c>
      <c r="O234" s="81"/>
      <c r="P234" s="81" t="s">
        <v>14</v>
      </c>
      <c r="Q234" s="81"/>
      <c r="R234" s="81" t="s">
        <v>15</v>
      </c>
      <c r="S234" s="81" t="s">
        <v>16</v>
      </c>
      <c r="T234" s="81" t="s">
        <v>17</v>
      </c>
      <c r="U234" s="81" t="s">
        <v>18</v>
      </c>
      <c r="V234" s="81" t="s">
        <v>19</v>
      </c>
      <c r="W234" s="81" t="s">
        <v>20</v>
      </c>
      <c r="X234" s="81" t="s">
        <v>21</v>
      </c>
      <c r="Y234" s="81" t="s">
        <v>22</v>
      </c>
      <c r="Z234" s="81" t="s">
        <v>23</v>
      </c>
      <c r="AA234" s="81" t="s">
        <v>24</v>
      </c>
      <c r="AB234" s="81" t="s">
        <v>25</v>
      </c>
      <c r="AC234" s="81" t="s">
        <v>26</v>
      </c>
    </row>
    <row r="235" spans="1:29" ht="15.75" x14ac:dyDescent="0.25">
      <c r="A235" s="36" t="s">
        <v>27</v>
      </c>
      <c r="B235" s="37" t="s">
        <v>1984</v>
      </c>
      <c r="C235" s="143">
        <v>2</v>
      </c>
      <c r="D235" s="143">
        <v>3</v>
      </c>
      <c r="E235" s="143"/>
      <c r="F235" s="143"/>
      <c r="G235" s="143">
        <v>1</v>
      </c>
      <c r="H235" s="143"/>
      <c r="I235" s="143"/>
      <c r="J235" s="143"/>
      <c r="K235" s="143"/>
      <c r="L235" s="143"/>
      <c r="M235" s="143"/>
      <c r="N235" s="143"/>
      <c r="O235" s="143"/>
      <c r="P235" s="143">
        <v>4.2</v>
      </c>
      <c r="Q235" s="143"/>
      <c r="R235" s="143">
        <f t="shared" ref="R235:R240" si="396">C235*P235</f>
        <v>8.4</v>
      </c>
      <c r="S235" s="143">
        <f t="shared" ref="S235:S240" si="397">D235*P235</f>
        <v>12.600000000000001</v>
      </c>
      <c r="T235" s="143">
        <f t="shared" ref="T235:T240" si="398">E235*P235</f>
        <v>0</v>
      </c>
      <c r="U235" s="143">
        <f t="shared" ref="U235:U240" si="399">F235*P235</f>
        <v>0</v>
      </c>
      <c r="V235" s="143">
        <f t="shared" ref="V235:V240" si="400">G235*P235</f>
        <v>4.2</v>
      </c>
      <c r="W235" s="143">
        <f t="shared" ref="W235:W240" si="401">H235*P235</f>
        <v>0</v>
      </c>
      <c r="X235" s="143">
        <f t="shared" ref="X235:X240" si="402">I235*P235</f>
        <v>0</v>
      </c>
      <c r="Y235" s="143">
        <f t="shared" ref="Y235:Y240" si="403">J235*P235</f>
        <v>0</v>
      </c>
      <c r="Z235" s="143">
        <f t="shared" ref="Z235:Z240" si="404">K235*P235</f>
        <v>0</v>
      </c>
      <c r="AA235" s="143">
        <f t="shared" ref="AA235:AA240" si="405">L235*P235</f>
        <v>0</v>
      </c>
      <c r="AB235" s="143">
        <f t="shared" ref="AB235:AB240" si="406">M235*P235</f>
        <v>0</v>
      </c>
      <c r="AC235" s="143">
        <f t="shared" ref="AC235:AC240" si="407">N235*P235</f>
        <v>0</v>
      </c>
    </row>
    <row r="236" spans="1:29" ht="15.75" x14ac:dyDescent="0.25">
      <c r="A236" s="36" t="s">
        <v>31</v>
      </c>
      <c r="B236" s="37" t="s">
        <v>1985</v>
      </c>
      <c r="C236" s="143">
        <v>2</v>
      </c>
      <c r="D236" s="143">
        <v>3</v>
      </c>
      <c r="E236" s="143"/>
      <c r="F236" s="143"/>
      <c r="G236" s="143">
        <v>1</v>
      </c>
      <c r="H236" s="143"/>
      <c r="I236" s="143"/>
      <c r="J236" s="143"/>
      <c r="K236" s="143"/>
      <c r="L236" s="143"/>
      <c r="M236" s="143"/>
      <c r="N236" s="143"/>
      <c r="O236" s="143"/>
      <c r="P236" s="143">
        <v>4.2</v>
      </c>
      <c r="Q236" s="143"/>
      <c r="R236" s="143">
        <f t="shared" si="396"/>
        <v>8.4</v>
      </c>
      <c r="S236" s="143">
        <f t="shared" si="397"/>
        <v>12.600000000000001</v>
      </c>
      <c r="T236" s="143">
        <f t="shared" si="398"/>
        <v>0</v>
      </c>
      <c r="U236" s="143">
        <f t="shared" si="399"/>
        <v>0</v>
      </c>
      <c r="V236" s="143">
        <f t="shared" si="400"/>
        <v>4.2</v>
      </c>
      <c r="W236" s="143">
        <f t="shared" si="401"/>
        <v>0</v>
      </c>
      <c r="X236" s="143">
        <f t="shared" si="402"/>
        <v>0</v>
      </c>
      <c r="Y236" s="143">
        <f t="shared" si="403"/>
        <v>0</v>
      </c>
      <c r="Z236" s="143">
        <f t="shared" si="404"/>
        <v>0</v>
      </c>
      <c r="AA236" s="143">
        <f t="shared" si="405"/>
        <v>0</v>
      </c>
      <c r="AB236" s="143">
        <f t="shared" si="406"/>
        <v>0</v>
      </c>
      <c r="AC236" s="143">
        <f t="shared" si="407"/>
        <v>0</v>
      </c>
    </row>
    <row r="237" spans="1:29" ht="15.75" x14ac:dyDescent="0.25">
      <c r="A237" s="36" t="s">
        <v>33</v>
      </c>
      <c r="B237" s="37" t="s">
        <v>1986</v>
      </c>
      <c r="C237" s="143">
        <v>2</v>
      </c>
      <c r="D237" s="143">
        <v>3</v>
      </c>
      <c r="E237" s="143"/>
      <c r="F237" s="143"/>
      <c r="G237" s="143">
        <v>1</v>
      </c>
      <c r="H237" s="143"/>
      <c r="I237" s="143"/>
      <c r="J237" s="143"/>
      <c r="K237" s="143"/>
      <c r="L237" s="143"/>
      <c r="M237" s="143"/>
      <c r="N237" s="143"/>
      <c r="O237" s="143"/>
      <c r="P237" s="143">
        <v>4.2</v>
      </c>
      <c r="Q237" s="143"/>
      <c r="R237" s="143">
        <f t="shared" si="396"/>
        <v>8.4</v>
      </c>
      <c r="S237" s="143">
        <f t="shared" si="397"/>
        <v>12.600000000000001</v>
      </c>
      <c r="T237" s="143">
        <f t="shared" si="398"/>
        <v>0</v>
      </c>
      <c r="U237" s="143">
        <f t="shared" si="399"/>
        <v>0</v>
      </c>
      <c r="V237" s="143">
        <f t="shared" si="400"/>
        <v>4.2</v>
      </c>
      <c r="W237" s="143">
        <f t="shared" si="401"/>
        <v>0</v>
      </c>
      <c r="X237" s="143">
        <f t="shared" si="402"/>
        <v>0</v>
      </c>
      <c r="Y237" s="143">
        <f t="shared" si="403"/>
        <v>0</v>
      </c>
      <c r="Z237" s="143">
        <f t="shared" si="404"/>
        <v>0</v>
      </c>
      <c r="AA237" s="143">
        <f t="shared" si="405"/>
        <v>0</v>
      </c>
      <c r="AB237" s="143">
        <f t="shared" si="406"/>
        <v>0</v>
      </c>
      <c r="AC237" s="143">
        <f t="shared" si="407"/>
        <v>0</v>
      </c>
    </row>
    <row r="238" spans="1:29" ht="15.75" x14ac:dyDescent="0.25">
      <c r="A238" s="36" t="s">
        <v>35</v>
      </c>
      <c r="B238" s="37" t="s">
        <v>1987</v>
      </c>
      <c r="C238" s="143">
        <v>2</v>
      </c>
      <c r="D238" s="143">
        <v>3</v>
      </c>
      <c r="E238" s="143"/>
      <c r="F238" s="143"/>
      <c r="G238" s="143">
        <v>1</v>
      </c>
      <c r="H238" s="143"/>
      <c r="I238" s="143"/>
      <c r="J238" s="143"/>
      <c r="K238" s="143"/>
      <c r="L238" s="143"/>
      <c r="M238" s="143"/>
      <c r="N238" s="143"/>
      <c r="O238" s="143"/>
      <c r="P238" s="143">
        <v>4.2</v>
      </c>
      <c r="Q238" s="143"/>
      <c r="R238" s="143">
        <f t="shared" si="396"/>
        <v>8.4</v>
      </c>
      <c r="S238" s="143">
        <f t="shared" si="397"/>
        <v>12.600000000000001</v>
      </c>
      <c r="T238" s="143">
        <f t="shared" si="398"/>
        <v>0</v>
      </c>
      <c r="U238" s="143">
        <f t="shared" si="399"/>
        <v>0</v>
      </c>
      <c r="V238" s="143">
        <f t="shared" si="400"/>
        <v>4.2</v>
      </c>
      <c r="W238" s="143">
        <f t="shared" si="401"/>
        <v>0</v>
      </c>
      <c r="X238" s="143">
        <f t="shared" si="402"/>
        <v>0</v>
      </c>
      <c r="Y238" s="143">
        <f t="shared" si="403"/>
        <v>0</v>
      </c>
      <c r="Z238" s="143">
        <f t="shared" si="404"/>
        <v>0</v>
      </c>
      <c r="AA238" s="143">
        <f t="shared" si="405"/>
        <v>0</v>
      </c>
      <c r="AB238" s="143">
        <f t="shared" si="406"/>
        <v>0</v>
      </c>
      <c r="AC238" s="143">
        <f t="shared" si="407"/>
        <v>0</v>
      </c>
    </row>
    <row r="239" spans="1:29" ht="15.75" x14ac:dyDescent="0.25">
      <c r="A239" s="36" t="s">
        <v>37</v>
      </c>
      <c r="B239" s="37" t="s">
        <v>1988</v>
      </c>
      <c r="C239" s="143">
        <v>2</v>
      </c>
      <c r="D239" s="143">
        <v>3</v>
      </c>
      <c r="E239" s="143"/>
      <c r="F239" s="143"/>
      <c r="G239" s="143">
        <v>1</v>
      </c>
      <c r="H239" s="143"/>
      <c r="I239" s="143"/>
      <c r="J239" s="143"/>
      <c r="K239" s="143"/>
      <c r="L239" s="143"/>
      <c r="M239" s="143"/>
      <c r="N239" s="143"/>
      <c r="O239" s="143"/>
      <c r="P239" s="143">
        <v>4.2</v>
      </c>
      <c r="Q239" s="143"/>
      <c r="R239" s="143">
        <f t="shared" si="396"/>
        <v>8.4</v>
      </c>
      <c r="S239" s="143">
        <f t="shared" si="397"/>
        <v>12.600000000000001</v>
      </c>
      <c r="T239" s="143">
        <f t="shared" si="398"/>
        <v>0</v>
      </c>
      <c r="U239" s="143">
        <f t="shared" si="399"/>
        <v>0</v>
      </c>
      <c r="V239" s="143">
        <f t="shared" si="400"/>
        <v>4.2</v>
      </c>
      <c r="W239" s="143">
        <f t="shared" si="401"/>
        <v>0</v>
      </c>
      <c r="X239" s="143">
        <f t="shared" si="402"/>
        <v>0</v>
      </c>
      <c r="Y239" s="143">
        <f t="shared" si="403"/>
        <v>0</v>
      </c>
      <c r="Z239" s="143">
        <f t="shared" si="404"/>
        <v>0</v>
      </c>
      <c r="AA239" s="143">
        <f t="shared" si="405"/>
        <v>0</v>
      </c>
      <c r="AB239" s="143">
        <f t="shared" si="406"/>
        <v>0</v>
      </c>
      <c r="AC239" s="143">
        <f t="shared" si="407"/>
        <v>0</v>
      </c>
    </row>
    <row r="240" spans="1:29" ht="15.75" x14ac:dyDescent="0.25">
      <c r="A240" s="36" t="s">
        <v>39</v>
      </c>
      <c r="B240" s="37" t="s">
        <v>1989</v>
      </c>
      <c r="C240" s="143">
        <v>2</v>
      </c>
      <c r="D240" s="143">
        <v>3</v>
      </c>
      <c r="E240" s="143"/>
      <c r="F240" s="143"/>
      <c r="G240" s="143">
        <v>1</v>
      </c>
      <c r="H240" s="143"/>
      <c r="I240" s="143"/>
      <c r="J240" s="143"/>
      <c r="K240" s="143"/>
      <c r="L240" s="143"/>
      <c r="M240" s="143"/>
      <c r="N240" s="143"/>
      <c r="O240" s="143"/>
      <c r="P240" s="143">
        <v>4.2</v>
      </c>
      <c r="Q240" s="143"/>
      <c r="R240" s="143">
        <f t="shared" si="396"/>
        <v>8.4</v>
      </c>
      <c r="S240" s="143">
        <f t="shared" si="397"/>
        <v>12.600000000000001</v>
      </c>
      <c r="T240" s="143">
        <f t="shared" si="398"/>
        <v>0</v>
      </c>
      <c r="U240" s="143">
        <f t="shared" si="399"/>
        <v>0</v>
      </c>
      <c r="V240" s="143">
        <f t="shared" si="400"/>
        <v>4.2</v>
      </c>
      <c r="W240" s="143">
        <f t="shared" si="401"/>
        <v>0</v>
      </c>
      <c r="X240" s="143">
        <f t="shared" si="402"/>
        <v>0</v>
      </c>
      <c r="Y240" s="143">
        <f t="shared" si="403"/>
        <v>0</v>
      </c>
      <c r="Z240" s="143">
        <f t="shared" si="404"/>
        <v>0</v>
      </c>
      <c r="AA240" s="143">
        <f t="shared" si="405"/>
        <v>0</v>
      </c>
      <c r="AB240" s="143">
        <f t="shared" si="406"/>
        <v>0</v>
      </c>
      <c r="AC240" s="143">
        <f t="shared" si="407"/>
        <v>0</v>
      </c>
    </row>
    <row r="241" spans="1:29" ht="15.75" x14ac:dyDescent="0.25">
      <c r="A241" s="81" t="s">
        <v>1990</v>
      </c>
      <c r="B241" s="81" t="s">
        <v>1991</v>
      </c>
      <c r="C241" s="81" t="s">
        <v>2</v>
      </c>
      <c r="D241" s="81" t="s">
        <v>3</v>
      </c>
      <c r="E241" s="81" t="s">
        <v>4</v>
      </c>
      <c r="F241" s="81" t="s">
        <v>5</v>
      </c>
      <c r="G241" s="81" t="s">
        <v>6</v>
      </c>
      <c r="H241" s="81" t="s">
        <v>7</v>
      </c>
      <c r="I241" s="81" t="s">
        <v>8</v>
      </c>
      <c r="J241" s="81" t="s">
        <v>9</v>
      </c>
      <c r="K241" s="81" t="s">
        <v>10</v>
      </c>
      <c r="L241" s="81" t="s">
        <v>11</v>
      </c>
      <c r="M241" s="81" t="s">
        <v>12</v>
      </c>
      <c r="N241" s="81" t="s">
        <v>13</v>
      </c>
      <c r="O241" s="81"/>
      <c r="P241" s="81" t="s">
        <v>14</v>
      </c>
      <c r="Q241" s="81"/>
      <c r="R241" s="81" t="s">
        <v>15</v>
      </c>
      <c r="S241" s="81" t="s">
        <v>16</v>
      </c>
      <c r="T241" s="81" t="s">
        <v>17</v>
      </c>
      <c r="U241" s="81" t="s">
        <v>18</v>
      </c>
      <c r="V241" s="81" t="s">
        <v>19</v>
      </c>
      <c r="W241" s="81" t="s">
        <v>20</v>
      </c>
      <c r="X241" s="81" t="s">
        <v>21</v>
      </c>
      <c r="Y241" s="81" t="s">
        <v>22</v>
      </c>
      <c r="Z241" s="81" t="s">
        <v>23</v>
      </c>
      <c r="AA241" s="81" t="s">
        <v>24</v>
      </c>
      <c r="AB241" s="81" t="s">
        <v>25</v>
      </c>
      <c r="AC241" s="81" t="s">
        <v>26</v>
      </c>
    </row>
    <row r="242" spans="1:29" ht="31.5" x14ac:dyDescent="0.25">
      <c r="A242" s="36" t="s">
        <v>27</v>
      </c>
      <c r="B242" s="37" t="s">
        <v>1992</v>
      </c>
      <c r="C242" s="143">
        <v>1</v>
      </c>
      <c r="D242" s="143">
        <v>2</v>
      </c>
      <c r="E242" s="143">
        <v>2</v>
      </c>
      <c r="F242" s="143"/>
      <c r="G242" s="143"/>
      <c r="H242" s="143"/>
      <c r="I242" s="143"/>
      <c r="J242" s="143"/>
      <c r="K242" s="143"/>
      <c r="L242" s="143"/>
      <c r="M242" s="143">
        <v>2</v>
      </c>
      <c r="N242" s="143"/>
      <c r="O242" s="143"/>
      <c r="P242" s="143">
        <v>1.9</v>
      </c>
      <c r="Q242" s="143"/>
      <c r="R242" s="143">
        <f t="shared" ref="R242:R247" si="408">C242*P242</f>
        <v>1.9</v>
      </c>
      <c r="S242" s="143">
        <f t="shared" ref="S242:S247" si="409">D242*P242</f>
        <v>3.8</v>
      </c>
      <c r="T242" s="143">
        <f t="shared" ref="T242:T247" si="410">E242*P242</f>
        <v>3.8</v>
      </c>
      <c r="U242" s="143">
        <f t="shared" ref="U242:U247" si="411">F242*P242</f>
        <v>0</v>
      </c>
      <c r="V242" s="143">
        <f t="shared" ref="V242:V247" si="412">G242*P242</f>
        <v>0</v>
      </c>
      <c r="W242" s="143">
        <f t="shared" ref="W242:W247" si="413">H242*P242</f>
        <v>0</v>
      </c>
      <c r="X242" s="143">
        <f t="shared" ref="X242:X247" si="414">I242*P242</f>
        <v>0</v>
      </c>
      <c r="Y242" s="143">
        <f t="shared" ref="Y242:Y247" si="415">J242*P242</f>
        <v>0</v>
      </c>
      <c r="Z242" s="143">
        <f t="shared" ref="Z242:Z247" si="416">K242*P242</f>
        <v>0</v>
      </c>
      <c r="AA242" s="143">
        <f t="shared" ref="AA242:AA247" si="417">L242*P242</f>
        <v>0</v>
      </c>
      <c r="AB242" s="143">
        <f t="shared" ref="AB242:AB247" si="418">M242*P242</f>
        <v>3.8</v>
      </c>
      <c r="AC242" s="143">
        <f t="shared" ref="AC242:AC247" si="419">N242*P242</f>
        <v>0</v>
      </c>
    </row>
    <row r="243" spans="1:29" ht="31.5" x14ac:dyDescent="0.25">
      <c r="A243" s="36" t="s">
        <v>31</v>
      </c>
      <c r="B243" s="37" t="s">
        <v>1993</v>
      </c>
      <c r="C243" s="143">
        <v>2</v>
      </c>
      <c r="D243" s="143">
        <v>2</v>
      </c>
      <c r="E243" s="143">
        <v>2</v>
      </c>
      <c r="F243" s="143"/>
      <c r="G243" s="143"/>
      <c r="H243" s="143"/>
      <c r="I243" s="143"/>
      <c r="J243" s="143"/>
      <c r="K243" s="143"/>
      <c r="L243" s="143"/>
      <c r="M243" s="143">
        <v>2</v>
      </c>
      <c r="N243" s="143"/>
      <c r="O243" s="143"/>
      <c r="P243" s="143">
        <v>1.9</v>
      </c>
      <c r="Q243" s="143"/>
      <c r="R243" s="143">
        <f t="shared" si="408"/>
        <v>3.8</v>
      </c>
      <c r="S243" s="143">
        <f t="shared" si="409"/>
        <v>3.8</v>
      </c>
      <c r="T243" s="143">
        <f t="shared" si="410"/>
        <v>3.8</v>
      </c>
      <c r="U243" s="143">
        <f t="shared" si="411"/>
        <v>0</v>
      </c>
      <c r="V243" s="143">
        <f t="shared" si="412"/>
        <v>0</v>
      </c>
      <c r="W243" s="143">
        <f t="shared" si="413"/>
        <v>0</v>
      </c>
      <c r="X243" s="143">
        <f t="shared" si="414"/>
        <v>0</v>
      </c>
      <c r="Y243" s="143">
        <f t="shared" si="415"/>
        <v>0</v>
      </c>
      <c r="Z243" s="143">
        <f t="shared" si="416"/>
        <v>0</v>
      </c>
      <c r="AA243" s="143">
        <f t="shared" si="417"/>
        <v>0</v>
      </c>
      <c r="AB243" s="143">
        <f t="shared" si="418"/>
        <v>3.8</v>
      </c>
      <c r="AC243" s="143">
        <f t="shared" si="419"/>
        <v>0</v>
      </c>
    </row>
    <row r="244" spans="1:29" ht="31.5" x14ac:dyDescent="0.25">
      <c r="A244" s="36" t="s">
        <v>33</v>
      </c>
      <c r="B244" s="37" t="s">
        <v>1994</v>
      </c>
      <c r="C244" s="143">
        <v>3</v>
      </c>
      <c r="D244" s="143">
        <v>2</v>
      </c>
      <c r="E244" s="143">
        <v>2</v>
      </c>
      <c r="F244" s="143"/>
      <c r="G244" s="143"/>
      <c r="H244" s="143"/>
      <c r="I244" s="143"/>
      <c r="J244" s="143"/>
      <c r="K244" s="143"/>
      <c r="L244" s="143"/>
      <c r="M244" s="143">
        <v>1</v>
      </c>
      <c r="N244" s="143"/>
      <c r="O244" s="143"/>
      <c r="P244" s="143">
        <v>1.9</v>
      </c>
      <c r="Q244" s="143"/>
      <c r="R244" s="143">
        <f t="shared" si="408"/>
        <v>5.6999999999999993</v>
      </c>
      <c r="S244" s="143">
        <f t="shared" si="409"/>
        <v>3.8</v>
      </c>
      <c r="T244" s="143">
        <f t="shared" si="410"/>
        <v>3.8</v>
      </c>
      <c r="U244" s="143">
        <f t="shared" si="411"/>
        <v>0</v>
      </c>
      <c r="V244" s="143">
        <f t="shared" si="412"/>
        <v>0</v>
      </c>
      <c r="W244" s="143">
        <f t="shared" si="413"/>
        <v>0</v>
      </c>
      <c r="X244" s="143">
        <f t="shared" si="414"/>
        <v>0</v>
      </c>
      <c r="Y244" s="143">
        <f t="shared" si="415"/>
        <v>0</v>
      </c>
      <c r="Z244" s="143">
        <f t="shared" si="416"/>
        <v>0</v>
      </c>
      <c r="AA244" s="143">
        <f t="shared" si="417"/>
        <v>0</v>
      </c>
      <c r="AB244" s="143">
        <f t="shared" si="418"/>
        <v>1.9</v>
      </c>
      <c r="AC244" s="143">
        <f t="shared" si="419"/>
        <v>0</v>
      </c>
    </row>
    <row r="245" spans="1:29" ht="31.5" x14ac:dyDescent="0.25">
      <c r="A245" s="36" t="s">
        <v>35</v>
      </c>
      <c r="B245" s="37" t="s">
        <v>1995</v>
      </c>
      <c r="C245" s="143">
        <v>2</v>
      </c>
      <c r="D245" s="143">
        <v>1</v>
      </c>
      <c r="E245" s="143">
        <v>2</v>
      </c>
      <c r="F245" s="143"/>
      <c r="G245" s="143"/>
      <c r="H245" s="143"/>
      <c r="I245" s="143"/>
      <c r="J245" s="143"/>
      <c r="K245" s="143"/>
      <c r="L245" s="143"/>
      <c r="M245" s="143">
        <v>1</v>
      </c>
      <c r="N245" s="143"/>
      <c r="O245" s="143"/>
      <c r="P245" s="143">
        <v>1.9</v>
      </c>
      <c r="Q245" s="143"/>
      <c r="R245" s="143">
        <f t="shared" si="408"/>
        <v>3.8</v>
      </c>
      <c r="S245" s="143">
        <f t="shared" si="409"/>
        <v>1.9</v>
      </c>
      <c r="T245" s="143">
        <f t="shared" si="410"/>
        <v>3.8</v>
      </c>
      <c r="U245" s="143">
        <f t="shared" si="411"/>
        <v>0</v>
      </c>
      <c r="V245" s="143">
        <f t="shared" si="412"/>
        <v>0</v>
      </c>
      <c r="W245" s="143">
        <f t="shared" si="413"/>
        <v>0</v>
      </c>
      <c r="X245" s="143">
        <f t="shared" si="414"/>
        <v>0</v>
      </c>
      <c r="Y245" s="143">
        <f t="shared" si="415"/>
        <v>0</v>
      </c>
      <c r="Z245" s="143">
        <f t="shared" si="416"/>
        <v>0</v>
      </c>
      <c r="AA245" s="143">
        <f t="shared" si="417"/>
        <v>0</v>
      </c>
      <c r="AB245" s="143">
        <f t="shared" si="418"/>
        <v>1.9</v>
      </c>
      <c r="AC245" s="143">
        <f t="shared" si="419"/>
        <v>0</v>
      </c>
    </row>
    <row r="246" spans="1:29" ht="15.75" x14ac:dyDescent="0.25">
      <c r="A246" s="36" t="s">
        <v>37</v>
      </c>
      <c r="B246" s="37" t="s">
        <v>1996</v>
      </c>
      <c r="C246" s="143">
        <v>3</v>
      </c>
      <c r="D246" s="143">
        <v>2</v>
      </c>
      <c r="E246" s="143">
        <v>1</v>
      </c>
      <c r="F246" s="143"/>
      <c r="G246" s="143"/>
      <c r="H246" s="143"/>
      <c r="I246" s="143"/>
      <c r="J246" s="143"/>
      <c r="K246" s="143"/>
      <c r="L246" s="143"/>
      <c r="M246" s="143">
        <v>2</v>
      </c>
      <c r="N246" s="143"/>
      <c r="O246" s="143"/>
      <c r="P246" s="143">
        <v>1.9</v>
      </c>
      <c r="Q246" s="143"/>
      <c r="R246" s="143">
        <f t="shared" si="408"/>
        <v>5.6999999999999993</v>
      </c>
      <c r="S246" s="143">
        <f t="shared" si="409"/>
        <v>3.8</v>
      </c>
      <c r="T246" s="143">
        <f t="shared" si="410"/>
        <v>1.9</v>
      </c>
      <c r="U246" s="143">
        <f t="shared" si="411"/>
        <v>0</v>
      </c>
      <c r="V246" s="143">
        <f t="shared" si="412"/>
        <v>0</v>
      </c>
      <c r="W246" s="143">
        <f t="shared" si="413"/>
        <v>0</v>
      </c>
      <c r="X246" s="143">
        <f t="shared" si="414"/>
        <v>0</v>
      </c>
      <c r="Y246" s="143">
        <f t="shared" si="415"/>
        <v>0</v>
      </c>
      <c r="Z246" s="143">
        <f t="shared" si="416"/>
        <v>0</v>
      </c>
      <c r="AA246" s="143">
        <f t="shared" si="417"/>
        <v>0</v>
      </c>
      <c r="AB246" s="143">
        <f t="shared" si="418"/>
        <v>3.8</v>
      </c>
      <c r="AC246" s="143">
        <f t="shared" si="419"/>
        <v>0</v>
      </c>
    </row>
    <row r="247" spans="1:29" ht="31.5" x14ac:dyDescent="0.25">
      <c r="A247" s="36" t="s">
        <v>39</v>
      </c>
      <c r="B247" s="37" t="s">
        <v>1997</v>
      </c>
      <c r="C247" s="143">
        <v>3</v>
      </c>
      <c r="D247" s="143">
        <v>2</v>
      </c>
      <c r="E247" s="143">
        <v>2</v>
      </c>
      <c r="F247" s="143"/>
      <c r="G247" s="143"/>
      <c r="H247" s="143"/>
      <c r="I247" s="143"/>
      <c r="J247" s="143"/>
      <c r="K247" s="143"/>
      <c r="L247" s="143"/>
      <c r="M247" s="143">
        <v>2</v>
      </c>
      <c r="N247" s="143"/>
      <c r="O247" s="143"/>
      <c r="P247" s="143">
        <v>1.9</v>
      </c>
      <c r="Q247" s="143"/>
      <c r="R247" s="143">
        <f t="shared" si="408"/>
        <v>5.6999999999999993</v>
      </c>
      <c r="S247" s="143">
        <f t="shared" si="409"/>
        <v>3.8</v>
      </c>
      <c r="T247" s="143">
        <f t="shared" si="410"/>
        <v>3.8</v>
      </c>
      <c r="U247" s="143">
        <f t="shared" si="411"/>
        <v>0</v>
      </c>
      <c r="V247" s="143">
        <f t="shared" si="412"/>
        <v>0</v>
      </c>
      <c r="W247" s="143">
        <f t="shared" si="413"/>
        <v>0</v>
      </c>
      <c r="X247" s="143">
        <f t="shared" si="414"/>
        <v>0</v>
      </c>
      <c r="Y247" s="143">
        <f t="shared" si="415"/>
        <v>0</v>
      </c>
      <c r="Z247" s="143">
        <f t="shared" si="416"/>
        <v>0</v>
      </c>
      <c r="AA247" s="143">
        <f t="shared" si="417"/>
        <v>0</v>
      </c>
      <c r="AB247" s="143">
        <f t="shared" si="418"/>
        <v>3.8</v>
      </c>
      <c r="AC247" s="143">
        <f t="shared" si="419"/>
        <v>0</v>
      </c>
    </row>
    <row r="248" spans="1:29" ht="15.75" x14ac:dyDescent="0.25">
      <c r="A248" s="81" t="s">
        <v>1998</v>
      </c>
      <c r="B248" s="81" t="s">
        <v>1999</v>
      </c>
      <c r="C248" s="81" t="s">
        <v>2</v>
      </c>
      <c r="D248" s="81" t="s">
        <v>3</v>
      </c>
      <c r="E248" s="81" t="s">
        <v>4</v>
      </c>
      <c r="F248" s="81" t="s">
        <v>5</v>
      </c>
      <c r="G248" s="81" t="s">
        <v>6</v>
      </c>
      <c r="H248" s="81" t="s">
        <v>7</v>
      </c>
      <c r="I248" s="81" t="s">
        <v>8</v>
      </c>
      <c r="J248" s="81" t="s">
        <v>9</v>
      </c>
      <c r="K248" s="81" t="s">
        <v>10</v>
      </c>
      <c r="L248" s="81" t="s">
        <v>11</v>
      </c>
      <c r="M248" s="81" t="s">
        <v>12</v>
      </c>
      <c r="N248" s="81" t="s">
        <v>13</v>
      </c>
      <c r="O248" s="81"/>
      <c r="P248" s="81" t="s">
        <v>14</v>
      </c>
      <c r="Q248" s="81"/>
      <c r="R248" s="81" t="s">
        <v>15</v>
      </c>
      <c r="S248" s="81" t="s">
        <v>16</v>
      </c>
      <c r="T248" s="81" t="s">
        <v>17</v>
      </c>
      <c r="U248" s="81" t="s">
        <v>18</v>
      </c>
      <c r="V248" s="81" t="s">
        <v>19</v>
      </c>
      <c r="W248" s="81" t="s">
        <v>20</v>
      </c>
      <c r="X248" s="81" t="s">
        <v>21</v>
      </c>
      <c r="Y248" s="81" t="s">
        <v>22</v>
      </c>
      <c r="Z248" s="81" t="s">
        <v>23</v>
      </c>
      <c r="AA248" s="81" t="s">
        <v>24</v>
      </c>
      <c r="AB248" s="81" t="s">
        <v>25</v>
      </c>
      <c r="AC248" s="81" t="s">
        <v>26</v>
      </c>
    </row>
    <row r="249" spans="1:29" ht="15.75" x14ac:dyDescent="0.25">
      <c r="A249" s="36" t="s">
        <v>27</v>
      </c>
      <c r="B249" s="37" t="s">
        <v>2000</v>
      </c>
      <c r="C249" s="143">
        <v>3</v>
      </c>
      <c r="D249" s="143">
        <v>3</v>
      </c>
      <c r="E249" s="143"/>
      <c r="F249" s="143"/>
      <c r="G249" s="143">
        <v>1</v>
      </c>
      <c r="H249" s="143"/>
      <c r="I249" s="143"/>
      <c r="J249" s="143"/>
      <c r="K249" s="143"/>
      <c r="L249" s="143"/>
      <c r="M249" s="143"/>
      <c r="N249" s="143">
        <v>1</v>
      </c>
      <c r="O249" s="143"/>
      <c r="P249" s="143">
        <v>3.6</v>
      </c>
      <c r="Q249" s="143"/>
      <c r="R249" s="143">
        <f t="shared" ref="R249:R254" si="420">C249*P249</f>
        <v>10.8</v>
      </c>
      <c r="S249" s="143">
        <f t="shared" ref="S249:S254" si="421">D249*P249</f>
        <v>10.8</v>
      </c>
      <c r="T249" s="143">
        <f t="shared" ref="T249:T254" si="422">E249*P249</f>
        <v>0</v>
      </c>
      <c r="U249" s="143">
        <f t="shared" ref="U249:U254" si="423">F249*P249</f>
        <v>0</v>
      </c>
      <c r="V249" s="143">
        <f t="shared" ref="V249:V254" si="424">G249*P249</f>
        <v>3.6</v>
      </c>
      <c r="W249" s="143">
        <f t="shared" ref="W249:W254" si="425">H249*P249</f>
        <v>0</v>
      </c>
      <c r="X249" s="143">
        <f t="shared" ref="X249:X254" si="426">I249*P249</f>
        <v>0</v>
      </c>
      <c r="Y249" s="143">
        <f t="shared" ref="Y249:Y254" si="427">J249*P249</f>
        <v>0</v>
      </c>
      <c r="Z249" s="143">
        <f t="shared" ref="Z249:Z254" si="428">K249*P249</f>
        <v>0</v>
      </c>
      <c r="AA249" s="143">
        <f t="shared" ref="AA249:AA254" si="429">L249*P249</f>
        <v>0</v>
      </c>
      <c r="AB249" s="143">
        <f t="shared" ref="AB249:AB254" si="430">M249*P249</f>
        <v>0</v>
      </c>
      <c r="AC249" s="143">
        <f t="shared" ref="AC249:AC254" si="431">N249*P249</f>
        <v>3.6</v>
      </c>
    </row>
    <row r="250" spans="1:29" ht="15.75" x14ac:dyDescent="0.25">
      <c r="A250" s="36" t="s">
        <v>31</v>
      </c>
      <c r="B250" s="37" t="s">
        <v>2001</v>
      </c>
      <c r="C250" s="143">
        <v>2</v>
      </c>
      <c r="D250" s="143">
        <v>3</v>
      </c>
      <c r="E250" s="143">
        <v>1</v>
      </c>
      <c r="F250" s="143"/>
      <c r="G250" s="143"/>
      <c r="H250" s="143"/>
      <c r="I250" s="143"/>
      <c r="J250" s="143"/>
      <c r="K250" s="143"/>
      <c r="L250" s="143"/>
      <c r="M250" s="143">
        <v>2</v>
      </c>
      <c r="N250" s="143">
        <v>1</v>
      </c>
      <c r="O250" s="143"/>
      <c r="P250" s="143">
        <v>3.6</v>
      </c>
      <c r="Q250" s="143"/>
      <c r="R250" s="143">
        <f t="shared" si="420"/>
        <v>7.2</v>
      </c>
      <c r="S250" s="143">
        <f t="shared" si="421"/>
        <v>10.8</v>
      </c>
      <c r="T250" s="143">
        <f t="shared" si="422"/>
        <v>3.6</v>
      </c>
      <c r="U250" s="143">
        <f t="shared" si="423"/>
        <v>0</v>
      </c>
      <c r="V250" s="143">
        <f t="shared" si="424"/>
        <v>0</v>
      </c>
      <c r="W250" s="143">
        <f t="shared" si="425"/>
        <v>0</v>
      </c>
      <c r="X250" s="143">
        <f t="shared" si="426"/>
        <v>0</v>
      </c>
      <c r="Y250" s="143">
        <f t="shared" si="427"/>
        <v>0</v>
      </c>
      <c r="Z250" s="143">
        <f t="shared" si="428"/>
        <v>0</v>
      </c>
      <c r="AA250" s="143">
        <f t="shared" si="429"/>
        <v>0</v>
      </c>
      <c r="AB250" s="143">
        <f t="shared" si="430"/>
        <v>7.2</v>
      </c>
      <c r="AC250" s="143">
        <f t="shared" si="431"/>
        <v>3.6</v>
      </c>
    </row>
    <row r="251" spans="1:29" ht="15.75" x14ac:dyDescent="0.25">
      <c r="A251" s="36" t="s">
        <v>33</v>
      </c>
      <c r="B251" s="37" t="s">
        <v>2002</v>
      </c>
      <c r="C251" s="143">
        <v>1</v>
      </c>
      <c r="D251" s="143">
        <v>3</v>
      </c>
      <c r="E251" s="143">
        <v>1</v>
      </c>
      <c r="F251" s="143"/>
      <c r="G251" s="143"/>
      <c r="H251" s="143"/>
      <c r="I251" s="143"/>
      <c r="J251" s="143"/>
      <c r="K251" s="143"/>
      <c r="L251" s="143"/>
      <c r="M251" s="143">
        <v>2</v>
      </c>
      <c r="N251" s="143">
        <v>1</v>
      </c>
      <c r="O251" s="143"/>
      <c r="P251" s="143">
        <v>3.6</v>
      </c>
      <c r="Q251" s="143"/>
      <c r="R251" s="143">
        <f t="shared" si="420"/>
        <v>3.6</v>
      </c>
      <c r="S251" s="143">
        <f t="shared" si="421"/>
        <v>10.8</v>
      </c>
      <c r="T251" s="143">
        <f t="shared" si="422"/>
        <v>3.6</v>
      </c>
      <c r="U251" s="143">
        <f t="shared" si="423"/>
        <v>0</v>
      </c>
      <c r="V251" s="143">
        <f t="shared" si="424"/>
        <v>0</v>
      </c>
      <c r="W251" s="143">
        <f t="shared" si="425"/>
        <v>0</v>
      </c>
      <c r="X251" s="143">
        <f t="shared" si="426"/>
        <v>0</v>
      </c>
      <c r="Y251" s="143">
        <f t="shared" si="427"/>
        <v>0</v>
      </c>
      <c r="Z251" s="143">
        <f t="shared" si="428"/>
        <v>0</v>
      </c>
      <c r="AA251" s="143">
        <f t="shared" si="429"/>
        <v>0</v>
      </c>
      <c r="AB251" s="143">
        <f t="shared" si="430"/>
        <v>7.2</v>
      </c>
      <c r="AC251" s="143">
        <f t="shared" si="431"/>
        <v>3.6</v>
      </c>
    </row>
    <row r="252" spans="1:29" ht="15.75" x14ac:dyDescent="0.25">
      <c r="A252" s="36" t="s">
        <v>35</v>
      </c>
      <c r="B252" s="37" t="s">
        <v>2003</v>
      </c>
      <c r="C252" s="143">
        <v>1</v>
      </c>
      <c r="D252" s="143">
        <v>3</v>
      </c>
      <c r="E252" s="143">
        <v>2</v>
      </c>
      <c r="F252" s="143"/>
      <c r="G252" s="143"/>
      <c r="H252" s="143"/>
      <c r="I252" s="143"/>
      <c r="J252" s="143"/>
      <c r="K252" s="143"/>
      <c r="L252" s="143"/>
      <c r="M252" s="143">
        <v>1</v>
      </c>
      <c r="N252" s="143">
        <v>2</v>
      </c>
      <c r="O252" s="143"/>
      <c r="P252" s="143">
        <v>3.6</v>
      </c>
      <c r="Q252" s="143"/>
      <c r="R252" s="143">
        <f t="shared" si="420"/>
        <v>3.6</v>
      </c>
      <c r="S252" s="143">
        <f t="shared" si="421"/>
        <v>10.8</v>
      </c>
      <c r="T252" s="143">
        <f t="shared" si="422"/>
        <v>7.2</v>
      </c>
      <c r="U252" s="143">
        <f t="shared" si="423"/>
        <v>0</v>
      </c>
      <c r="V252" s="143">
        <f t="shared" si="424"/>
        <v>0</v>
      </c>
      <c r="W252" s="143">
        <f t="shared" si="425"/>
        <v>0</v>
      </c>
      <c r="X252" s="143">
        <f t="shared" si="426"/>
        <v>0</v>
      </c>
      <c r="Y252" s="143">
        <f t="shared" si="427"/>
        <v>0</v>
      </c>
      <c r="Z252" s="143">
        <f t="shared" si="428"/>
        <v>0</v>
      </c>
      <c r="AA252" s="143">
        <f t="shared" si="429"/>
        <v>0</v>
      </c>
      <c r="AB252" s="143">
        <f t="shared" si="430"/>
        <v>3.6</v>
      </c>
      <c r="AC252" s="143">
        <f t="shared" si="431"/>
        <v>7.2</v>
      </c>
    </row>
    <row r="253" spans="1:29" ht="15.75" x14ac:dyDescent="0.25">
      <c r="A253" s="36" t="s">
        <v>37</v>
      </c>
      <c r="B253" s="37" t="s">
        <v>2004</v>
      </c>
      <c r="C253" s="143">
        <v>2</v>
      </c>
      <c r="D253" s="143">
        <v>3</v>
      </c>
      <c r="E253" s="143">
        <v>1</v>
      </c>
      <c r="F253" s="143"/>
      <c r="G253" s="143"/>
      <c r="H253" s="143"/>
      <c r="I253" s="143"/>
      <c r="J253" s="143"/>
      <c r="K253" s="143"/>
      <c r="L253" s="143"/>
      <c r="M253" s="143">
        <v>1</v>
      </c>
      <c r="N253" s="143">
        <v>2</v>
      </c>
      <c r="O253" s="143"/>
      <c r="P253" s="143">
        <v>3.6</v>
      </c>
      <c r="Q253" s="143"/>
      <c r="R253" s="143">
        <f t="shared" si="420"/>
        <v>7.2</v>
      </c>
      <c r="S253" s="143">
        <f t="shared" si="421"/>
        <v>10.8</v>
      </c>
      <c r="T253" s="143">
        <f t="shared" si="422"/>
        <v>3.6</v>
      </c>
      <c r="U253" s="143">
        <f t="shared" si="423"/>
        <v>0</v>
      </c>
      <c r="V253" s="143">
        <f t="shared" si="424"/>
        <v>0</v>
      </c>
      <c r="W253" s="143">
        <f t="shared" si="425"/>
        <v>0</v>
      </c>
      <c r="X253" s="143">
        <f t="shared" si="426"/>
        <v>0</v>
      </c>
      <c r="Y253" s="143">
        <f t="shared" si="427"/>
        <v>0</v>
      </c>
      <c r="Z253" s="143">
        <f t="shared" si="428"/>
        <v>0</v>
      </c>
      <c r="AA253" s="143">
        <f t="shared" si="429"/>
        <v>0</v>
      </c>
      <c r="AB253" s="143">
        <f t="shared" si="430"/>
        <v>3.6</v>
      </c>
      <c r="AC253" s="143">
        <f t="shared" si="431"/>
        <v>7.2</v>
      </c>
    </row>
    <row r="254" spans="1:29" ht="15.75" x14ac:dyDescent="0.25">
      <c r="A254" s="36" t="s">
        <v>39</v>
      </c>
      <c r="B254" s="37" t="s">
        <v>2005</v>
      </c>
      <c r="C254" s="143">
        <v>2</v>
      </c>
      <c r="D254" s="143">
        <v>3</v>
      </c>
      <c r="E254" s="143">
        <v>1</v>
      </c>
      <c r="F254" s="143"/>
      <c r="G254" s="143"/>
      <c r="H254" s="143"/>
      <c r="I254" s="143"/>
      <c r="J254" s="143"/>
      <c r="K254" s="143"/>
      <c r="L254" s="143"/>
      <c r="M254" s="143">
        <v>1</v>
      </c>
      <c r="N254" s="143">
        <v>3</v>
      </c>
      <c r="O254" s="143"/>
      <c r="P254" s="143">
        <v>3.6</v>
      </c>
      <c r="Q254" s="143"/>
      <c r="R254" s="143">
        <f t="shared" si="420"/>
        <v>7.2</v>
      </c>
      <c r="S254" s="143">
        <f t="shared" si="421"/>
        <v>10.8</v>
      </c>
      <c r="T254" s="143">
        <f t="shared" si="422"/>
        <v>3.6</v>
      </c>
      <c r="U254" s="143">
        <f t="shared" si="423"/>
        <v>0</v>
      </c>
      <c r="V254" s="143">
        <f t="shared" si="424"/>
        <v>0</v>
      </c>
      <c r="W254" s="143">
        <f t="shared" si="425"/>
        <v>0</v>
      </c>
      <c r="X254" s="143">
        <f t="shared" si="426"/>
        <v>0</v>
      </c>
      <c r="Y254" s="143">
        <f t="shared" si="427"/>
        <v>0</v>
      </c>
      <c r="Z254" s="143">
        <f t="shared" si="428"/>
        <v>0</v>
      </c>
      <c r="AA254" s="143">
        <f t="shared" si="429"/>
        <v>0</v>
      </c>
      <c r="AB254" s="143">
        <f t="shared" si="430"/>
        <v>3.6</v>
      </c>
      <c r="AC254" s="143">
        <f t="shared" si="431"/>
        <v>10.8</v>
      </c>
    </row>
    <row r="255" spans="1:29" ht="15.75" x14ac:dyDescent="0.25">
      <c r="A255" s="81" t="s">
        <v>2006</v>
      </c>
      <c r="B255" s="81" t="s">
        <v>2007</v>
      </c>
      <c r="C255" s="81" t="s">
        <v>2</v>
      </c>
      <c r="D255" s="81" t="s">
        <v>3</v>
      </c>
      <c r="E255" s="81" t="s">
        <v>4</v>
      </c>
      <c r="F255" s="81" t="s">
        <v>5</v>
      </c>
      <c r="G255" s="81" t="s">
        <v>6</v>
      </c>
      <c r="H255" s="81" t="s">
        <v>7</v>
      </c>
      <c r="I255" s="81" t="s">
        <v>8</v>
      </c>
      <c r="J255" s="81" t="s">
        <v>9</v>
      </c>
      <c r="K255" s="81" t="s">
        <v>10</v>
      </c>
      <c r="L255" s="81" t="s">
        <v>11</v>
      </c>
      <c r="M255" s="81" t="s">
        <v>12</v>
      </c>
      <c r="N255" s="81" t="s">
        <v>13</v>
      </c>
      <c r="O255" s="81"/>
      <c r="P255" s="81" t="s">
        <v>14</v>
      </c>
      <c r="Q255" s="81"/>
      <c r="R255" s="81" t="s">
        <v>15</v>
      </c>
      <c r="S255" s="81" t="s">
        <v>16</v>
      </c>
      <c r="T255" s="81" t="s">
        <v>17</v>
      </c>
      <c r="U255" s="81" t="s">
        <v>18</v>
      </c>
      <c r="V255" s="81" t="s">
        <v>19</v>
      </c>
      <c r="W255" s="81" t="s">
        <v>20</v>
      </c>
      <c r="X255" s="81" t="s">
        <v>21</v>
      </c>
      <c r="Y255" s="81" t="s">
        <v>22</v>
      </c>
      <c r="Z255" s="81" t="s">
        <v>23</v>
      </c>
      <c r="AA255" s="81" t="s">
        <v>24</v>
      </c>
      <c r="AB255" s="81" t="s">
        <v>25</v>
      </c>
      <c r="AC255" s="81" t="s">
        <v>26</v>
      </c>
    </row>
    <row r="256" spans="1:29" ht="15.75" x14ac:dyDescent="0.25">
      <c r="A256" s="36" t="s">
        <v>27</v>
      </c>
      <c r="B256" s="37" t="s">
        <v>2008</v>
      </c>
      <c r="C256" s="143">
        <v>3</v>
      </c>
      <c r="D256" s="143"/>
      <c r="E256" s="143"/>
      <c r="F256" s="143"/>
      <c r="G256" s="143"/>
      <c r="H256" s="143"/>
      <c r="I256" s="143"/>
      <c r="J256" s="143"/>
      <c r="K256" s="143"/>
      <c r="L256" s="143"/>
      <c r="M256" s="143">
        <v>2</v>
      </c>
      <c r="N256" s="143"/>
      <c r="O256" s="143"/>
      <c r="P256" s="143">
        <v>2.8</v>
      </c>
      <c r="Q256" s="143"/>
      <c r="R256" s="143">
        <f t="shared" ref="R256:R261" si="432">C256*P256</f>
        <v>8.3999999999999986</v>
      </c>
      <c r="S256" s="143">
        <f t="shared" ref="S256:S261" si="433">D256*P256</f>
        <v>0</v>
      </c>
      <c r="T256" s="143">
        <f t="shared" ref="T256:T261" si="434">E256*P256</f>
        <v>0</v>
      </c>
      <c r="U256" s="143">
        <f t="shared" ref="U256:U261" si="435">F256*P256</f>
        <v>0</v>
      </c>
      <c r="V256" s="143">
        <f t="shared" ref="V256:V261" si="436">G256*P256</f>
        <v>0</v>
      </c>
      <c r="W256" s="143">
        <f t="shared" ref="W256:W261" si="437">H256*P256</f>
        <v>0</v>
      </c>
      <c r="X256" s="143">
        <f t="shared" ref="X256:X261" si="438">I256*P256</f>
        <v>0</v>
      </c>
      <c r="Y256" s="143">
        <f t="shared" ref="Y256:Y261" si="439">J256*P256</f>
        <v>0</v>
      </c>
      <c r="Z256" s="143">
        <f t="shared" ref="Z256:Z261" si="440">K256*P256</f>
        <v>0</v>
      </c>
      <c r="AA256" s="143">
        <f t="shared" ref="AA256:AA261" si="441">L256*P256</f>
        <v>0</v>
      </c>
      <c r="AB256" s="143">
        <f t="shared" ref="AB256:AB261" si="442">M256*P256</f>
        <v>5.6</v>
      </c>
      <c r="AC256" s="143">
        <f t="shared" ref="AC256:AC261" si="443">N256*P256</f>
        <v>0</v>
      </c>
    </row>
    <row r="257" spans="1:29" ht="31.5" x14ac:dyDescent="0.25">
      <c r="A257" s="36" t="s">
        <v>31</v>
      </c>
      <c r="B257" s="37" t="s">
        <v>2009</v>
      </c>
      <c r="C257" s="143">
        <v>2</v>
      </c>
      <c r="D257" s="143">
        <v>2</v>
      </c>
      <c r="E257" s="143"/>
      <c r="F257" s="143"/>
      <c r="G257" s="143"/>
      <c r="H257" s="143"/>
      <c r="I257" s="143"/>
      <c r="J257" s="143"/>
      <c r="K257" s="143"/>
      <c r="L257" s="143"/>
      <c r="M257" s="143">
        <v>3</v>
      </c>
      <c r="N257" s="143"/>
      <c r="O257" s="143"/>
      <c r="P257" s="143">
        <v>2.8</v>
      </c>
      <c r="Q257" s="143"/>
      <c r="R257" s="143">
        <f t="shared" si="432"/>
        <v>5.6</v>
      </c>
      <c r="S257" s="143">
        <f t="shared" si="433"/>
        <v>5.6</v>
      </c>
      <c r="T257" s="143">
        <f t="shared" si="434"/>
        <v>0</v>
      </c>
      <c r="U257" s="143">
        <f t="shared" si="435"/>
        <v>0</v>
      </c>
      <c r="V257" s="143">
        <f t="shared" si="436"/>
        <v>0</v>
      </c>
      <c r="W257" s="143">
        <f t="shared" si="437"/>
        <v>0</v>
      </c>
      <c r="X257" s="143">
        <f t="shared" si="438"/>
        <v>0</v>
      </c>
      <c r="Y257" s="143">
        <f t="shared" si="439"/>
        <v>0</v>
      </c>
      <c r="Z257" s="143">
        <f t="shared" si="440"/>
        <v>0</v>
      </c>
      <c r="AA257" s="143">
        <f t="shared" si="441"/>
        <v>0</v>
      </c>
      <c r="AB257" s="143">
        <f t="shared" si="442"/>
        <v>8.3999999999999986</v>
      </c>
      <c r="AC257" s="143">
        <f t="shared" si="443"/>
        <v>0</v>
      </c>
    </row>
    <row r="258" spans="1:29" ht="15.75" x14ac:dyDescent="0.25">
      <c r="A258" s="36" t="s">
        <v>33</v>
      </c>
      <c r="B258" s="37" t="s">
        <v>2010</v>
      </c>
      <c r="C258" s="143"/>
      <c r="D258" s="143"/>
      <c r="E258" s="143">
        <v>2</v>
      </c>
      <c r="F258" s="143">
        <v>1</v>
      </c>
      <c r="G258" s="143"/>
      <c r="H258" s="143"/>
      <c r="I258" s="143"/>
      <c r="J258" s="143"/>
      <c r="K258" s="143"/>
      <c r="L258" s="143"/>
      <c r="M258" s="143"/>
      <c r="N258" s="143"/>
      <c r="O258" s="143"/>
      <c r="P258" s="143">
        <v>2.8</v>
      </c>
      <c r="Q258" s="143"/>
      <c r="R258" s="143">
        <f t="shared" si="432"/>
        <v>0</v>
      </c>
      <c r="S258" s="143">
        <f t="shared" si="433"/>
        <v>0</v>
      </c>
      <c r="T258" s="143">
        <f t="shared" si="434"/>
        <v>5.6</v>
      </c>
      <c r="U258" s="143">
        <f t="shared" si="435"/>
        <v>2.8</v>
      </c>
      <c r="V258" s="143">
        <f t="shared" si="436"/>
        <v>0</v>
      </c>
      <c r="W258" s="143">
        <f t="shared" si="437"/>
        <v>0</v>
      </c>
      <c r="X258" s="143">
        <f t="shared" si="438"/>
        <v>0</v>
      </c>
      <c r="Y258" s="143">
        <f t="shared" si="439"/>
        <v>0</v>
      </c>
      <c r="Z258" s="143">
        <f t="shared" si="440"/>
        <v>0</v>
      </c>
      <c r="AA258" s="143">
        <f t="shared" si="441"/>
        <v>0</v>
      </c>
      <c r="AB258" s="143">
        <f t="shared" si="442"/>
        <v>0</v>
      </c>
      <c r="AC258" s="143">
        <f t="shared" si="443"/>
        <v>0</v>
      </c>
    </row>
    <row r="259" spans="1:29" ht="31.5" x14ac:dyDescent="0.25">
      <c r="A259" s="36" t="s">
        <v>35</v>
      </c>
      <c r="B259" s="37" t="s">
        <v>2011</v>
      </c>
      <c r="C259" s="143"/>
      <c r="D259" s="143">
        <v>3</v>
      </c>
      <c r="E259" s="143"/>
      <c r="F259" s="143">
        <v>2</v>
      </c>
      <c r="G259" s="143"/>
      <c r="H259" s="143"/>
      <c r="I259" s="143"/>
      <c r="J259" s="143"/>
      <c r="K259" s="143"/>
      <c r="L259" s="143"/>
      <c r="M259" s="143"/>
      <c r="N259" s="143"/>
      <c r="O259" s="143"/>
      <c r="P259" s="143">
        <v>2.8</v>
      </c>
      <c r="Q259" s="143"/>
      <c r="R259" s="143">
        <f t="shared" si="432"/>
        <v>0</v>
      </c>
      <c r="S259" s="143">
        <f t="shared" si="433"/>
        <v>8.3999999999999986</v>
      </c>
      <c r="T259" s="143">
        <f t="shared" si="434"/>
        <v>0</v>
      </c>
      <c r="U259" s="143">
        <f t="shared" si="435"/>
        <v>5.6</v>
      </c>
      <c r="V259" s="143">
        <f t="shared" si="436"/>
        <v>0</v>
      </c>
      <c r="W259" s="143">
        <f t="shared" si="437"/>
        <v>0</v>
      </c>
      <c r="X259" s="143">
        <f t="shared" si="438"/>
        <v>0</v>
      </c>
      <c r="Y259" s="143">
        <f t="shared" si="439"/>
        <v>0</v>
      </c>
      <c r="Z259" s="143">
        <f t="shared" si="440"/>
        <v>0</v>
      </c>
      <c r="AA259" s="143">
        <f t="shared" si="441"/>
        <v>0</v>
      </c>
      <c r="AB259" s="143">
        <f t="shared" si="442"/>
        <v>0</v>
      </c>
      <c r="AC259" s="143">
        <f t="shared" si="443"/>
        <v>0</v>
      </c>
    </row>
    <row r="260" spans="1:29" ht="15.75" x14ac:dyDescent="0.25">
      <c r="A260" s="36" t="s">
        <v>37</v>
      </c>
      <c r="B260" s="37" t="s">
        <v>2012</v>
      </c>
      <c r="C260" s="143">
        <v>3</v>
      </c>
      <c r="D260" s="143"/>
      <c r="E260" s="143"/>
      <c r="F260" s="143">
        <v>2</v>
      </c>
      <c r="G260" s="143"/>
      <c r="H260" s="143"/>
      <c r="I260" s="143"/>
      <c r="J260" s="143"/>
      <c r="K260" s="143"/>
      <c r="L260" s="143"/>
      <c r="M260" s="143">
        <v>3</v>
      </c>
      <c r="N260" s="143"/>
      <c r="O260" s="143"/>
      <c r="P260" s="143">
        <v>2.8</v>
      </c>
      <c r="Q260" s="143"/>
      <c r="R260" s="143">
        <f t="shared" si="432"/>
        <v>8.3999999999999986</v>
      </c>
      <c r="S260" s="143">
        <f t="shared" si="433"/>
        <v>0</v>
      </c>
      <c r="T260" s="143">
        <f t="shared" si="434"/>
        <v>0</v>
      </c>
      <c r="U260" s="143">
        <f t="shared" si="435"/>
        <v>5.6</v>
      </c>
      <c r="V260" s="143">
        <f t="shared" si="436"/>
        <v>0</v>
      </c>
      <c r="W260" s="143">
        <f t="shared" si="437"/>
        <v>0</v>
      </c>
      <c r="X260" s="143">
        <f t="shared" si="438"/>
        <v>0</v>
      </c>
      <c r="Y260" s="143">
        <f t="shared" si="439"/>
        <v>0</v>
      </c>
      <c r="Z260" s="143">
        <f t="shared" si="440"/>
        <v>0</v>
      </c>
      <c r="AA260" s="143">
        <f t="shared" si="441"/>
        <v>0</v>
      </c>
      <c r="AB260" s="143">
        <f t="shared" si="442"/>
        <v>8.3999999999999986</v>
      </c>
      <c r="AC260" s="143">
        <f t="shared" si="443"/>
        <v>0</v>
      </c>
    </row>
    <row r="261" spans="1:29" ht="15.75" x14ac:dyDescent="0.25">
      <c r="A261" s="36" t="s">
        <v>39</v>
      </c>
      <c r="B261" s="37" t="s">
        <v>2013</v>
      </c>
      <c r="C261" s="143"/>
      <c r="D261" s="143">
        <v>2</v>
      </c>
      <c r="E261" s="143"/>
      <c r="F261" s="143"/>
      <c r="G261" s="143"/>
      <c r="H261" s="143"/>
      <c r="I261" s="143"/>
      <c r="J261" s="143"/>
      <c r="K261" s="143"/>
      <c r="L261" s="143"/>
      <c r="M261" s="143"/>
      <c r="N261" s="143"/>
      <c r="O261" s="143"/>
      <c r="P261" s="143">
        <v>2.8</v>
      </c>
      <c r="Q261" s="143"/>
      <c r="R261" s="143">
        <f t="shared" si="432"/>
        <v>0</v>
      </c>
      <c r="S261" s="143">
        <f t="shared" si="433"/>
        <v>5.6</v>
      </c>
      <c r="T261" s="143">
        <f t="shared" si="434"/>
        <v>0</v>
      </c>
      <c r="U261" s="143">
        <f t="shared" si="435"/>
        <v>0</v>
      </c>
      <c r="V261" s="143">
        <f t="shared" si="436"/>
        <v>0</v>
      </c>
      <c r="W261" s="143">
        <f t="shared" si="437"/>
        <v>0</v>
      </c>
      <c r="X261" s="143">
        <f t="shared" si="438"/>
        <v>0</v>
      </c>
      <c r="Y261" s="143">
        <f t="shared" si="439"/>
        <v>0</v>
      </c>
      <c r="Z261" s="143">
        <f t="shared" si="440"/>
        <v>0</v>
      </c>
      <c r="AA261" s="143">
        <f t="shared" si="441"/>
        <v>0</v>
      </c>
      <c r="AB261" s="143">
        <f t="shared" si="442"/>
        <v>0</v>
      </c>
      <c r="AC261" s="143">
        <f t="shared" si="443"/>
        <v>0</v>
      </c>
    </row>
    <row r="262" spans="1:29" ht="15.75" x14ac:dyDescent="0.25">
      <c r="A262" s="81" t="s">
        <v>2014</v>
      </c>
      <c r="B262" s="81" t="s">
        <v>2015</v>
      </c>
      <c r="C262" s="81" t="s">
        <v>2</v>
      </c>
      <c r="D262" s="81" t="s">
        <v>3</v>
      </c>
      <c r="E262" s="81" t="s">
        <v>4</v>
      </c>
      <c r="F262" s="81" t="s">
        <v>5</v>
      </c>
      <c r="G262" s="81" t="s">
        <v>6</v>
      </c>
      <c r="H262" s="81" t="s">
        <v>7</v>
      </c>
      <c r="I262" s="81" t="s">
        <v>8</v>
      </c>
      <c r="J262" s="81" t="s">
        <v>9</v>
      </c>
      <c r="K262" s="81" t="s">
        <v>10</v>
      </c>
      <c r="L262" s="81" t="s">
        <v>11</v>
      </c>
      <c r="M262" s="81" t="s">
        <v>12</v>
      </c>
      <c r="N262" s="81" t="s">
        <v>13</v>
      </c>
      <c r="O262" s="81"/>
      <c r="P262" s="81" t="s">
        <v>14</v>
      </c>
      <c r="Q262" s="81"/>
      <c r="R262" s="81" t="s">
        <v>15</v>
      </c>
      <c r="S262" s="81" t="s">
        <v>16</v>
      </c>
      <c r="T262" s="81" t="s">
        <v>17</v>
      </c>
      <c r="U262" s="81" t="s">
        <v>18</v>
      </c>
      <c r="V262" s="81" t="s">
        <v>19</v>
      </c>
      <c r="W262" s="81" t="s">
        <v>20</v>
      </c>
      <c r="X262" s="81" t="s">
        <v>21</v>
      </c>
      <c r="Y262" s="81" t="s">
        <v>22</v>
      </c>
      <c r="Z262" s="81" t="s">
        <v>23</v>
      </c>
      <c r="AA262" s="81" t="s">
        <v>24</v>
      </c>
      <c r="AB262" s="81" t="s">
        <v>25</v>
      </c>
      <c r="AC262" s="81" t="s">
        <v>26</v>
      </c>
    </row>
    <row r="263" spans="1:29" ht="15.75" x14ac:dyDescent="0.25">
      <c r="A263" s="36" t="s">
        <v>27</v>
      </c>
      <c r="B263" s="37" t="s">
        <v>2016</v>
      </c>
      <c r="C263" s="143"/>
      <c r="D263" s="143">
        <v>1</v>
      </c>
      <c r="E263" s="143">
        <v>2</v>
      </c>
      <c r="F263" s="143"/>
      <c r="G263" s="143"/>
      <c r="H263" s="143"/>
      <c r="I263" s="143"/>
      <c r="J263" s="143"/>
      <c r="K263" s="143"/>
      <c r="L263" s="143"/>
      <c r="M263" s="143"/>
      <c r="N263" s="143"/>
      <c r="O263" s="143"/>
      <c r="P263" s="143">
        <v>2</v>
      </c>
      <c r="Q263" s="143"/>
      <c r="R263" s="143">
        <f t="shared" ref="R263:R268" si="444">C263*P263</f>
        <v>0</v>
      </c>
      <c r="S263" s="143">
        <f t="shared" ref="S263:S268" si="445">D263*P263</f>
        <v>2</v>
      </c>
      <c r="T263" s="143">
        <f t="shared" ref="T263:T268" si="446">E263*P263</f>
        <v>4</v>
      </c>
      <c r="U263" s="143">
        <f t="shared" ref="U263:U268" si="447">F263*P263</f>
        <v>0</v>
      </c>
      <c r="V263" s="143">
        <f t="shared" ref="V263:V268" si="448">G263*P263</f>
        <v>0</v>
      </c>
      <c r="W263" s="143">
        <f t="shared" ref="W263:W268" si="449">H263*P263</f>
        <v>0</v>
      </c>
      <c r="X263" s="143">
        <f t="shared" ref="X263:X268" si="450">I263*P263</f>
        <v>0</v>
      </c>
      <c r="Y263" s="143">
        <f t="shared" ref="Y263:Y268" si="451">J263*P263</f>
        <v>0</v>
      </c>
      <c r="Z263" s="143">
        <f t="shared" ref="Z263:Z268" si="452">K263*P263</f>
        <v>0</v>
      </c>
      <c r="AA263" s="143">
        <f t="shared" ref="AA263:AA268" si="453">L263*P263</f>
        <v>0</v>
      </c>
      <c r="AB263" s="143">
        <f t="shared" ref="AB263:AB268" si="454">M263*P263</f>
        <v>0</v>
      </c>
      <c r="AC263" s="143">
        <f t="shared" ref="AC263:AC268" si="455">N263*P263</f>
        <v>0</v>
      </c>
    </row>
    <row r="264" spans="1:29" ht="15.75" x14ac:dyDescent="0.25">
      <c r="A264" s="36" t="s">
        <v>31</v>
      </c>
      <c r="B264" s="37" t="s">
        <v>2017</v>
      </c>
      <c r="C264" s="143"/>
      <c r="D264" s="143">
        <v>3</v>
      </c>
      <c r="E264" s="143">
        <v>1</v>
      </c>
      <c r="F264" s="143"/>
      <c r="G264" s="143"/>
      <c r="H264" s="143"/>
      <c r="I264" s="143"/>
      <c r="J264" s="143"/>
      <c r="K264" s="143"/>
      <c r="L264" s="143"/>
      <c r="M264" s="143"/>
      <c r="N264" s="143"/>
      <c r="O264" s="143"/>
      <c r="P264" s="143">
        <v>2</v>
      </c>
      <c r="Q264" s="143"/>
      <c r="R264" s="143">
        <f t="shared" si="444"/>
        <v>0</v>
      </c>
      <c r="S264" s="143">
        <f t="shared" si="445"/>
        <v>6</v>
      </c>
      <c r="T264" s="143">
        <f t="shared" si="446"/>
        <v>2</v>
      </c>
      <c r="U264" s="143">
        <f t="shared" si="447"/>
        <v>0</v>
      </c>
      <c r="V264" s="143">
        <f t="shared" si="448"/>
        <v>0</v>
      </c>
      <c r="W264" s="143">
        <f t="shared" si="449"/>
        <v>0</v>
      </c>
      <c r="X264" s="143">
        <f t="shared" si="450"/>
        <v>0</v>
      </c>
      <c r="Y264" s="143">
        <f t="shared" si="451"/>
        <v>0</v>
      </c>
      <c r="Z264" s="143">
        <f t="shared" si="452"/>
        <v>0</v>
      </c>
      <c r="AA264" s="143">
        <f t="shared" si="453"/>
        <v>0</v>
      </c>
      <c r="AB264" s="143">
        <f t="shared" si="454"/>
        <v>0</v>
      </c>
      <c r="AC264" s="143">
        <f t="shared" si="455"/>
        <v>0</v>
      </c>
    </row>
    <row r="265" spans="1:29" ht="15.75" x14ac:dyDescent="0.25">
      <c r="A265" s="36" t="s">
        <v>33</v>
      </c>
      <c r="B265" s="37" t="s">
        <v>2018</v>
      </c>
      <c r="C265" s="143"/>
      <c r="D265" s="143">
        <v>3</v>
      </c>
      <c r="E265" s="143"/>
      <c r="F265" s="143"/>
      <c r="G265" s="143">
        <v>2</v>
      </c>
      <c r="H265" s="143"/>
      <c r="I265" s="143"/>
      <c r="J265" s="143"/>
      <c r="K265" s="143"/>
      <c r="L265" s="143"/>
      <c r="M265" s="143"/>
      <c r="N265" s="143"/>
      <c r="O265" s="143"/>
      <c r="P265" s="143">
        <v>2</v>
      </c>
      <c r="Q265" s="143"/>
      <c r="R265" s="143">
        <f t="shared" si="444"/>
        <v>0</v>
      </c>
      <c r="S265" s="143">
        <f t="shared" si="445"/>
        <v>6</v>
      </c>
      <c r="T265" s="143">
        <f t="shared" si="446"/>
        <v>0</v>
      </c>
      <c r="U265" s="143">
        <f t="shared" si="447"/>
        <v>0</v>
      </c>
      <c r="V265" s="143">
        <f t="shared" si="448"/>
        <v>4</v>
      </c>
      <c r="W265" s="143">
        <f t="shared" si="449"/>
        <v>0</v>
      </c>
      <c r="X265" s="143">
        <f t="shared" si="450"/>
        <v>0</v>
      </c>
      <c r="Y265" s="143">
        <f t="shared" si="451"/>
        <v>0</v>
      </c>
      <c r="Z265" s="143">
        <f t="shared" si="452"/>
        <v>0</v>
      </c>
      <c r="AA265" s="143">
        <f t="shared" si="453"/>
        <v>0</v>
      </c>
      <c r="AB265" s="143">
        <f t="shared" si="454"/>
        <v>0</v>
      </c>
      <c r="AC265" s="143">
        <f t="shared" si="455"/>
        <v>0</v>
      </c>
    </row>
    <row r="266" spans="1:29" ht="15.75" x14ac:dyDescent="0.25">
      <c r="A266" s="36" t="s">
        <v>35</v>
      </c>
      <c r="B266" s="37" t="s">
        <v>2019</v>
      </c>
      <c r="C266" s="143">
        <v>3</v>
      </c>
      <c r="D266" s="143"/>
      <c r="E266" s="143">
        <v>2</v>
      </c>
      <c r="F266" s="143"/>
      <c r="G266" s="143"/>
      <c r="H266" s="143"/>
      <c r="I266" s="143"/>
      <c r="J266" s="143"/>
      <c r="K266" s="143"/>
      <c r="L266" s="143"/>
      <c r="M266" s="143"/>
      <c r="N266" s="143"/>
      <c r="O266" s="143"/>
      <c r="P266" s="143">
        <v>2</v>
      </c>
      <c r="Q266" s="143"/>
      <c r="R266" s="143">
        <f t="shared" si="444"/>
        <v>6</v>
      </c>
      <c r="S266" s="143">
        <f t="shared" si="445"/>
        <v>0</v>
      </c>
      <c r="T266" s="143">
        <f t="shared" si="446"/>
        <v>4</v>
      </c>
      <c r="U266" s="143">
        <f t="shared" si="447"/>
        <v>0</v>
      </c>
      <c r="V266" s="143">
        <f t="shared" si="448"/>
        <v>0</v>
      </c>
      <c r="W266" s="143">
        <f t="shared" si="449"/>
        <v>0</v>
      </c>
      <c r="X266" s="143">
        <f t="shared" si="450"/>
        <v>0</v>
      </c>
      <c r="Y266" s="143">
        <f t="shared" si="451"/>
        <v>0</v>
      </c>
      <c r="Z266" s="143">
        <f t="shared" si="452"/>
        <v>0</v>
      </c>
      <c r="AA266" s="143">
        <f t="shared" si="453"/>
        <v>0</v>
      </c>
      <c r="AB266" s="143">
        <f t="shared" si="454"/>
        <v>0</v>
      </c>
      <c r="AC266" s="143">
        <f t="shared" si="455"/>
        <v>0</v>
      </c>
    </row>
    <row r="267" spans="1:29" ht="15.75" x14ac:dyDescent="0.25">
      <c r="A267" s="36" t="s">
        <v>37</v>
      </c>
      <c r="B267" s="37" t="s">
        <v>2020</v>
      </c>
      <c r="C267" s="143">
        <v>1</v>
      </c>
      <c r="D267" s="143"/>
      <c r="E267" s="143">
        <v>3</v>
      </c>
      <c r="F267" s="143"/>
      <c r="G267" s="143"/>
      <c r="H267" s="143"/>
      <c r="I267" s="143"/>
      <c r="J267" s="143"/>
      <c r="K267" s="143"/>
      <c r="L267" s="143"/>
      <c r="M267" s="143">
        <v>2</v>
      </c>
      <c r="N267" s="143"/>
      <c r="O267" s="143"/>
      <c r="P267" s="143">
        <v>2</v>
      </c>
      <c r="Q267" s="143"/>
      <c r="R267" s="143">
        <f t="shared" si="444"/>
        <v>2</v>
      </c>
      <c r="S267" s="143">
        <f t="shared" si="445"/>
        <v>0</v>
      </c>
      <c r="T267" s="143">
        <f t="shared" si="446"/>
        <v>6</v>
      </c>
      <c r="U267" s="143">
        <f t="shared" si="447"/>
        <v>0</v>
      </c>
      <c r="V267" s="143">
        <f t="shared" si="448"/>
        <v>0</v>
      </c>
      <c r="W267" s="143">
        <f t="shared" si="449"/>
        <v>0</v>
      </c>
      <c r="X267" s="143">
        <f t="shared" si="450"/>
        <v>0</v>
      </c>
      <c r="Y267" s="143">
        <f t="shared" si="451"/>
        <v>0</v>
      </c>
      <c r="Z267" s="143">
        <f t="shared" si="452"/>
        <v>0</v>
      </c>
      <c r="AA267" s="143">
        <f t="shared" si="453"/>
        <v>0</v>
      </c>
      <c r="AB267" s="143">
        <f t="shared" si="454"/>
        <v>4</v>
      </c>
      <c r="AC267" s="143">
        <f t="shared" si="455"/>
        <v>0</v>
      </c>
    </row>
    <row r="268" spans="1:29" ht="15.75" x14ac:dyDescent="0.25">
      <c r="A268" s="36" t="s">
        <v>39</v>
      </c>
      <c r="B268" s="37" t="s">
        <v>2021</v>
      </c>
      <c r="C268" s="143">
        <v>1</v>
      </c>
      <c r="D268" s="143"/>
      <c r="E268" s="143">
        <v>3</v>
      </c>
      <c r="F268" s="143"/>
      <c r="G268" s="143"/>
      <c r="H268" s="143"/>
      <c r="I268" s="143"/>
      <c r="J268" s="143"/>
      <c r="K268" s="143"/>
      <c r="L268" s="143"/>
      <c r="M268" s="143">
        <v>2</v>
      </c>
      <c r="N268" s="143"/>
      <c r="O268" s="143"/>
      <c r="P268" s="143">
        <v>2</v>
      </c>
      <c r="Q268" s="143"/>
      <c r="R268" s="143">
        <f t="shared" si="444"/>
        <v>2</v>
      </c>
      <c r="S268" s="143">
        <f t="shared" si="445"/>
        <v>0</v>
      </c>
      <c r="T268" s="143">
        <f t="shared" si="446"/>
        <v>6</v>
      </c>
      <c r="U268" s="143">
        <f t="shared" si="447"/>
        <v>0</v>
      </c>
      <c r="V268" s="143">
        <f t="shared" si="448"/>
        <v>0</v>
      </c>
      <c r="W268" s="143">
        <f t="shared" si="449"/>
        <v>0</v>
      </c>
      <c r="X268" s="143">
        <f t="shared" si="450"/>
        <v>0</v>
      </c>
      <c r="Y268" s="143">
        <f t="shared" si="451"/>
        <v>0</v>
      </c>
      <c r="Z268" s="143">
        <f t="shared" si="452"/>
        <v>0</v>
      </c>
      <c r="AA268" s="143">
        <f t="shared" si="453"/>
        <v>0</v>
      </c>
      <c r="AB268" s="143">
        <f t="shared" si="454"/>
        <v>4</v>
      </c>
      <c r="AC268" s="143">
        <f t="shared" si="455"/>
        <v>0</v>
      </c>
    </row>
    <row r="269" spans="1:29" ht="15.75" x14ac:dyDescent="0.25">
      <c r="A269" s="81" t="s">
        <v>2022</v>
      </c>
      <c r="B269" s="81" t="s">
        <v>2023</v>
      </c>
      <c r="C269" s="81" t="s">
        <v>2</v>
      </c>
      <c r="D269" s="81" t="s">
        <v>3</v>
      </c>
      <c r="E269" s="81" t="s">
        <v>4</v>
      </c>
      <c r="F269" s="81" t="s">
        <v>5</v>
      </c>
      <c r="G269" s="81" t="s">
        <v>6</v>
      </c>
      <c r="H269" s="81" t="s">
        <v>7</v>
      </c>
      <c r="I269" s="81" t="s">
        <v>8</v>
      </c>
      <c r="J269" s="81" t="s">
        <v>9</v>
      </c>
      <c r="K269" s="81" t="s">
        <v>10</v>
      </c>
      <c r="L269" s="81" t="s">
        <v>11</v>
      </c>
      <c r="M269" s="81" t="s">
        <v>12</v>
      </c>
      <c r="N269" s="81" t="s">
        <v>13</v>
      </c>
      <c r="O269" s="81"/>
      <c r="P269" s="81" t="s">
        <v>14</v>
      </c>
      <c r="Q269" s="81"/>
      <c r="R269" s="81" t="s">
        <v>15</v>
      </c>
      <c r="S269" s="81" t="s">
        <v>16</v>
      </c>
      <c r="T269" s="81" t="s">
        <v>17</v>
      </c>
      <c r="U269" s="81" t="s">
        <v>18</v>
      </c>
      <c r="V269" s="81" t="s">
        <v>19</v>
      </c>
      <c r="W269" s="81" t="s">
        <v>20</v>
      </c>
      <c r="X269" s="81" t="s">
        <v>21</v>
      </c>
      <c r="Y269" s="81" t="s">
        <v>22</v>
      </c>
      <c r="Z269" s="81" t="s">
        <v>23</v>
      </c>
      <c r="AA269" s="81" t="s">
        <v>24</v>
      </c>
      <c r="AB269" s="81" t="s">
        <v>25</v>
      </c>
      <c r="AC269" s="81" t="s">
        <v>26</v>
      </c>
    </row>
    <row r="270" spans="1:29" ht="15.75" x14ac:dyDescent="0.25">
      <c r="A270" s="36" t="s">
        <v>27</v>
      </c>
      <c r="B270" s="37" t="s">
        <v>2024</v>
      </c>
      <c r="C270" s="143">
        <v>2</v>
      </c>
      <c r="D270" s="143">
        <v>2</v>
      </c>
      <c r="E270" s="143">
        <v>2</v>
      </c>
      <c r="F270" s="143"/>
      <c r="G270" s="143"/>
      <c r="H270" s="143"/>
      <c r="I270" s="143"/>
      <c r="J270" s="143"/>
      <c r="K270" s="143"/>
      <c r="L270" s="143"/>
      <c r="M270" s="143"/>
      <c r="N270" s="143"/>
      <c r="O270" s="143"/>
      <c r="P270" s="143"/>
      <c r="Q270" s="143"/>
      <c r="R270" s="143">
        <f t="shared" ref="R270:R275" si="456">C270*P270</f>
        <v>0</v>
      </c>
      <c r="S270" s="143">
        <f t="shared" ref="S270:S275" si="457">D270*P270</f>
        <v>0</v>
      </c>
      <c r="T270" s="143">
        <f t="shared" ref="T270:T275" si="458">E270*P270</f>
        <v>0</v>
      </c>
      <c r="U270" s="143">
        <f t="shared" ref="U270:U275" si="459">F270*P270</f>
        <v>0</v>
      </c>
      <c r="V270" s="143">
        <f t="shared" ref="V270:V275" si="460">G270*P270</f>
        <v>0</v>
      </c>
      <c r="W270" s="143">
        <f t="shared" ref="W270:W275" si="461">H270*P270</f>
        <v>0</v>
      </c>
      <c r="X270" s="143">
        <f t="shared" ref="X270:X275" si="462">I270*P270</f>
        <v>0</v>
      </c>
      <c r="Y270" s="143">
        <f t="shared" ref="Y270:Y275" si="463">J270*P270</f>
        <v>0</v>
      </c>
      <c r="Z270" s="143">
        <f t="shared" ref="Z270:Z275" si="464">K270*P270</f>
        <v>0</v>
      </c>
      <c r="AA270" s="143">
        <f t="shared" ref="AA270:AA275" si="465">L270*P270</f>
        <v>0</v>
      </c>
      <c r="AB270" s="143">
        <f t="shared" ref="AB270:AB275" si="466">M270*P270</f>
        <v>0</v>
      </c>
      <c r="AC270" s="143">
        <f t="shared" ref="AC270:AC275" si="467">N270*P270</f>
        <v>0</v>
      </c>
    </row>
    <row r="271" spans="1:29" ht="31.5" x14ac:dyDescent="0.25">
      <c r="A271" s="36" t="s">
        <v>31</v>
      </c>
      <c r="B271" s="37" t="s">
        <v>2025</v>
      </c>
      <c r="C271" s="143">
        <v>1</v>
      </c>
      <c r="D271" s="143">
        <v>1</v>
      </c>
      <c r="E271" s="143">
        <v>3</v>
      </c>
      <c r="F271" s="143">
        <v>3</v>
      </c>
      <c r="G271" s="143"/>
      <c r="H271" s="143"/>
      <c r="I271" s="143"/>
      <c r="J271" s="143"/>
      <c r="K271" s="143"/>
      <c r="L271" s="143"/>
      <c r="M271" s="143"/>
      <c r="N271" s="143"/>
      <c r="O271" s="143"/>
      <c r="P271" s="143">
        <v>1.8</v>
      </c>
      <c r="Q271" s="143"/>
      <c r="R271" s="143">
        <f t="shared" si="456"/>
        <v>1.8</v>
      </c>
      <c r="S271" s="143">
        <f t="shared" si="457"/>
        <v>1.8</v>
      </c>
      <c r="T271" s="143">
        <f t="shared" si="458"/>
        <v>5.4</v>
      </c>
      <c r="U271" s="143">
        <f t="shared" si="459"/>
        <v>5.4</v>
      </c>
      <c r="V271" s="143">
        <f t="shared" si="460"/>
        <v>0</v>
      </c>
      <c r="W271" s="143">
        <f t="shared" si="461"/>
        <v>0</v>
      </c>
      <c r="X271" s="143">
        <f t="shared" si="462"/>
        <v>0</v>
      </c>
      <c r="Y271" s="143">
        <f t="shared" si="463"/>
        <v>0</v>
      </c>
      <c r="Z271" s="143">
        <f t="shared" si="464"/>
        <v>0</v>
      </c>
      <c r="AA271" s="143">
        <f t="shared" si="465"/>
        <v>0</v>
      </c>
      <c r="AB271" s="143">
        <f t="shared" si="466"/>
        <v>0</v>
      </c>
      <c r="AC271" s="143">
        <f t="shared" si="467"/>
        <v>0</v>
      </c>
    </row>
    <row r="272" spans="1:29" ht="15.75" x14ac:dyDescent="0.25">
      <c r="A272" s="36" t="s">
        <v>33</v>
      </c>
      <c r="B272" s="37" t="s">
        <v>2026</v>
      </c>
      <c r="C272" s="143">
        <v>1</v>
      </c>
      <c r="D272" s="143">
        <v>1</v>
      </c>
      <c r="E272" s="143">
        <v>3</v>
      </c>
      <c r="F272" s="143">
        <v>3</v>
      </c>
      <c r="G272" s="143"/>
      <c r="H272" s="143"/>
      <c r="I272" s="143"/>
      <c r="J272" s="143"/>
      <c r="K272" s="143"/>
      <c r="L272" s="143"/>
      <c r="M272" s="143"/>
      <c r="N272" s="143"/>
      <c r="O272" s="143"/>
      <c r="P272" s="143">
        <v>1.8</v>
      </c>
      <c r="Q272" s="143"/>
      <c r="R272" s="143">
        <f t="shared" si="456"/>
        <v>1.8</v>
      </c>
      <c r="S272" s="143">
        <f t="shared" si="457"/>
        <v>1.8</v>
      </c>
      <c r="T272" s="143">
        <f t="shared" si="458"/>
        <v>5.4</v>
      </c>
      <c r="U272" s="143">
        <f t="shared" si="459"/>
        <v>5.4</v>
      </c>
      <c r="V272" s="143">
        <f t="shared" si="460"/>
        <v>0</v>
      </c>
      <c r="W272" s="143">
        <f t="shared" si="461"/>
        <v>0</v>
      </c>
      <c r="X272" s="143">
        <f t="shared" si="462"/>
        <v>0</v>
      </c>
      <c r="Y272" s="143">
        <f t="shared" si="463"/>
        <v>0</v>
      </c>
      <c r="Z272" s="143">
        <f t="shared" si="464"/>
        <v>0</v>
      </c>
      <c r="AA272" s="143">
        <f t="shared" si="465"/>
        <v>0</v>
      </c>
      <c r="AB272" s="143">
        <f t="shared" si="466"/>
        <v>0</v>
      </c>
      <c r="AC272" s="143">
        <f t="shared" si="467"/>
        <v>0</v>
      </c>
    </row>
    <row r="273" spans="1:29" ht="15.75" x14ac:dyDescent="0.25">
      <c r="A273" s="36" t="s">
        <v>35</v>
      </c>
      <c r="B273" s="37" t="s">
        <v>2027</v>
      </c>
      <c r="C273" s="143">
        <v>2</v>
      </c>
      <c r="D273" s="143">
        <v>2</v>
      </c>
      <c r="E273" s="143">
        <v>1</v>
      </c>
      <c r="F273" s="143">
        <v>2</v>
      </c>
      <c r="G273" s="143">
        <v>3</v>
      </c>
      <c r="H273" s="143"/>
      <c r="I273" s="143"/>
      <c r="J273" s="143"/>
      <c r="K273" s="143"/>
      <c r="L273" s="143"/>
      <c r="M273" s="143"/>
      <c r="N273" s="143"/>
      <c r="O273" s="143"/>
      <c r="P273" s="143">
        <v>1.8</v>
      </c>
      <c r="Q273" s="143"/>
      <c r="R273" s="143">
        <f t="shared" si="456"/>
        <v>3.6</v>
      </c>
      <c r="S273" s="143">
        <f t="shared" si="457"/>
        <v>3.6</v>
      </c>
      <c r="T273" s="143">
        <f t="shared" si="458"/>
        <v>1.8</v>
      </c>
      <c r="U273" s="143">
        <f t="shared" si="459"/>
        <v>3.6</v>
      </c>
      <c r="V273" s="143">
        <f t="shared" si="460"/>
        <v>5.4</v>
      </c>
      <c r="W273" s="143">
        <f t="shared" si="461"/>
        <v>0</v>
      </c>
      <c r="X273" s="143">
        <f t="shared" si="462"/>
        <v>0</v>
      </c>
      <c r="Y273" s="143">
        <f t="shared" si="463"/>
        <v>0</v>
      </c>
      <c r="Z273" s="143">
        <f t="shared" si="464"/>
        <v>0</v>
      </c>
      <c r="AA273" s="143">
        <f t="shared" si="465"/>
        <v>0</v>
      </c>
      <c r="AB273" s="143">
        <f t="shared" si="466"/>
        <v>0</v>
      </c>
      <c r="AC273" s="143">
        <f t="shared" si="467"/>
        <v>0</v>
      </c>
    </row>
    <row r="274" spans="1:29" ht="15.75" x14ac:dyDescent="0.25">
      <c r="A274" s="36" t="s">
        <v>37</v>
      </c>
      <c r="B274" s="37" t="s">
        <v>2028</v>
      </c>
      <c r="C274" s="143">
        <v>2</v>
      </c>
      <c r="D274" s="143"/>
      <c r="E274" s="143">
        <v>3</v>
      </c>
      <c r="F274" s="143"/>
      <c r="G274" s="143"/>
      <c r="H274" s="143"/>
      <c r="I274" s="143"/>
      <c r="J274" s="143"/>
      <c r="K274" s="143"/>
      <c r="L274" s="143"/>
      <c r="M274" s="143"/>
      <c r="N274" s="143"/>
      <c r="O274" s="143"/>
      <c r="P274" s="143">
        <v>1.8</v>
      </c>
      <c r="Q274" s="143"/>
      <c r="R274" s="143">
        <f t="shared" si="456"/>
        <v>3.6</v>
      </c>
      <c r="S274" s="143">
        <f t="shared" si="457"/>
        <v>0</v>
      </c>
      <c r="T274" s="143">
        <f t="shared" si="458"/>
        <v>5.4</v>
      </c>
      <c r="U274" s="143">
        <f t="shared" si="459"/>
        <v>0</v>
      </c>
      <c r="V274" s="143">
        <f t="shared" si="460"/>
        <v>0</v>
      </c>
      <c r="W274" s="143">
        <f t="shared" si="461"/>
        <v>0</v>
      </c>
      <c r="X274" s="143">
        <f t="shared" si="462"/>
        <v>0</v>
      </c>
      <c r="Y274" s="143">
        <f t="shared" si="463"/>
        <v>0</v>
      </c>
      <c r="Z274" s="143">
        <f t="shared" si="464"/>
        <v>0</v>
      </c>
      <c r="AA274" s="143">
        <f t="shared" si="465"/>
        <v>0</v>
      </c>
      <c r="AB274" s="143">
        <f t="shared" si="466"/>
        <v>0</v>
      </c>
      <c r="AC274" s="143">
        <f t="shared" si="467"/>
        <v>0</v>
      </c>
    </row>
    <row r="275" spans="1:29" ht="15.75" x14ac:dyDescent="0.25">
      <c r="A275" s="36" t="s">
        <v>39</v>
      </c>
      <c r="B275" s="37" t="s">
        <v>2029</v>
      </c>
      <c r="C275" s="143">
        <v>1</v>
      </c>
      <c r="D275" s="143">
        <v>2</v>
      </c>
      <c r="E275" s="143"/>
      <c r="F275" s="143"/>
      <c r="G275" s="143"/>
      <c r="H275" s="143"/>
      <c r="I275" s="143"/>
      <c r="J275" s="143"/>
      <c r="K275" s="143"/>
      <c r="L275" s="143"/>
      <c r="M275" s="143"/>
      <c r="N275" s="143"/>
      <c r="O275" s="143"/>
      <c r="P275" s="143">
        <v>1.8</v>
      </c>
      <c r="Q275" s="143"/>
      <c r="R275" s="143">
        <f t="shared" si="456"/>
        <v>1.8</v>
      </c>
      <c r="S275" s="143">
        <f t="shared" si="457"/>
        <v>3.6</v>
      </c>
      <c r="T275" s="143">
        <f t="shared" si="458"/>
        <v>0</v>
      </c>
      <c r="U275" s="143">
        <f t="shared" si="459"/>
        <v>0</v>
      </c>
      <c r="V275" s="143">
        <f t="shared" si="460"/>
        <v>0</v>
      </c>
      <c r="W275" s="143">
        <f t="shared" si="461"/>
        <v>0</v>
      </c>
      <c r="X275" s="143">
        <f t="shared" si="462"/>
        <v>0</v>
      </c>
      <c r="Y275" s="143">
        <f t="shared" si="463"/>
        <v>0</v>
      </c>
      <c r="Z275" s="143">
        <f t="shared" si="464"/>
        <v>0</v>
      </c>
      <c r="AA275" s="143">
        <f t="shared" si="465"/>
        <v>0</v>
      </c>
      <c r="AB275" s="143">
        <f t="shared" si="466"/>
        <v>0</v>
      </c>
      <c r="AC275" s="143">
        <f t="shared" si="467"/>
        <v>0</v>
      </c>
    </row>
    <row r="276" spans="1:29" ht="15.75" x14ac:dyDescent="0.25">
      <c r="A276" s="81" t="s">
        <v>2030</v>
      </c>
      <c r="B276" s="81" t="s">
        <v>2031</v>
      </c>
      <c r="C276" s="81" t="s">
        <v>2</v>
      </c>
      <c r="D276" s="81" t="s">
        <v>3</v>
      </c>
      <c r="E276" s="81" t="s">
        <v>4</v>
      </c>
      <c r="F276" s="81" t="s">
        <v>5</v>
      </c>
      <c r="G276" s="81" t="s">
        <v>6</v>
      </c>
      <c r="H276" s="81" t="s">
        <v>7</v>
      </c>
      <c r="I276" s="81" t="s">
        <v>8</v>
      </c>
      <c r="J276" s="81" t="s">
        <v>9</v>
      </c>
      <c r="K276" s="81" t="s">
        <v>10</v>
      </c>
      <c r="L276" s="81" t="s">
        <v>11</v>
      </c>
      <c r="M276" s="81" t="s">
        <v>12</v>
      </c>
      <c r="N276" s="81" t="s">
        <v>13</v>
      </c>
      <c r="O276" s="81"/>
      <c r="P276" s="81" t="s">
        <v>14</v>
      </c>
      <c r="Q276" s="81"/>
      <c r="R276" s="81" t="s">
        <v>15</v>
      </c>
      <c r="S276" s="81" t="s">
        <v>16</v>
      </c>
      <c r="T276" s="81" t="s">
        <v>17</v>
      </c>
      <c r="U276" s="81" t="s">
        <v>18</v>
      </c>
      <c r="V276" s="81" t="s">
        <v>19</v>
      </c>
      <c r="W276" s="81" t="s">
        <v>20</v>
      </c>
      <c r="X276" s="81" t="s">
        <v>21</v>
      </c>
      <c r="Y276" s="81" t="s">
        <v>22</v>
      </c>
      <c r="Z276" s="81" t="s">
        <v>23</v>
      </c>
      <c r="AA276" s="81" t="s">
        <v>24</v>
      </c>
      <c r="AB276" s="81" t="s">
        <v>25</v>
      </c>
      <c r="AC276" s="81" t="s">
        <v>26</v>
      </c>
    </row>
    <row r="277" spans="1:29" ht="31.5" x14ac:dyDescent="0.25">
      <c r="A277" s="36" t="s">
        <v>27</v>
      </c>
      <c r="B277" s="37" t="s">
        <v>2032</v>
      </c>
      <c r="C277" s="143">
        <v>1</v>
      </c>
      <c r="D277" s="143">
        <v>2</v>
      </c>
      <c r="E277" s="143">
        <v>2</v>
      </c>
      <c r="F277" s="143"/>
      <c r="G277" s="143"/>
      <c r="H277" s="143"/>
      <c r="I277" s="143"/>
      <c r="J277" s="143"/>
      <c r="K277" s="143"/>
      <c r="L277" s="143"/>
      <c r="M277" s="143">
        <v>2</v>
      </c>
      <c r="N277" s="143"/>
      <c r="O277" s="143"/>
      <c r="P277" s="143">
        <v>4.9000000000000004</v>
      </c>
      <c r="Q277" s="143"/>
      <c r="R277" s="143">
        <f t="shared" ref="R277:R282" si="468">C277*P277</f>
        <v>4.9000000000000004</v>
      </c>
      <c r="S277" s="143">
        <f t="shared" ref="S277:S282" si="469">D277*P277</f>
        <v>9.8000000000000007</v>
      </c>
      <c r="T277" s="143">
        <f t="shared" ref="T277:T282" si="470">E277*P277</f>
        <v>9.8000000000000007</v>
      </c>
      <c r="U277" s="143">
        <f t="shared" ref="U277:U282" si="471">F277*P277</f>
        <v>0</v>
      </c>
      <c r="V277" s="143">
        <f t="shared" ref="V277:V282" si="472">G277*P277</f>
        <v>0</v>
      </c>
      <c r="W277" s="143">
        <f t="shared" ref="W277:W282" si="473">H277*P277</f>
        <v>0</v>
      </c>
      <c r="X277" s="143">
        <f t="shared" ref="X277:X282" si="474">I277*P277</f>
        <v>0</v>
      </c>
      <c r="Y277" s="143">
        <f t="shared" ref="Y277:Y282" si="475">J277*P277</f>
        <v>0</v>
      </c>
      <c r="Z277" s="143">
        <f t="shared" ref="Z277:Z282" si="476">K277*P277</f>
        <v>0</v>
      </c>
      <c r="AA277" s="143">
        <f t="shared" ref="AA277:AA282" si="477">L277*P277</f>
        <v>0</v>
      </c>
      <c r="AB277" s="143">
        <f t="shared" ref="AB277:AB282" si="478">M277*P277</f>
        <v>9.8000000000000007</v>
      </c>
      <c r="AC277" s="143">
        <f t="shared" ref="AC277:AC282" si="479">N277*P277</f>
        <v>0</v>
      </c>
    </row>
    <row r="278" spans="1:29" ht="31.5" x14ac:dyDescent="0.25">
      <c r="A278" s="36" t="s">
        <v>31</v>
      </c>
      <c r="B278" s="37" t="s">
        <v>2033</v>
      </c>
      <c r="C278" s="143">
        <v>2</v>
      </c>
      <c r="D278" s="143">
        <v>2</v>
      </c>
      <c r="E278" s="143">
        <v>2</v>
      </c>
      <c r="F278" s="143"/>
      <c r="G278" s="143"/>
      <c r="H278" s="143"/>
      <c r="I278" s="143"/>
      <c r="J278" s="143"/>
      <c r="K278" s="143"/>
      <c r="L278" s="143"/>
      <c r="M278" s="143">
        <v>2</v>
      </c>
      <c r="N278" s="143"/>
      <c r="O278" s="143"/>
      <c r="P278" s="143">
        <v>4.9000000000000004</v>
      </c>
      <c r="Q278" s="143"/>
      <c r="R278" s="143">
        <f t="shared" si="468"/>
        <v>9.8000000000000007</v>
      </c>
      <c r="S278" s="143">
        <f t="shared" si="469"/>
        <v>9.8000000000000007</v>
      </c>
      <c r="T278" s="143">
        <f t="shared" si="470"/>
        <v>9.8000000000000007</v>
      </c>
      <c r="U278" s="143">
        <f t="shared" si="471"/>
        <v>0</v>
      </c>
      <c r="V278" s="143">
        <f t="shared" si="472"/>
        <v>0</v>
      </c>
      <c r="W278" s="143">
        <f t="shared" si="473"/>
        <v>0</v>
      </c>
      <c r="X278" s="143">
        <f t="shared" si="474"/>
        <v>0</v>
      </c>
      <c r="Y278" s="143">
        <f t="shared" si="475"/>
        <v>0</v>
      </c>
      <c r="Z278" s="143">
        <f t="shared" si="476"/>
        <v>0</v>
      </c>
      <c r="AA278" s="143">
        <f t="shared" si="477"/>
        <v>0</v>
      </c>
      <c r="AB278" s="143">
        <f t="shared" si="478"/>
        <v>9.8000000000000007</v>
      </c>
      <c r="AC278" s="143">
        <f t="shared" si="479"/>
        <v>0</v>
      </c>
    </row>
    <row r="279" spans="1:29" ht="31.5" x14ac:dyDescent="0.25">
      <c r="A279" s="36" t="s">
        <v>33</v>
      </c>
      <c r="B279" s="37" t="s">
        <v>2034</v>
      </c>
      <c r="C279" s="143">
        <v>3</v>
      </c>
      <c r="D279" s="143">
        <v>2</v>
      </c>
      <c r="E279" s="143">
        <v>2</v>
      </c>
      <c r="F279" s="143"/>
      <c r="G279" s="143"/>
      <c r="H279" s="143"/>
      <c r="I279" s="143"/>
      <c r="J279" s="143"/>
      <c r="K279" s="143"/>
      <c r="L279" s="143"/>
      <c r="M279" s="143">
        <v>1</v>
      </c>
      <c r="N279" s="143"/>
      <c r="O279" s="143"/>
      <c r="P279" s="143">
        <v>4.9000000000000004</v>
      </c>
      <c r="Q279" s="143"/>
      <c r="R279" s="143">
        <f t="shared" si="468"/>
        <v>14.700000000000001</v>
      </c>
      <c r="S279" s="143">
        <f t="shared" si="469"/>
        <v>9.8000000000000007</v>
      </c>
      <c r="T279" s="143">
        <f t="shared" si="470"/>
        <v>9.8000000000000007</v>
      </c>
      <c r="U279" s="143">
        <f t="shared" si="471"/>
        <v>0</v>
      </c>
      <c r="V279" s="143">
        <f t="shared" si="472"/>
        <v>0</v>
      </c>
      <c r="W279" s="143">
        <f t="shared" si="473"/>
        <v>0</v>
      </c>
      <c r="X279" s="143">
        <f t="shared" si="474"/>
        <v>0</v>
      </c>
      <c r="Y279" s="143">
        <f t="shared" si="475"/>
        <v>0</v>
      </c>
      <c r="Z279" s="143">
        <f t="shared" si="476"/>
        <v>0</v>
      </c>
      <c r="AA279" s="143">
        <f t="shared" si="477"/>
        <v>0</v>
      </c>
      <c r="AB279" s="143">
        <f t="shared" si="478"/>
        <v>4.9000000000000004</v>
      </c>
      <c r="AC279" s="143">
        <f t="shared" si="479"/>
        <v>0</v>
      </c>
    </row>
    <row r="280" spans="1:29" ht="31.5" x14ac:dyDescent="0.25">
      <c r="A280" s="36" t="s">
        <v>35</v>
      </c>
      <c r="B280" s="37" t="s">
        <v>1995</v>
      </c>
      <c r="C280" s="143">
        <v>2</v>
      </c>
      <c r="D280" s="143">
        <v>1</v>
      </c>
      <c r="E280" s="143">
        <v>2</v>
      </c>
      <c r="F280" s="143"/>
      <c r="G280" s="143"/>
      <c r="H280" s="143"/>
      <c r="I280" s="143"/>
      <c r="J280" s="143"/>
      <c r="K280" s="143"/>
      <c r="L280" s="143"/>
      <c r="M280" s="143">
        <v>1</v>
      </c>
      <c r="N280" s="143"/>
      <c r="O280" s="143"/>
      <c r="P280" s="143">
        <v>4.9000000000000004</v>
      </c>
      <c r="Q280" s="143"/>
      <c r="R280" s="143">
        <f t="shared" si="468"/>
        <v>9.8000000000000007</v>
      </c>
      <c r="S280" s="143">
        <f t="shared" si="469"/>
        <v>4.9000000000000004</v>
      </c>
      <c r="T280" s="143">
        <f t="shared" si="470"/>
        <v>9.8000000000000007</v>
      </c>
      <c r="U280" s="143">
        <f t="shared" si="471"/>
        <v>0</v>
      </c>
      <c r="V280" s="143">
        <f t="shared" si="472"/>
        <v>0</v>
      </c>
      <c r="W280" s="143">
        <f t="shared" si="473"/>
        <v>0</v>
      </c>
      <c r="X280" s="143">
        <f t="shared" si="474"/>
        <v>0</v>
      </c>
      <c r="Y280" s="143">
        <f t="shared" si="475"/>
        <v>0</v>
      </c>
      <c r="Z280" s="143">
        <f t="shared" si="476"/>
        <v>0</v>
      </c>
      <c r="AA280" s="143">
        <f t="shared" si="477"/>
        <v>0</v>
      </c>
      <c r="AB280" s="143">
        <f t="shared" si="478"/>
        <v>4.9000000000000004</v>
      </c>
      <c r="AC280" s="143">
        <f t="shared" si="479"/>
        <v>0</v>
      </c>
    </row>
    <row r="281" spans="1:29" ht="15.75" x14ac:dyDescent="0.25">
      <c r="A281" s="36" t="s">
        <v>37</v>
      </c>
      <c r="B281" s="37" t="s">
        <v>2035</v>
      </c>
      <c r="C281" s="143">
        <v>3</v>
      </c>
      <c r="D281" s="143">
        <v>2</v>
      </c>
      <c r="E281" s="143">
        <v>1</v>
      </c>
      <c r="F281" s="143"/>
      <c r="G281" s="143"/>
      <c r="H281" s="143"/>
      <c r="I281" s="143"/>
      <c r="J281" s="143"/>
      <c r="K281" s="143"/>
      <c r="L281" s="143"/>
      <c r="M281" s="143">
        <v>2</v>
      </c>
      <c r="N281" s="143"/>
      <c r="O281" s="143"/>
      <c r="P281" s="143">
        <v>4.9000000000000004</v>
      </c>
      <c r="Q281" s="143"/>
      <c r="R281" s="143">
        <f t="shared" si="468"/>
        <v>14.700000000000001</v>
      </c>
      <c r="S281" s="143">
        <f t="shared" si="469"/>
        <v>9.8000000000000007</v>
      </c>
      <c r="T281" s="143">
        <f t="shared" si="470"/>
        <v>4.9000000000000004</v>
      </c>
      <c r="U281" s="143">
        <f t="shared" si="471"/>
        <v>0</v>
      </c>
      <c r="V281" s="143">
        <f t="shared" si="472"/>
        <v>0</v>
      </c>
      <c r="W281" s="143">
        <f t="shared" si="473"/>
        <v>0</v>
      </c>
      <c r="X281" s="143">
        <f t="shared" si="474"/>
        <v>0</v>
      </c>
      <c r="Y281" s="143">
        <f t="shared" si="475"/>
        <v>0</v>
      </c>
      <c r="Z281" s="143">
        <f t="shared" si="476"/>
        <v>0</v>
      </c>
      <c r="AA281" s="143">
        <f t="shared" si="477"/>
        <v>0</v>
      </c>
      <c r="AB281" s="143">
        <f t="shared" si="478"/>
        <v>9.8000000000000007</v>
      </c>
      <c r="AC281" s="143">
        <f t="shared" si="479"/>
        <v>0</v>
      </c>
    </row>
    <row r="282" spans="1:29" ht="31.5" x14ac:dyDescent="0.25">
      <c r="A282" s="36" t="s">
        <v>39</v>
      </c>
      <c r="B282" s="37" t="s">
        <v>2036</v>
      </c>
      <c r="C282" s="143">
        <v>3</v>
      </c>
      <c r="D282" s="143">
        <v>2</v>
      </c>
      <c r="E282" s="143">
        <v>2</v>
      </c>
      <c r="F282" s="143"/>
      <c r="G282" s="143"/>
      <c r="H282" s="143"/>
      <c r="I282" s="143"/>
      <c r="J282" s="143"/>
      <c r="K282" s="143"/>
      <c r="L282" s="143"/>
      <c r="M282" s="143">
        <v>2</v>
      </c>
      <c r="N282" s="143"/>
      <c r="O282" s="143"/>
      <c r="P282" s="143">
        <v>4.9000000000000004</v>
      </c>
      <c r="Q282" s="143"/>
      <c r="R282" s="143">
        <f t="shared" si="468"/>
        <v>14.700000000000001</v>
      </c>
      <c r="S282" s="143">
        <f t="shared" si="469"/>
        <v>9.8000000000000007</v>
      </c>
      <c r="T282" s="143">
        <f t="shared" si="470"/>
        <v>9.8000000000000007</v>
      </c>
      <c r="U282" s="143">
        <f t="shared" si="471"/>
        <v>0</v>
      </c>
      <c r="V282" s="143">
        <f t="shared" si="472"/>
        <v>0</v>
      </c>
      <c r="W282" s="143">
        <f t="shared" si="473"/>
        <v>0</v>
      </c>
      <c r="X282" s="143">
        <f t="shared" si="474"/>
        <v>0</v>
      </c>
      <c r="Y282" s="143">
        <f t="shared" si="475"/>
        <v>0</v>
      </c>
      <c r="Z282" s="143">
        <f t="shared" si="476"/>
        <v>0</v>
      </c>
      <c r="AA282" s="143">
        <f t="shared" si="477"/>
        <v>0</v>
      </c>
      <c r="AB282" s="143">
        <f t="shared" si="478"/>
        <v>9.8000000000000007</v>
      </c>
      <c r="AC282" s="143">
        <f t="shared" si="479"/>
        <v>0</v>
      </c>
    </row>
    <row r="283" spans="1:29" ht="15.75" x14ac:dyDescent="0.25">
      <c r="A283" s="81" t="s">
        <v>2037</v>
      </c>
      <c r="B283" s="81" t="s">
        <v>2038</v>
      </c>
      <c r="C283" s="81" t="s">
        <v>2</v>
      </c>
      <c r="D283" s="81" t="s">
        <v>3</v>
      </c>
      <c r="E283" s="81" t="s">
        <v>4</v>
      </c>
      <c r="F283" s="81" t="s">
        <v>5</v>
      </c>
      <c r="G283" s="81" t="s">
        <v>6</v>
      </c>
      <c r="H283" s="81" t="s">
        <v>7</v>
      </c>
      <c r="I283" s="81" t="s">
        <v>8</v>
      </c>
      <c r="J283" s="81" t="s">
        <v>9</v>
      </c>
      <c r="K283" s="81" t="s">
        <v>10</v>
      </c>
      <c r="L283" s="81" t="s">
        <v>11</v>
      </c>
      <c r="M283" s="81" t="s">
        <v>12</v>
      </c>
      <c r="N283" s="81" t="s">
        <v>13</v>
      </c>
      <c r="O283" s="81"/>
      <c r="P283" s="81" t="s">
        <v>14</v>
      </c>
      <c r="Q283" s="81"/>
      <c r="R283" s="81" t="s">
        <v>15</v>
      </c>
      <c r="S283" s="81" t="s">
        <v>16</v>
      </c>
      <c r="T283" s="81" t="s">
        <v>17</v>
      </c>
      <c r="U283" s="81" t="s">
        <v>18</v>
      </c>
      <c r="V283" s="81" t="s">
        <v>19</v>
      </c>
      <c r="W283" s="81" t="s">
        <v>20</v>
      </c>
      <c r="X283" s="81" t="s">
        <v>21</v>
      </c>
      <c r="Y283" s="81" t="s">
        <v>22</v>
      </c>
      <c r="Z283" s="81" t="s">
        <v>23</v>
      </c>
      <c r="AA283" s="81" t="s">
        <v>24</v>
      </c>
      <c r="AB283" s="81" t="s">
        <v>25</v>
      </c>
      <c r="AC283" s="81" t="s">
        <v>26</v>
      </c>
    </row>
    <row r="284" spans="1:29" ht="15.75" x14ac:dyDescent="0.25">
      <c r="A284" s="36" t="s">
        <v>27</v>
      </c>
      <c r="B284" s="37" t="s">
        <v>2039</v>
      </c>
      <c r="C284" s="143">
        <v>3</v>
      </c>
      <c r="D284" s="143">
        <v>3</v>
      </c>
      <c r="E284" s="143"/>
      <c r="F284" s="143"/>
      <c r="G284" s="143">
        <v>1</v>
      </c>
      <c r="H284" s="143"/>
      <c r="I284" s="143"/>
      <c r="J284" s="143"/>
      <c r="K284" s="143"/>
      <c r="L284" s="143"/>
      <c r="M284" s="143"/>
      <c r="N284" s="143">
        <v>1</v>
      </c>
      <c r="O284" s="143"/>
      <c r="P284" s="143">
        <v>4.9000000000000004</v>
      </c>
      <c r="Q284" s="143"/>
      <c r="R284" s="143">
        <f t="shared" ref="R284:R289" si="480">C284*P284</f>
        <v>14.700000000000001</v>
      </c>
      <c r="S284" s="143">
        <f t="shared" ref="S284:S289" si="481">D284*P284</f>
        <v>14.700000000000001</v>
      </c>
      <c r="T284" s="143">
        <f t="shared" ref="T284:T289" si="482">E284*P284</f>
        <v>0</v>
      </c>
      <c r="U284" s="143">
        <f t="shared" ref="U284:U289" si="483">F284*P284</f>
        <v>0</v>
      </c>
      <c r="V284" s="143">
        <f t="shared" ref="V284:V289" si="484">G284*P284</f>
        <v>4.9000000000000004</v>
      </c>
      <c r="W284" s="143">
        <f t="shared" ref="W284:W289" si="485">H284*P284</f>
        <v>0</v>
      </c>
      <c r="X284" s="143">
        <f t="shared" ref="X284:X289" si="486">I284*P284</f>
        <v>0</v>
      </c>
      <c r="Y284" s="143">
        <f t="shared" ref="Y284:Y289" si="487">J284*P284</f>
        <v>0</v>
      </c>
      <c r="Z284" s="143">
        <f t="shared" ref="Z284:Z289" si="488">K284*P284</f>
        <v>0</v>
      </c>
      <c r="AA284" s="143">
        <f t="shared" ref="AA284:AA289" si="489">L284*P284</f>
        <v>0</v>
      </c>
      <c r="AB284" s="143">
        <f t="shared" ref="AB284:AB289" si="490">M284*P284</f>
        <v>0</v>
      </c>
      <c r="AC284" s="143">
        <f t="shared" ref="AC284:AC289" si="491">N284*P284</f>
        <v>4.9000000000000004</v>
      </c>
    </row>
    <row r="285" spans="1:29" ht="15.75" x14ac:dyDescent="0.25">
      <c r="A285" s="36" t="s">
        <v>31</v>
      </c>
      <c r="B285" s="37" t="s">
        <v>2040</v>
      </c>
      <c r="C285" s="143">
        <v>2</v>
      </c>
      <c r="D285" s="143">
        <v>3</v>
      </c>
      <c r="E285" s="143">
        <v>1</v>
      </c>
      <c r="F285" s="143"/>
      <c r="G285" s="143"/>
      <c r="H285" s="143"/>
      <c r="I285" s="143"/>
      <c r="J285" s="143"/>
      <c r="K285" s="143"/>
      <c r="L285" s="143"/>
      <c r="M285" s="143">
        <v>2</v>
      </c>
      <c r="N285" s="143">
        <v>1</v>
      </c>
      <c r="O285" s="143"/>
      <c r="P285" s="143">
        <v>4.9000000000000004</v>
      </c>
      <c r="Q285" s="143"/>
      <c r="R285" s="143">
        <f t="shared" si="480"/>
        <v>9.8000000000000007</v>
      </c>
      <c r="S285" s="143">
        <f t="shared" si="481"/>
        <v>14.700000000000001</v>
      </c>
      <c r="T285" s="143">
        <f t="shared" si="482"/>
        <v>4.9000000000000004</v>
      </c>
      <c r="U285" s="143">
        <f t="shared" si="483"/>
        <v>0</v>
      </c>
      <c r="V285" s="143">
        <f t="shared" si="484"/>
        <v>0</v>
      </c>
      <c r="W285" s="143">
        <f t="shared" si="485"/>
        <v>0</v>
      </c>
      <c r="X285" s="143">
        <f t="shared" si="486"/>
        <v>0</v>
      </c>
      <c r="Y285" s="143">
        <f t="shared" si="487"/>
        <v>0</v>
      </c>
      <c r="Z285" s="143">
        <f t="shared" si="488"/>
        <v>0</v>
      </c>
      <c r="AA285" s="143">
        <f t="shared" si="489"/>
        <v>0</v>
      </c>
      <c r="AB285" s="143">
        <f t="shared" si="490"/>
        <v>9.8000000000000007</v>
      </c>
      <c r="AC285" s="143">
        <f t="shared" si="491"/>
        <v>4.9000000000000004</v>
      </c>
    </row>
    <row r="286" spans="1:29" ht="15.75" x14ac:dyDescent="0.25">
      <c r="A286" s="36" t="s">
        <v>33</v>
      </c>
      <c r="B286" s="37" t="s">
        <v>2041</v>
      </c>
      <c r="C286" s="143">
        <v>1</v>
      </c>
      <c r="D286" s="143">
        <v>3</v>
      </c>
      <c r="E286" s="143">
        <v>1</v>
      </c>
      <c r="F286" s="143"/>
      <c r="G286" s="143"/>
      <c r="H286" s="143"/>
      <c r="I286" s="143"/>
      <c r="J286" s="143"/>
      <c r="K286" s="143"/>
      <c r="L286" s="143"/>
      <c r="M286" s="143">
        <v>2</v>
      </c>
      <c r="N286" s="143">
        <v>1</v>
      </c>
      <c r="O286" s="143"/>
      <c r="P286" s="143">
        <v>4.9000000000000004</v>
      </c>
      <c r="Q286" s="143"/>
      <c r="R286" s="143">
        <f t="shared" si="480"/>
        <v>4.9000000000000004</v>
      </c>
      <c r="S286" s="143">
        <f t="shared" si="481"/>
        <v>14.700000000000001</v>
      </c>
      <c r="T286" s="143">
        <f t="shared" si="482"/>
        <v>4.9000000000000004</v>
      </c>
      <c r="U286" s="143">
        <f t="shared" si="483"/>
        <v>0</v>
      </c>
      <c r="V286" s="143">
        <f t="shared" si="484"/>
        <v>0</v>
      </c>
      <c r="W286" s="143">
        <f t="shared" si="485"/>
        <v>0</v>
      </c>
      <c r="X286" s="143">
        <f t="shared" si="486"/>
        <v>0</v>
      </c>
      <c r="Y286" s="143">
        <f t="shared" si="487"/>
        <v>0</v>
      </c>
      <c r="Z286" s="143">
        <f t="shared" si="488"/>
        <v>0</v>
      </c>
      <c r="AA286" s="143">
        <f t="shared" si="489"/>
        <v>0</v>
      </c>
      <c r="AB286" s="143">
        <f t="shared" si="490"/>
        <v>9.8000000000000007</v>
      </c>
      <c r="AC286" s="143">
        <f t="shared" si="491"/>
        <v>4.9000000000000004</v>
      </c>
    </row>
    <row r="287" spans="1:29" ht="15.75" x14ac:dyDescent="0.25">
      <c r="A287" s="36" t="s">
        <v>35</v>
      </c>
      <c r="B287" s="37" t="s">
        <v>2042</v>
      </c>
      <c r="C287" s="143">
        <v>1</v>
      </c>
      <c r="D287" s="143">
        <v>3</v>
      </c>
      <c r="E287" s="143">
        <v>2</v>
      </c>
      <c r="F287" s="143"/>
      <c r="G287" s="143"/>
      <c r="H287" s="143"/>
      <c r="I287" s="143"/>
      <c r="J287" s="143"/>
      <c r="K287" s="143"/>
      <c r="L287" s="143"/>
      <c r="M287" s="143">
        <v>1</v>
      </c>
      <c r="N287" s="143">
        <v>2</v>
      </c>
      <c r="O287" s="143"/>
      <c r="P287" s="143">
        <v>4.9000000000000004</v>
      </c>
      <c r="Q287" s="143"/>
      <c r="R287" s="143">
        <f t="shared" si="480"/>
        <v>4.9000000000000004</v>
      </c>
      <c r="S287" s="143">
        <f t="shared" si="481"/>
        <v>14.700000000000001</v>
      </c>
      <c r="T287" s="143">
        <f t="shared" si="482"/>
        <v>9.8000000000000007</v>
      </c>
      <c r="U287" s="143">
        <f t="shared" si="483"/>
        <v>0</v>
      </c>
      <c r="V287" s="143">
        <f t="shared" si="484"/>
        <v>0</v>
      </c>
      <c r="W287" s="143">
        <f t="shared" si="485"/>
        <v>0</v>
      </c>
      <c r="X287" s="143">
        <f t="shared" si="486"/>
        <v>0</v>
      </c>
      <c r="Y287" s="143">
        <f t="shared" si="487"/>
        <v>0</v>
      </c>
      <c r="Z287" s="143">
        <f t="shared" si="488"/>
        <v>0</v>
      </c>
      <c r="AA287" s="143">
        <f t="shared" si="489"/>
        <v>0</v>
      </c>
      <c r="AB287" s="143">
        <f t="shared" si="490"/>
        <v>4.9000000000000004</v>
      </c>
      <c r="AC287" s="143">
        <f t="shared" si="491"/>
        <v>9.8000000000000007</v>
      </c>
    </row>
    <row r="288" spans="1:29" ht="15.75" x14ac:dyDescent="0.25">
      <c r="A288" s="36" t="s">
        <v>37</v>
      </c>
      <c r="B288" s="37" t="s">
        <v>2043</v>
      </c>
      <c r="C288" s="143">
        <v>2</v>
      </c>
      <c r="D288" s="143">
        <v>3</v>
      </c>
      <c r="E288" s="143">
        <v>1</v>
      </c>
      <c r="F288" s="143"/>
      <c r="G288" s="143"/>
      <c r="H288" s="143"/>
      <c r="I288" s="143"/>
      <c r="J288" s="143"/>
      <c r="K288" s="143"/>
      <c r="L288" s="143"/>
      <c r="M288" s="143">
        <v>1</v>
      </c>
      <c r="N288" s="143">
        <v>2</v>
      </c>
      <c r="O288" s="143"/>
      <c r="P288" s="143">
        <v>4.9000000000000004</v>
      </c>
      <c r="Q288" s="143"/>
      <c r="R288" s="143">
        <f t="shared" si="480"/>
        <v>9.8000000000000007</v>
      </c>
      <c r="S288" s="143">
        <f t="shared" si="481"/>
        <v>14.700000000000001</v>
      </c>
      <c r="T288" s="143">
        <f t="shared" si="482"/>
        <v>4.9000000000000004</v>
      </c>
      <c r="U288" s="143">
        <f t="shared" si="483"/>
        <v>0</v>
      </c>
      <c r="V288" s="143">
        <f t="shared" si="484"/>
        <v>0</v>
      </c>
      <c r="W288" s="143">
        <f t="shared" si="485"/>
        <v>0</v>
      </c>
      <c r="X288" s="143">
        <f t="shared" si="486"/>
        <v>0</v>
      </c>
      <c r="Y288" s="143">
        <f t="shared" si="487"/>
        <v>0</v>
      </c>
      <c r="Z288" s="143">
        <f t="shared" si="488"/>
        <v>0</v>
      </c>
      <c r="AA288" s="143">
        <f t="shared" si="489"/>
        <v>0</v>
      </c>
      <c r="AB288" s="143">
        <f t="shared" si="490"/>
        <v>4.9000000000000004</v>
      </c>
      <c r="AC288" s="143">
        <f t="shared" si="491"/>
        <v>9.8000000000000007</v>
      </c>
    </row>
    <row r="289" spans="1:29" ht="15.75" x14ac:dyDescent="0.25">
      <c r="A289" s="36" t="s">
        <v>39</v>
      </c>
      <c r="B289" s="37" t="s">
        <v>2044</v>
      </c>
      <c r="C289" s="143">
        <v>2</v>
      </c>
      <c r="D289" s="143">
        <v>3</v>
      </c>
      <c r="E289" s="143">
        <v>1</v>
      </c>
      <c r="F289" s="143"/>
      <c r="G289" s="143">
        <v>2</v>
      </c>
      <c r="H289" s="143"/>
      <c r="I289" s="143"/>
      <c r="J289" s="143"/>
      <c r="K289" s="143"/>
      <c r="L289" s="143"/>
      <c r="M289" s="143">
        <v>1</v>
      </c>
      <c r="N289" s="143">
        <v>3</v>
      </c>
      <c r="O289" s="143"/>
      <c r="P289" s="143">
        <v>4.9000000000000004</v>
      </c>
      <c r="Q289" s="143"/>
      <c r="R289" s="143">
        <f t="shared" si="480"/>
        <v>9.8000000000000007</v>
      </c>
      <c r="S289" s="143">
        <f t="shared" si="481"/>
        <v>14.700000000000001</v>
      </c>
      <c r="T289" s="143">
        <f t="shared" si="482"/>
        <v>4.9000000000000004</v>
      </c>
      <c r="U289" s="143">
        <f t="shared" si="483"/>
        <v>0</v>
      </c>
      <c r="V289" s="143">
        <f t="shared" si="484"/>
        <v>9.8000000000000007</v>
      </c>
      <c r="W289" s="143">
        <f t="shared" si="485"/>
        <v>0</v>
      </c>
      <c r="X289" s="143">
        <f t="shared" si="486"/>
        <v>0</v>
      </c>
      <c r="Y289" s="143">
        <f t="shared" si="487"/>
        <v>0</v>
      </c>
      <c r="Z289" s="143">
        <f t="shared" si="488"/>
        <v>0</v>
      </c>
      <c r="AA289" s="143">
        <f t="shared" si="489"/>
        <v>0</v>
      </c>
      <c r="AB289" s="143">
        <f t="shared" si="490"/>
        <v>4.9000000000000004</v>
      </c>
      <c r="AC289" s="143">
        <f t="shared" si="491"/>
        <v>14.700000000000001</v>
      </c>
    </row>
    <row r="290" spans="1:29" ht="15.75" x14ac:dyDescent="0.25">
      <c r="A290" s="81" t="s">
        <v>2045</v>
      </c>
      <c r="B290" s="81" t="s">
        <v>2046</v>
      </c>
      <c r="C290" s="81" t="s">
        <v>2</v>
      </c>
      <c r="D290" s="81" t="s">
        <v>3</v>
      </c>
      <c r="E290" s="81" t="s">
        <v>4</v>
      </c>
      <c r="F290" s="81" t="s">
        <v>5</v>
      </c>
      <c r="G290" s="81" t="s">
        <v>6</v>
      </c>
      <c r="H290" s="81" t="s">
        <v>7</v>
      </c>
      <c r="I290" s="81" t="s">
        <v>8</v>
      </c>
      <c r="J290" s="81" t="s">
        <v>9</v>
      </c>
      <c r="K290" s="81" t="s">
        <v>10</v>
      </c>
      <c r="L290" s="81" t="s">
        <v>11</v>
      </c>
      <c r="M290" s="81" t="s">
        <v>12</v>
      </c>
      <c r="N290" s="81" t="s">
        <v>13</v>
      </c>
      <c r="O290" s="81"/>
      <c r="P290" s="81" t="s">
        <v>14</v>
      </c>
      <c r="Q290" s="81"/>
      <c r="R290" s="81" t="s">
        <v>15</v>
      </c>
      <c r="S290" s="81" t="s">
        <v>16</v>
      </c>
      <c r="T290" s="81" t="s">
        <v>17</v>
      </c>
      <c r="U290" s="81" t="s">
        <v>18</v>
      </c>
      <c r="V290" s="81" t="s">
        <v>19</v>
      </c>
      <c r="W290" s="81" t="s">
        <v>20</v>
      </c>
      <c r="X290" s="81" t="s">
        <v>21</v>
      </c>
      <c r="Y290" s="81" t="s">
        <v>22</v>
      </c>
      <c r="Z290" s="81" t="s">
        <v>23</v>
      </c>
      <c r="AA290" s="81" t="s">
        <v>24</v>
      </c>
      <c r="AB290" s="81" t="s">
        <v>25</v>
      </c>
      <c r="AC290" s="81" t="s">
        <v>26</v>
      </c>
    </row>
    <row r="291" spans="1:29" ht="15.75" x14ac:dyDescent="0.25">
      <c r="A291" s="36" t="s">
        <v>27</v>
      </c>
      <c r="B291" s="37" t="s">
        <v>2047</v>
      </c>
      <c r="C291" s="143">
        <v>3</v>
      </c>
      <c r="D291" s="143"/>
      <c r="E291" s="143"/>
      <c r="F291" s="143"/>
      <c r="G291" s="143">
        <v>3</v>
      </c>
      <c r="H291" s="143"/>
      <c r="I291" s="143"/>
      <c r="J291" s="143"/>
      <c r="K291" s="143"/>
      <c r="L291" s="143"/>
      <c r="M291" s="143">
        <v>2</v>
      </c>
      <c r="N291" s="143"/>
      <c r="O291" s="143"/>
      <c r="P291" s="143">
        <v>4.4000000000000004</v>
      </c>
      <c r="Q291" s="143"/>
      <c r="R291" s="143">
        <f t="shared" ref="R291:R296" si="492">C291*P291</f>
        <v>13.200000000000001</v>
      </c>
      <c r="S291" s="143">
        <f t="shared" ref="S291:S296" si="493">D291*P291</f>
        <v>0</v>
      </c>
      <c r="T291" s="143">
        <f t="shared" ref="T291:T296" si="494">E291*P291</f>
        <v>0</v>
      </c>
      <c r="U291" s="143">
        <f t="shared" ref="U291:U296" si="495">F291*P291</f>
        <v>0</v>
      </c>
      <c r="V291" s="143">
        <f t="shared" ref="V291:V296" si="496">G291*P291</f>
        <v>13.200000000000001</v>
      </c>
      <c r="W291" s="143">
        <f t="shared" ref="W291:W296" si="497">H291*P291</f>
        <v>0</v>
      </c>
      <c r="X291" s="143">
        <f t="shared" ref="X291:X296" si="498">I291*P291</f>
        <v>0</v>
      </c>
      <c r="Y291" s="143">
        <f t="shared" ref="Y291:Y296" si="499">J291*P291</f>
        <v>0</v>
      </c>
      <c r="Z291" s="143">
        <f t="shared" ref="Z291:Z296" si="500">K291*P291</f>
        <v>0</v>
      </c>
      <c r="AA291" s="143">
        <f t="shared" ref="AA291:AA296" si="501">L291*P291</f>
        <v>0</v>
      </c>
      <c r="AB291" s="143">
        <f t="shared" ref="AB291:AB296" si="502">M291*P291</f>
        <v>8.8000000000000007</v>
      </c>
      <c r="AC291" s="143">
        <f t="shared" ref="AC291:AC296" si="503">N291*P291</f>
        <v>0</v>
      </c>
    </row>
    <row r="292" spans="1:29" ht="15.75" x14ac:dyDescent="0.25">
      <c r="A292" s="36" t="s">
        <v>31</v>
      </c>
      <c r="B292" s="37" t="s">
        <v>2048</v>
      </c>
      <c r="C292" s="143">
        <v>1</v>
      </c>
      <c r="D292" s="143"/>
      <c r="E292" s="143"/>
      <c r="F292" s="143"/>
      <c r="G292" s="143"/>
      <c r="H292" s="143"/>
      <c r="I292" s="143"/>
      <c r="J292" s="143"/>
      <c r="K292" s="143"/>
      <c r="L292" s="143"/>
      <c r="M292" s="143">
        <v>3</v>
      </c>
      <c r="N292" s="143"/>
      <c r="O292" s="143"/>
      <c r="P292" s="143">
        <v>4.4000000000000004</v>
      </c>
      <c r="Q292" s="143"/>
      <c r="R292" s="143">
        <f t="shared" si="492"/>
        <v>4.4000000000000004</v>
      </c>
      <c r="S292" s="143">
        <f t="shared" si="493"/>
        <v>0</v>
      </c>
      <c r="T292" s="143">
        <f t="shared" si="494"/>
        <v>0</v>
      </c>
      <c r="U292" s="143">
        <f t="shared" si="495"/>
        <v>0</v>
      </c>
      <c r="V292" s="143">
        <f t="shared" si="496"/>
        <v>0</v>
      </c>
      <c r="W292" s="143">
        <f t="shared" si="497"/>
        <v>0</v>
      </c>
      <c r="X292" s="143">
        <f t="shared" si="498"/>
        <v>0</v>
      </c>
      <c r="Y292" s="143">
        <f t="shared" si="499"/>
        <v>0</v>
      </c>
      <c r="Z292" s="143">
        <f t="shared" si="500"/>
        <v>0</v>
      </c>
      <c r="AA292" s="143">
        <f t="shared" si="501"/>
        <v>0</v>
      </c>
      <c r="AB292" s="143">
        <f t="shared" si="502"/>
        <v>13.200000000000001</v>
      </c>
      <c r="AC292" s="143">
        <f t="shared" si="503"/>
        <v>0</v>
      </c>
    </row>
    <row r="293" spans="1:29" ht="15.75" x14ac:dyDescent="0.25">
      <c r="A293" s="36" t="s">
        <v>33</v>
      </c>
      <c r="B293" s="37" t="s">
        <v>2049</v>
      </c>
      <c r="C293" s="143">
        <v>1</v>
      </c>
      <c r="D293" s="143"/>
      <c r="E293" s="143"/>
      <c r="F293" s="143"/>
      <c r="G293" s="143">
        <v>3</v>
      </c>
      <c r="H293" s="143"/>
      <c r="I293" s="143"/>
      <c r="J293" s="143"/>
      <c r="K293" s="143"/>
      <c r="L293" s="143"/>
      <c r="M293" s="143">
        <v>2</v>
      </c>
      <c r="N293" s="143"/>
      <c r="O293" s="143"/>
      <c r="P293" s="143">
        <v>4.4000000000000004</v>
      </c>
      <c r="Q293" s="143"/>
      <c r="R293" s="143">
        <f t="shared" si="492"/>
        <v>4.4000000000000004</v>
      </c>
      <c r="S293" s="143">
        <f t="shared" si="493"/>
        <v>0</v>
      </c>
      <c r="T293" s="143">
        <f t="shared" si="494"/>
        <v>0</v>
      </c>
      <c r="U293" s="143">
        <f t="shared" si="495"/>
        <v>0</v>
      </c>
      <c r="V293" s="143">
        <f t="shared" si="496"/>
        <v>13.200000000000001</v>
      </c>
      <c r="W293" s="143">
        <f t="shared" si="497"/>
        <v>0</v>
      </c>
      <c r="X293" s="143">
        <f t="shared" si="498"/>
        <v>0</v>
      </c>
      <c r="Y293" s="143">
        <f t="shared" si="499"/>
        <v>0</v>
      </c>
      <c r="Z293" s="143">
        <f t="shared" si="500"/>
        <v>0</v>
      </c>
      <c r="AA293" s="143">
        <f t="shared" si="501"/>
        <v>0</v>
      </c>
      <c r="AB293" s="143">
        <f t="shared" si="502"/>
        <v>8.8000000000000007</v>
      </c>
      <c r="AC293" s="143">
        <f t="shared" si="503"/>
        <v>0</v>
      </c>
    </row>
    <row r="294" spans="1:29" ht="15.75" x14ac:dyDescent="0.25">
      <c r="A294" s="36" t="s">
        <v>35</v>
      </c>
      <c r="B294" s="37" t="s">
        <v>2050</v>
      </c>
      <c r="C294" s="143">
        <v>1</v>
      </c>
      <c r="D294" s="143"/>
      <c r="E294" s="143">
        <v>3</v>
      </c>
      <c r="F294" s="143"/>
      <c r="G294" s="143"/>
      <c r="H294" s="143"/>
      <c r="I294" s="143"/>
      <c r="J294" s="143"/>
      <c r="K294" s="143"/>
      <c r="L294" s="143"/>
      <c r="M294" s="143">
        <v>2</v>
      </c>
      <c r="N294" s="143"/>
      <c r="O294" s="143"/>
      <c r="P294" s="143">
        <v>4.4000000000000004</v>
      </c>
      <c r="Q294" s="143"/>
      <c r="R294" s="143">
        <f t="shared" si="492"/>
        <v>4.4000000000000004</v>
      </c>
      <c r="S294" s="143">
        <f t="shared" si="493"/>
        <v>0</v>
      </c>
      <c r="T294" s="143">
        <f t="shared" si="494"/>
        <v>13.200000000000001</v>
      </c>
      <c r="U294" s="143">
        <f t="shared" si="495"/>
        <v>0</v>
      </c>
      <c r="V294" s="143">
        <f t="shared" si="496"/>
        <v>0</v>
      </c>
      <c r="W294" s="143">
        <f t="shared" si="497"/>
        <v>0</v>
      </c>
      <c r="X294" s="143">
        <f t="shared" si="498"/>
        <v>0</v>
      </c>
      <c r="Y294" s="143">
        <f t="shared" si="499"/>
        <v>0</v>
      </c>
      <c r="Z294" s="143">
        <f t="shared" si="500"/>
        <v>0</v>
      </c>
      <c r="AA294" s="143">
        <f t="shared" si="501"/>
        <v>0</v>
      </c>
      <c r="AB294" s="143">
        <f t="shared" si="502"/>
        <v>8.8000000000000007</v>
      </c>
      <c r="AC294" s="143">
        <f t="shared" si="503"/>
        <v>0</v>
      </c>
    </row>
    <row r="295" spans="1:29" ht="15.75" x14ac:dyDescent="0.25">
      <c r="A295" s="36" t="s">
        <v>37</v>
      </c>
      <c r="B295" s="37" t="s">
        <v>2051</v>
      </c>
      <c r="C295" s="143">
        <v>1</v>
      </c>
      <c r="D295" s="143">
        <v>3</v>
      </c>
      <c r="E295" s="143"/>
      <c r="F295" s="143"/>
      <c r="G295" s="143">
        <v>2</v>
      </c>
      <c r="H295" s="143"/>
      <c r="I295" s="143"/>
      <c r="J295" s="143"/>
      <c r="K295" s="143"/>
      <c r="L295" s="143"/>
      <c r="M295" s="143"/>
      <c r="N295" s="143"/>
      <c r="O295" s="143"/>
      <c r="P295" s="143">
        <v>4.4000000000000004</v>
      </c>
      <c r="Q295" s="143"/>
      <c r="R295" s="143">
        <f t="shared" si="492"/>
        <v>4.4000000000000004</v>
      </c>
      <c r="S295" s="143">
        <f t="shared" si="493"/>
        <v>13.200000000000001</v>
      </c>
      <c r="T295" s="143">
        <f t="shared" si="494"/>
        <v>0</v>
      </c>
      <c r="U295" s="143">
        <f t="shared" si="495"/>
        <v>0</v>
      </c>
      <c r="V295" s="143">
        <f t="shared" si="496"/>
        <v>8.8000000000000007</v>
      </c>
      <c r="W295" s="143">
        <f t="shared" si="497"/>
        <v>0</v>
      </c>
      <c r="X295" s="143">
        <f t="shared" si="498"/>
        <v>0</v>
      </c>
      <c r="Y295" s="143">
        <f t="shared" si="499"/>
        <v>0</v>
      </c>
      <c r="Z295" s="143">
        <f t="shared" si="500"/>
        <v>0</v>
      </c>
      <c r="AA295" s="143">
        <f t="shared" si="501"/>
        <v>0</v>
      </c>
      <c r="AB295" s="143">
        <f t="shared" si="502"/>
        <v>0</v>
      </c>
      <c r="AC295" s="143">
        <f t="shared" si="503"/>
        <v>0</v>
      </c>
    </row>
    <row r="296" spans="1:29" ht="15.75" x14ac:dyDescent="0.25">
      <c r="A296" s="36" t="s">
        <v>39</v>
      </c>
      <c r="B296" s="37" t="s">
        <v>2052</v>
      </c>
      <c r="C296" s="143">
        <v>1</v>
      </c>
      <c r="D296" s="143"/>
      <c r="E296" s="143">
        <v>2</v>
      </c>
      <c r="F296" s="143"/>
      <c r="G296" s="143">
        <v>3</v>
      </c>
      <c r="H296" s="143"/>
      <c r="I296" s="143"/>
      <c r="J296" s="143"/>
      <c r="K296" s="143"/>
      <c r="L296" s="143"/>
      <c r="M296" s="143"/>
      <c r="N296" s="143"/>
      <c r="O296" s="143"/>
      <c r="P296" s="143">
        <v>4.4000000000000004</v>
      </c>
      <c r="Q296" s="143"/>
      <c r="R296" s="143">
        <f t="shared" si="492"/>
        <v>4.4000000000000004</v>
      </c>
      <c r="S296" s="143">
        <f t="shared" si="493"/>
        <v>0</v>
      </c>
      <c r="T296" s="143">
        <f t="shared" si="494"/>
        <v>8.8000000000000007</v>
      </c>
      <c r="U296" s="143">
        <f t="shared" si="495"/>
        <v>0</v>
      </c>
      <c r="V296" s="143">
        <f t="shared" si="496"/>
        <v>13.200000000000001</v>
      </c>
      <c r="W296" s="143">
        <f t="shared" si="497"/>
        <v>0</v>
      </c>
      <c r="X296" s="143">
        <f t="shared" si="498"/>
        <v>0</v>
      </c>
      <c r="Y296" s="143">
        <f t="shared" si="499"/>
        <v>0</v>
      </c>
      <c r="Z296" s="143">
        <f t="shared" si="500"/>
        <v>0</v>
      </c>
      <c r="AA296" s="143">
        <f t="shared" si="501"/>
        <v>0</v>
      </c>
      <c r="AB296" s="143">
        <f t="shared" si="502"/>
        <v>0</v>
      </c>
      <c r="AC296" s="143">
        <f t="shared" si="503"/>
        <v>0</v>
      </c>
    </row>
    <row r="297" spans="1:29" ht="15.75" x14ac:dyDescent="0.25">
      <c r="A297" s="81" t="s">
        <v>2053</v>
      </c>
      <c r="B297" s="81" t="s">
        <v>2054</v>
      </c>
      <c r="C297" s="81" t="s">
        <v>2</v>
      </c>
      <c r="D297" s="81" t="s">
        <v>3</v>
      </c>
      <c r="E297" s="81" t="s">
        <v>4</v>
      </c>
      <c r="F297" s="81" t="s">
        <v>5</v>
      </c>
      <c r="G297" s="81" t="s">
        <v>6</v>
      </c>
      <c r="H297" s="81" t="s">
        <v>7</v>
      </c>
      <c r="I297" s="81" t="s">
        <v>8</v>
      </c>
      <c r="J297" s="81" t="s">
        <v>9</v>
      </c>
      <c r="K297" s="81" t="s">
        <v>10</v>
      </c>
      <c r="L297" s="81" t="s">
        <v>11</v>
      </c>
      <c r="M297" s="81" t="s">
        <v>12</v>
      </c>
      <c r="N297" s="81" t="s">
        <v>13</v>
      </c>
      <c r="O297" s="81"/>
      <c r="P297" s="81" t="s">
        <v>14</v>
      </c>
      <c r="Q297" s="81"/>
      <c r="R297" s="81" t="s">
        <v>15</v>
      </c>
      <c r="S297" s="81" t="s">
        <v>16</v>
      </c>
      <c r="T297" s="81" t="s">
        <v>17</v>
      </c>
      <c r="U297" s="81" t="s">
        <v>18</v>
      </c>
      <c r="V297" s="81" t="s">
        <v>19</v>
      </c>
      <c r="W297" s="81" t="s">
        <v>20</v>
      </c>
      <c r="X297" s="81" t="s">
        <v>21</v>
      </c>
      <c r="Y297" s="81" t="s">
        <v>22</v>
      </c>
      <c r="Z297" s="81" t="s">
        <v>23</v>
      </c>
      <c r="AA297" s="81" t="s">
        <v>24</v>
      </c>
      <c r="AB297" s="81" t="s">
        <v>25</v>
      </c>
      <c r="AC297" s="81" t="s">
        <v>26</v>
      </c>
    </row>
    <row r="298" spans="1:29" ht="15.75" x14ac:dyDescent="0.25">
      <c r="A298" s="36" t="s">
        <v>27</v>
      </c>
      <c r="B298" s="37" t="s">
        <v>2055</v>
      </c>
      <c r="C298" s="143"/>
      <c r="D298" s="143"/>
      <c r="E298" s="143"/>
      <c r="F298" s="143"/>
      <c r="G298" s="143"/>
      <c r="H298" s="143"/>
      <c r="I298" s="143"/>
      <c r="J298" s="143">
        <v>3</v>
      </c>
      <c r="K298" s="143"/>
      <c r="L298" s="143"/>
      <c r="M298" s="143">
        <v>3</v>
      </c>
      <c r="N298" s="143">
        <v>1</v>
      </c>
      <c r="O298" s="143"/>
      <c r="P298" s="143">
        <v>2.4</v>
      </c>
      <c r="Q298" s="143"/>
      <c r="R298" s="143">
        <f t="shared" ref="R298:R303" si="504">C298*P298</f>
        <v>0</v>
      </c>
      <c r="S298" s="143">
        <f t="shared" ref="S298:S303" si="505">D298*P298</f>
        <v>0</v>
      </c>
      <c r="T298" s="143">
        <f t="shared" ref="T298:T303" si="506">E298*P298</f>
        <v>0</v>
      </c>
      <c r="U298" s="143">
        <f t="shared" ref="U298:U303" si="507">F298*P298</f>
        <v>0</v>
      </c>
      <c r="V298" s="143">
        <f t="shared" ref="V298:V303" si="508">G298*P298</f>
        <v>0</v>
      </c>
      <c r="W298" s="143">
        <f t="shared" ref="W298:W303" si="509">H298*P298</f>
        <v>0</v>
      </c>
      <c r="X298" s="143">
        <f t="shared" ref="X298:X303" si="510">I298*P298</f>
        <v>0</v>
      </c>
      <c r="Y298" s="143">
        <f t="shared" ref="Y298:Y303" si="511">J298*P298</f>
        <v>7.1999999999999993</v>
      </c>
      <c r="Z298" s="143">
        <f t="shared" ref="Z298:Z303" si="512">K298*P298</f>
        <v>0</v>
      </c>
      <c r="AA298" s="143">
        <f t="shared" ref="AA298:AA303" si="513">L298*P298</f>
        <v>0</v>
      </c>
      <c r="AB298" s="143">
        <f t="shared" ref="AB298:AB303" si="514">M298*P298</f>
        <v>7.1999999999999993</v>
      </c>
      <c r="AC298" s="143">
        <f t="shared" ref="AC298:AC303" si="515">N298*P298</f>
        <v>2.4</v>
      </c>
    </row>
    <row r="299" spans="1:29" ht="15.75" x14ac:dyDescent="0.25">
      <c r="A299" s="36" t="s">
        <v>31</v>
      </c>
      <c r="B299" s="37" t="s">
        <v>2056</v>
      </c>
      <c r="C299" s="143"/>
      <c r="D299" s="143"/>
      <c r="E299" s="143"/>
      <c r="F299" s="143"/>
      <c r="G299" s="143"/>
      <c r="H299" s="143"/>
      <c r="I299" s="143"/>
      <c r="J299" s="143">
        <v>2</v>
      </c>
      <c r="K299" s="143"/>
      <c r="L299" s="143"/>
      <c r="M299" s="143">
        <v>2</v>
      </c>
      <c r="N299" s="143">
        <v>1</v>
      </c>
      <c r="O299" s="143"/>
      <c r="P299" s="143">
        <v>2.4</v>
      </c>
      <c r="Q299" s="143"/>
      <c r="R299" s="143">
        <f t="shared" si="504"/>
        <v>0</v>
      </c>
      <c r="S299" s="143">
        <f t="shared" si="505"/>
        <v>0</v>
      </c>
      <c r="T299" s="143">
        <f t="shared" si="506"/>
        <v>0</v>
      </c>
      <c r="U299" s="143">
        <f t="shared" si="507"/>
        <v>0</v>
      </c>
      <c r="V299" s="143">
        <f t="shared" si="508"/>
        <v>0</v>
      </c>
      <c r="W299" s="143">
        <f t="shared" si="509"/>
        <v>0</v>
      </c>
      <c r="X299" s="143">
        <f t="shared" si="510"/>
        <v>0</v>
      </c>
      <c r="Y299" s="143">
        <f t="shared" si="511"/>
        <v>4.8</v>
      </c>
      <c r="Z299" s="143">
        <f t="shared" si="512"/>
        <v>0</v>
      </c>
      <c r="AA299" s="143">
        <f t="shared" si="513"/>
        <v>0</v>
      </c>
      <c r="AB299" s="143">
        <f t="shared" si="514"/>
        <v>4.8</v>
      </c>
      <c r="AC299" s="143">
        <f t="shared" si="515"/>
        <v>2.4</v>
      </c>
    </row>
    <row r="300" spans="1:29" ht="15.75" x14ac:dyDescent="0.25">
      <c r="A300" s="36" t="s">
        <v>33</v>
      </c>
      <c r="B300" s="37" t="s">
        <v>1752</v>
      </c>
      <c r="C300" s="143"/>
      <c r="D300" s="143"/>
      <c r="E300" s="143"/>
      <c r="F300" s="143"/>
      <c r="G300" s="143"/>
      <c r="H300" s="143"/>
      <c r="I300" s="143"/>
      <c r="J300" s="143">
        <v>2</v>
      </c>
      <c r="K300" s="143"/>
      <c r="L300" s="143"/>
      <c r="M300" s="143">
        <v>2</v>
      </c>
      <c r="N300" s="143">
        <v>1</v>
      </c>
      <c r="O300" s="143"/>
      <c r="P300" s="143">
        <v>2.4</v>
      </c>
      <c r="Q300" s="143"/>
      <c r="R300" s="143">
        <f t="shared" si="504"/>
        <v>0</v>
      </c>
      <c r="S300" s="143">
        <f t="shared" si="505"/>
        <v>0</v>
      </c>
      <c r="T300" s="143">
        <f t="shared" si="506"/>
        <v>0</v>
      </c>
      <c r="U300" s="143">
        <f t="shared" si="507"/>
        <v>0</v>
      </c>
      <c r="V300" s="143">
        <f t="shared" si="508"/>
        <v>0</v>
      </c>
      <c r="W300" s="143">
        <f t="shared" si="509"/>
        <v>0</v>
      </c>
      <c r="X300" s="143">
        <f t="shared" si="510"/>
        <v>0</v>
      </c>
      <c r="Y300" s="143">
        <f t="shared" si="511"/>
        <v>4.8</v>
      </c>
      <c r="Z300" s="143">
        <f t="shared" si="512"/>
        <v>0</v>
      </c>
      <c r="AA300" s="143">
        <f t="shared" si="513"/>
        <v>0</v>
      </c>
      <c r="AB300" s="143">
        <f t="shared" si="514"/>
        <v>4.8</v>
      </c>
      <c r="AC300" s="143">
        <f t="shared" si="515"/>
        <v>2.4</v>
      </c>
    </row>
    <row r="301" spans="1:29" ht="15.75" x14ac:dyDescent="0.25">
      <c r="A301" s="36" t="s">
        <v>35</v>
      </c>
      <c r="B301" s="37" t="s">
        <v>2057</v>
      </c>
      <c r="C301" s="143"/>
      <c r="D301" s="143"/>
      <c r="E301" s="143"/>
      <c r="F301" s="143"/>
      <c r="G301" s="143"/>
      <c r="H301" s="143"/>
      <c r="I301" s="143"/>
      <c r="J301" s="143">
        <v>2</v>
      </c>
      <c r="K301" s="143"/>
      <c r="L301" s="143"/>
      <c r="M301" s="143">
        <v>2</v>
      </c>
      <c r="N301" s="143">
        <v>1</v>
      </c>
      <c r="O301" s="143"/>
      <c r="P301" s="143">
        <v>2.4</v>
      </c>
      <c r="Q301" s="143"/>
      <c r="R301" s="143">
        <f t="shared" si="504"/>
        <v>0</v>
      </c>
      <c r="S301" s="143">
        <f t="shared" si="505"/>
        <v>0</v>
      </c>
      <c r="T301" s="143">
        <f t="shared" si="506"/>
        <v>0</v>
      </c>
      <c r="U301" s="143">
        <f t="shared" si="507"/>
        <v>0</v>
      </c>
      <c r="V301" s="143">
        <f t="shared" si="508"/>
        <v>0</v>
      </c>
      <c r="W301" s="143">
        <f t="shared" si="509"/>
        <v>0</v>
      </c>
      <c r="X301" s="143">
        <f t="shared" si="510"/>
        <v>0</v>
      </c>
      <c r="Y301" s="143">
        <f t="shared" si="511"/>
        <v>4.8</v>
      </c>
      <c r="Z301" s="143">
        <f t="shared" si="512"/>
        <v>0</v>
      </c>
      <c r="AA301" s="143">
        <f t="shared" si="513"/>
        <v>0</v>
      </c>
      <c r="AB301" s="143">
        <f t="shared" si="514"/>
        <v>4.8</v>
      </c>
      <c r="AC301" s="143">
        <f t="shared" si="515"/>
        <v>2.4</v>
      </c>
    </row>
    <row r="302" spans="1:29" ht="15.75" x14ac:dyDescent="0.25">
      <c r="A302" s="36" t="s">
        <v>37</v>
      </c>
      <c r="B302" s="37" t="s">
        <v>2058</v>
      </c>
      <c r="C302" s="143"/>
      <c r="D302" s="143"/>
      <c r="E302" s="143"/>
      <c r="F302" s="143"/>
      <c r="G302" s="143"/>
      <c r="H302" s="143"/>
      <c r="I302" s="143"/>
      <c r="J302" s="143">
        <v>2</v>
      </c>
      <c r="K302" s="143"/>
      <c r="L302" s="143"/>
      <c r="M302" s="143">
        <v>2</v>
      </c>
      <c r="N302" s="143">
        <v>1</v>
      </c>
      <c r="O302" s="143"/>
      <c r="P302" s="143">
        <v>2.4</v>
      </c>
      <c r="Q302" s="143"/>
      <c r="R302" s="143">
        <f t="shared" si="504"/>
        <v>0</v>
      </c>
      <c r="S302" s="143">
        <f t="shared" si="505"/>
        <v>0</v>
      </c>
      <c r="T302" s="143">
        <f t="shared" si="506"/>
        <v>0</v>
      </c>
      <c r="U302" s="143">
        <f t="shared" si="507"/>
        <v>0</v>
      </c>
      <c r="V302" s="143">
        <f t="shared" si="508"/>
        <v>0</v>
      </c>
      <c r="W302" s="143">
        <f t="shared" si="509"/>
        <v>0</v>
      </c>
      <c r="X302" s="143">
        <f t="shared" si="510"/>
        <v>0</v>
      </c>
      <c r="Y302" s="143">
        <f t="shared" si="511"/>
        <v>4.8</v>
      </c>
      <c r="Z302" s="143">
        <f t="shared" si="512"/>
        <v>0</v>
      </c>
      <c r="AA302" s="143">
        <f t="shared" si="513"/>
        <v>0</v>
      </c>
      <c r="AB302" s="143">
        <f t="shared" si="514"/>
        <v>4.8</v>
      </c>
      <c r="AC302" s="143">
        <f t="shared" si="515"/>
        <v>2.4</v>
      </c>
    </row>
    <row r="303" spans="1:29" ht="15.75" x14ac:dyDescent="0.25">
      <c r="A303" s="36" t="s">
        <v>39</v>
      </c>
      <c r="B303" s="37" t="s">
        <v>2059</v>
      </c>
      <c r="C303" s="143"/>
      <c r="D303" s="143"/>
      <c r="E303" s="143">
        <v>2</v>
      </c>
      <c r="F303" s="143"/>
      <c r="G303" s="143">
        <v>1</v>
      </c>
      <c r="H303" s="143"/>
      <c r="I303" s="143"/>
      <c r="J303" s="143">
        <v>2</v>
      </c>
      <c r="K303" s="143"/>
      <c r="L303" s="143">
        <v>1</v>
      </c>
      <c r="M303" s="143">
        <v>2</v>
      </c>
      <c r="N303" s="143">
        <v>1</v>
      </c>
      <c r="O303" s="143"/>
      <c r="P303" s="143">
        <v>2.4</v>
      </c>
      <c r="Q303" s="143"/>
      <c r="R303" s="143">
        <f t="shared" si="504"/>
        <v>0</v>
      </c>
      <c r="S303" s="143">
        <f t="shared" si="505"/>
        <v>0</v>
      </c>
      <c r="T303" s="143">
        <f t="shared" si="506"/>
        <v>4.8</v>
      </c>
      <c r="U303" s="143">
        <f t="shared" si="507"/>
        <v>0</v>
      </c>
      <c r="V303" s="143">
        <f t="shared" si="508"/>
        <v>2.4</v>
      </c>
      <c r="W303" s="143">
        <f t="shared" si="509"/>
        <v>0</v>
      </c>
      <c r="X303" s="143">
        <f t="shared" si="510"/>
        <v>0</v>
      </c>
      <c r="Y303" s="143">
        <f t="shared" si="511"/>
        <v>4.8</v>
      </c>
      <c r="Z303" s="143">
        <f t="shared" si="512"/>
        <v>0</v>
      </c>
      <c r="AA303" s="143">
        <f t="shared" si="513"/>
        <v>2.4</v>
      </c>
      <c r="AB303" s="143">
        <f t="shared" si="514"/>
        <v>4.8</v>
      </c>
      <c r="AC303" s="143">
        <f t="shared" si="515"/>
        <v>2.4</v>
      </c>
    </row>
    <row r="304" spans="1:29" ht="15.75" x14ac:dyDescent="0.25">
      <c r="A304" s="81" t="s">
        <v>2060</v>
      </c>
      <c r="B304" s="81" t="s">
        <v>2061</v>
      </c>
      <c r="C304" s="81" t="s">
        <v>2</v>
      </c>
      <c r="D304" s="81" t="s">
        <v>3</v>
      </c>
      <c r="E304" s="81" t="s">
        <v>4</v>
      </c>
      <c r="F304" s="81" t="s">
        <v>5</v>
      </c>
      <c r="G304" s="81" t="s">
        <v>6</v>
      </c>
      <c r="H304" s="81" t="s">
        <v>7</v>
      </c>
      <c r="I304" s="81" t="s">
        <v>8</v>
      </c>
      <c r="J304" s="81" t="s">
        <v>9</v>
      </c>
      <c r="K304" s="81" t="s">
        <v>10</v>
      </c>
      <c r="L304" s="81" t="s">
        <v>11</v>
      </c>
      <c r="M304" s="81" t="s">
        <v>12</v>
      </c>
      <c r="N304" s="81" t="s">
        <v>13</v>
      </c>
      <c r="O304" s="81"/>
      <c r="P304" s="81" t="s">
        <v>14</v>
      </c>
      <c r="Q304" s="81"/>
      <c r="R304" s="81" t="s">
        <v>15</v>
      </c>
      <c r="S304" s="81" t="s">
        <v>16</v>
      </c>
      <c r="T304" s="81" t="s">
        <v>17</v>
      </c>
      <c r="U304" s="81" t="s">
        <v>18</v>
      </c>
      <c r="V304" s="81" t="s">
        <v>19</v>
      </c>
      <c r="W304" s="81" t="s">
        <v>20</v>
      </c>
      <c r="X304" s="81" t="s">
        <v>21</v>
      </c>
      <c r="Y304" s="81" t="s">
        <v>22</v>
      </c>
      <c r="Z304" s="81" t="s">
        <v>23</v>
      </c>
      <c r="AA304" s="81" t="s">
        <v>24</v>
      </c>
      <c r="AB304" s="81" t="s">
        <v>25</v>
      </c>
      <c r="AC304" s="81" t="s">
        <v>26</v>
      </c>
    </row>
    <row r="305" spans="1:29" ht="15.75" x14ac:dyDescent="0.25">
      <c r="A305" s="36" t="s">
        <v>27</v>
      </c>
      <c r="B305" s="37" t="s">
        <v>2062</v>
      </c>
      <c r="C305" s="143">
        <v>3</v>
      </c>
      <c r="D305" s="143"/>
      <c r="E305" s="143"/>
      <c r="F305" s="143"/>
      <c r="G305" s="143"/>
      <c r="H305" s="143"/>
      <c r="I305" s="143"/>
      <c r="J305" s="143"/>
      <c r="K305" s="143"/>
      <c r="L305" s="143"/>
      <c r="M305" s="143">
        <v>2</v>
      </c>
      <c r="N305" s="143"/>
      <c r="O305" s="143"/>
      <c r="P305" s="143">
        <v>2.9</v>
      </c>
      <c r="Q305" s="143"/>
      <c r="R305" s="143">
        <f t="shared" ref="R305:R310" si="516">C305*P305</f>
        <v>8.6999999999999993</v>
      </c>
      <c r="S305" s="143">
        <f t="shared" ref="S305:S310" si="517">D305*P305</f>
        <v>0</v>
      </c>
      <c r="T305" s="143">
        <f t="shared" ref="T305:T310" si="518">E305*P305</f>
        <v>0</v>
      </c>
      <c r="U305" s="143">
        <f t="shared" ref="U305:U310" si="519">F305*P305</f>
        <v>0</v>
      </c>
      <c r="V305" s="143">
        <f t="shared" ref="V305:V310" si="520">G305*P305</f>
        <v>0</v>
      </c>
      <c r="W305" s="143">
        <f t="shared" ref="W305:W310" si="521">H305*P305</f>
        <v>0</v>
      </c>
      <c r="X305" s="143">
        <f t="shared" ref="X305:X310" si="522">I305*P305</f>
        <v>0</v>
      </c>
      <c r="Y305" s="143">
        <f t="shared" ref="Y305:Y310" si="523">J305*P305</f>
        <v>0</v>
      </c>
      <c r="Z305" s="143">
        <f t="shared" ref="Z305:Z310" si="524">K305*P305</f>
        <v>0</v>
      </c>
      <c r="AA305" s="143">
        <f t="shared" ref="AA305:AA310" si="525">L305*P305</f>
        <v>0</v>
      </c>
      <c r="AB305" s="143">
        <f t="shared" ref="AB305:AB310" si="526">M305*P305</f>
        <v>5.8</v>
      </c>
      <c r="AC305" s="143">
        <f t="shared" ref="AC305:AC310" si="527">N305*P305</f>
        <v>0</v>
      </c>
    </row>
    <row r="306" spans="1:29" ht="15.75" x14ac:dyDescent="0.25">
      <c r="A306" s="36" t="s">
        <v>31</v>
      </c>
      <c r="B306" s="37" t="s">
        <v>2063</v>
      </c>
      <c r="C306" s="143"/>
      <c r="D306" s="143">
        <v>3</v>
      </c>
      <c r="E306" s="143"/>
      <c r="F306" s="143"/>
      <c r="G306" s="143"/>
      <c r="H306" s="143"/>
      <c r="I306" s="143"/>
      <c r="J306" s="143"/>
      <c r="K306" s="143"/>
      <c r="L306" s="143"/>
      <c r="M306" s="143">
        <v>2</v>
      </c>
      <c r="N306" s="143"/>
      <c r="O306" s="143"/>
      <c r="P306" s="143">
        <v>2.9</v>
      </c>
      <c r="Q306" s="143"/>
      <c r="R306" s="143">
        <f t="shared" si="516"/>
        <v>0</v>
      </c>
      <c r="S306" s="143">
        <f t="shared" si="517"/>
        <v>8.6999999999999993</v>
      </c>
      <c r="T306" s="143">
        <f t="shared" si="518"/>
        <v>0</v>
      </c>
      <c r="U306" s="143">
        <f t="shared" si="519"/>
        <v>0</v>
      </c>
      <c r="V306" s="143">
        <f t="shared" si="520"/>
        <v>0</v>
      </c>
      <c r="W306" s="143">
        <f t="shared" si="521"/>
        <v>0</v>
      </c>
      <c r="X306" s="143">
        <f t="shared" si="522"/>
        <v>0</v>
      </c>
      <c r="Y306" s="143">
        <f t="shared" si="523"/>
        <v>0</v>
      </c>
      <c r="Z306" s="143">
        <f t="shared" si="524"/>
        <v>0</v>
      </c>
      <c r="AA306" s="143">
        <f t="shared" si="525"/>
        <v>0</v>
      </c>
      <c r="AB306" s="143">
        <f t="shared" si="526"/>
        <v>5.8</v>
      </c>
      <c r="AC306" s="143">
        <f t="shared" si="527"/>
        <v>0</v>
      </c>
    </row>
    <row r="307" spans="1:29" ht="15.75" x14ac:dyDescent="0.25">
      <c r="A307" s="36" t="s">
        <v>33</v>
      </c>
      <c r="B307" s="37" t="s">
        <v>2064</v>
      </c>
      <c r="C307" s="143">
        <v>2</v>
      </c>
      <c r="D307" s="143"/>
      <c r="E307" s="143">
        <v>2</v>
      </c>
      <c r="F307" s="143"/>
      <c r="G307" s="143"/>
      <c r="H307" s="143"/>
      <c r="I307" s="143"/>
      <c r="J307" s="143"/>
      <c r="K307" s="143"/>
      <c r="L307" s="143">
        <v>1</v>
      </c>
      <c r="M307" s="143">
        <v>3</v>
      </c>
      <c r="N307" s="143"/>
      <c r="O307" s="143"/>
      <c r="P307" s="143">
        <v>2.9</v>
      </c>
      <c r="Q307" s="143"/>
      <c r="R307" s="143">
        <f t="shared" si="516"/>
        <v>5.8</v>
      </c>
      <c r="S307" s="143">
        <f t="shared" si="517"/>
        <v>0</v>
      </c>
      <c r="T307" s="143">
        <f t="shared" si="518"/>
        <v>5.8</v>
      </c>
      <c r="U307" s="143">
        <f t="shared" si="519"/>
        <v>0</v>
      </c>
      <c r="V307" s="143">
        <f t="shared" si="520"/>
        <v>0</v>
      </c>
      <c r="W307" s="143">
        <f t="shared" si="521"/>
        <v>0</v>
      </c>
      <c r="X307" s="143">
        <f t="shared" si="522"/>
        <v>0</v>
      </c>
      <c r="Y307" s="143">
        <f t="shared" si="523"/>
        <v>0</v>
      </c>
      <c r="Z307" s="143">
        <f t="shared" si="524"/>
        <v>0</v>
      </c>
      <c r="AA307" s="143">
        <f t="shared" si="525"/>
        <v>2.9</v>
      </c>
      <c r="AB307" s="143">
        <f t="shared" si="526"/>
        <v>8.6999999999999993</v>
      </c>
      <c r="AC307" s="143">
        <f t="shared" si="527"/>
        <v>0</v>
      </c>
    </row>
    <row r="308" spans="1:29" ht="15.75" x14ac:dyDescent="0.25">
      <c r="A308" s="36" t="s">
        <v>35</v>
      </c>
      <c r="B308" s="37" t="s">
        <v>2065</v>
      </c>
      <c r="C308" s="143">
        <v>3</v>
      </c>
      <c r="D308" s="143"/>
      <c r="E308" s="143"/>
      <c r="F308" s="143"/>
      <c r="G308" s="143"/>
      <c r="H308" s="143"/>
      <c r="I308" s="143"/>
      <c r="J308" s="143"/>
      <c r="K308" s="143"/>
      <c r="L308" s="143"/>
      <c r="M308" s="143">
        <v>2</v>
      </c>
      <c r="N308" s="143"/>
      <c r="O308" s="143"/>
      <c r="P308" s="143">
        <v>2.9</v>
      </c>
      <c r="Q308" s="143"/>
      <c r="R308" s="143">
        <f t="shared" si="516"/>
        <v>8.6999999999999993</v>
      </c>
      <c r="S308" s="143">
        <f t="shared" si="517"/>
        <v>0</v>
      </c>
      <c r="T308" s="143">
        <f t="shared" si="518"/>
        <v>0</v>
      </c>
      <c r="U308" s="143">
        <f t="shared" si="519"/>
        <v>0</v>
      </c>
      <c r="V308" s="143">
        <f t="shared" si="520"/>
        <v>0</v>
      </c>
      <c r="W308" s="143">
        <f t="shared" si="521"/>
        <v>0</v>
      </c>
      <c r="X308" s="143">
        <f t="shared" si="522"/>
        <v>0</v>
      </c>
      <c r="Y308" s="143">
        <f t="shared" si="523"/>
        <v>0</v>
      </c>
      <c r="Z308" s="143">
        <f t="shared" si="524"/>
        <v>0</v>
      </c>
      <c r="AA308" s="143">
        <f t="shared" si="525"/>
        <v>0</v>
      </c>
      <c r="AB308" s="143">
        <f t="shared" si="526"/>
        <v>5.8</v>
      </c>
      <c r="AC308" s="143">
        <f t="shared" si="527"/>
        <v>0</v>
      </c>
    </row>
    <row r="309" spans="1:29" ht="15.75" x14ac:dyDescent="0.25">
      <c r="A309" s="36" t="s">
        <v>37</v>
      </c>
      <c r="B309" s="37" t="s">
        <v>2066</v>
      </c>
      <c r="C309" s="143"/>
      <c r="D309" s="143">
        <v>3</v>
      </c>
      <c r="E309" s="143"/>
      <c r="F309" s="143"/>
      <c r="G309" s="143"/>
      <c r="H309" s="143"/>
      <c r="I309" s="143"/>
      <c r="J309" s="143"/>
      <c r="K309" s="143"/>
      <c r="L309" s="143"/>
      <c r="M309" s="143">
        <v>2</v>
      </c>
      <c r="N309" s="143"/>
      <c r="O309" s="143"/>
      <c r="P309" s="143">
        <v>2.9</v>
      </c>
      <c r="Q309" s="143"/>
      <c r="R309" s="143">
        <f t="shared" si="516"/>
        <v>0</v>
      </c>
      <c r="S309" s="143">
        <f t="shared" si="517"/>
        <v>8.6999999999999993</v>
      </c>
      <c r="T309" s="143">
        <f t="shared" si="518"/>
        <v>0</v>
      </c>
      <c r="U309" s="143">
        <f t="shared" si="519"/>
        <v>0</v>
      </c>
      <c r="V309" s="143">
        <f t="shared" si="520"/>
        <v>0</v>
      </c>
      <c r="W309" s="143">
        <f t="shared" si="521"/>
        <v>0</v>
      </c>
      <c r="X309" s="143">
        <f t="shared" si="522"/>
        <v>0</v>
      </c>
      <c r="Y309" s="143">
        <f t="shared" si="523"/>
        <v>0</v>
      </c>
      <c r="Z309" s="143">
        <f t="shared" si="524"/>
        <v>0</v>
      </c>
      <c r="AA309" s="143">
        <f t="shared" si="525"/>
        <v>0</v>
      </c>
      <c r="AB309" s="143">
        <f t="shared" si="526"/>
        <v>5.8</v>
      </c>
      <c r="AC309" s="143">
        <f t="shared" si="527"/>
        <v>0</v>
      </c>
    </row>
    <row r="310" spans="1:29" ht="15.75" x14ac:dyDescent="0.25">
      <c r="A310" s="36" t="s">
        <v>39</v>
      </c>
      <c r="B310" s="37" t="s">
        <v>2067</v>
      </c>
      <c r="C310" s="143">
        <v>3</v>
      </c>
      <c r="D310" s="143"/>
      <c r="E310" s="143"/>
      <c r="F310" s="143"/>
      <c r="G310" s="143"/>
      <c r="H310" s="143"/>
      <c r="I310" s="143"/>
      <c r="J310" s="143"/>
      <c r="K310" s="143"/>
      <c r="L310" s="143">
        <v>2</v>
      </c>
      <c r="M310" s="143">
        <v>1</v>
      </c>
      <c r="N310" s="143"/>
      <c r="O310" s="143"/>
      <c r="P310" s="143">
        <v>2.9</v>
      </c>
      <c r="Q310" s="143"/>
      <c r="R310" s="143">
        <f t="shared" si="516"/>
        <v>8.6999999999999993</v>
      </c>
      <c r="S310" s="143">
        <f t="shared" si="517"/>
        <v>0</v>
      </c>
      <c r="T310" s="143">
        <f t="shared" si="518"/>
        <v>0</v>
      </c>
      <c r="U310" s="143">
        <f t="shared" si="519"/>
        <v>0</v>
      </c>
      <c r="V310" s="143">
        <f t="shared" si="520"/>
        <v>0</v>
      </c>
      <c r="W310" s="143">
        <f t="shared" si="521"/>
        <v>0</v>
      </c>
      <c r="X310" s="143">
        <f t="shared" si="522"/>
        <v>0</v>
      </c>
      <c r="Y310" s="143">
        <f t="shared" si="523"/>
        <v>0</v>
      </c>
      <c r="Z310" s="143">
        <f t="shared" si="524"/>
        <v>0</v>
      </c>
      <c r="AA310" s="143">
        <f t="shared" si="525"/>
        <v>5.8</v>
      </c>
      <c r="AB310" s="143">
        <f t="shared" si="526"/>
        <v>2.9</v>
      </c>
      <c r="AC310" s="143">
        <f t="shared" si="527"/>
        <v>0</v>
      </c>
    </row>
    <row r="311" spans="1:29" ht="15.75" x14ac:dyDescent="0.25">
      <c r="A311" s="81" t="s">
        <v>2068</v>
      </c>
      <c r="B311" s="81" t="s">
        <v>2069</v>
      </c>
      <c r="C311" s="81" t="s">
        <v>2</v>
      </c>
      <c r="D311" s="81" t="s">
        <v>3</v>
      </c>
      <c r="E311" s="81" t="s">
        <v>4</v>
      </c>
      <c r="F311" s="81" t="s">
        <v>5</v>
      </c>
      <c r="G311" s="81" t="s">
        <v>6</v>
      </c>
      <c r="H311" s="81" t="s">
        <v>7</v>
      </c>
      <c r="I311" s="81" t="s">
        <v>8</v>
      </c>
      <c r="J311" s="81" t="s">
        <v>9</v>
      </c>
      <c r="K311" s="81" t="s">
        <v>10</v>
      </c>
      <c r="L311" s="81" t="s">
        <v>11</v>
      </c>
      <c r="M311" s="81" t="s">
        <v>12</v>
      </c>
      <c r="N311" s="81" t="s">
        <v>13</v>
      </c>
      <c r="O311" s="81"/>
      <c r="P311" s="81" t="s">
        <v>14</v>
      </c>
      <c r="Q311" s="81"/>
      <c r="R311" s="81" t="s">
        <v>15</v>
      </c>
      <c r="S311" s="81" t="s">
        <v>16</v>
      </c>
      <c r="T311" s="81" t="s">
        <v>17</v>
      </c>
      <c r="U311" s="81" t="s">
        <v>18</v>
      </c>
      <c r="V311" s="81" t="s">
        <v>19</v>
      </c>
      <c r="W311" s="81" t="s">
        <v>20</v>
      </c>
      <c r="X311" s="81" t="s">
        <v>21</v>
      </c>
      <c r="Y311" s="81" t="s">
        <v>22</v>
      </c>
      <c r="Z311" s="81" t="s">
        <v>23</v>
      </c>
      <c r="AA311" s="81" t="s">
        <v>24</v>
      </c>
      <c r="AB311" s="81" t="s">
        <v>25</v>
      </c>
      <c r="AC311" s="81" t="s">
        <v>26</v>
      </c>
    </row>
    <row r="312" spans="1:29" ht="15.75" x14ac:dyDescent="0.25">
      <c r="A312" s="36" t="s">
        <v>27</v>
      </c>
      <c r="B312" s="37" t="s">
        <v>2070</v>
      </c>
      <c r="C312" s="143">
        <v>1</v>
      </c>
      <c r="D312" s="143">
        <v>3</v>
      </c>
      <c r="E312" s="143"/>
      <c r="F312" s="143"/>
      <c r="G312" s="143"/>
      <c r="H312" s="143"/>
      <c r="I312" s="143"/>
      <c r="J312" s="143"/>
      <c r="K312" s="143"/>
      <c r="L312" s="143"/>
      <c r="M312" s="143"/>
      <c r="N312" s="143"/>
      <c r="O312" s="143"/>
      <c r="P312" s="143">
        <v>1.2</v>
      </c>
      <c r="Q312" s="143"/>
      <c r="R312" s="143">
        <f t="shared" ref="R312:R317" si="528">C312*P312</f>
        <v>1.2</v>
      </c>
      <c r="S312" s="143">
        <f t="shared" ref="S312:S317" si="529">D312*P312</f>
        <v>3.5999999999999996</v>
      </c>
      <c r="T312" s="143">
        <f t="shared" ref="T312:T317" si="530">E312*P312</f>
        <v>0</v>
      </c>
      <c r="U312" s="143">
        <f t="shared" ref="U312:U317" si="531">F312*P312</f>
        <v>0</v>
      </c>
      <c r="V312" s="143">
        <f t="shared" ref="V312:V317" si="532">G312*P312</f>
        <v>0</v>
      </c>
      <c r="W312" s="143">
        <f t="shared" ref="W312:W317" si="533">H312*P312</f>
        <v>0</v>
      </c>
      <c r="X312" s="143">
        <f t="shared" ref="X312:X317" si="534">I312*P312</f>
        <v>0</v>
      </c>
      <c r="Y312" s="143">
        <f t="shared" ref="Y312:Y317" si="535">J312*P312</f>
        <v>0</v>
      </c>
      <c r="Z312" s="143">
        <f t="shared" ref="Z312:Z317" si="536">K312*P312</f>
        <v>0</v>
      </c>
      <c r="AA312" s="143">
        <f t="shared" ref="AA312:AA317" si="537">L312*P312</f>
        <v>0</v>
      </c>
      <c r="AB312" s="143">
        <f t="shared" ref="AB312:AB317" si="538">M312*P312</f>
        <v>0</v>
      </c>
      <c r="AC312" s="143">
        <f t="shared" ref="AC312:AC317" si="539">N312*P312</f>
        <v>0</v>
      </c>
    </row>
    <row r="313" spans="1:29" ht="31.5" x14ac:dyDescent="0.25">
      <c r="A313" s="36" t="s">
        <v>31</v>
      </c>
      <c r="B313" s="37" t="s">
        <v>2071</v>
      </c>
      <c r="C313" s="143">
        <v>2</v>
      </c>
      <c r="D313" s="143">
        <v>1</v>
      </c>
      <c r="E313" s="143"/>
      <c r="F313" s="143"/>
      <c r="G313" s="143"/>
      <c r="H313" s="143"/>
      <c r="I313" s="143"/>
      <c r="J313" s="143"/>
      <c r="K313" s="143"/>
      <c r="L313" s="143"/>
      <c r="M313" s="143"/>
      <c r="N313" s="143"/>
      <c r="O313" s="143"/>
      <c r="P313" s="143">
        <v>1.2</v>
      </c>
      <c r="Q313" s="143"/>
      <c r="R313" s="143">
        <f t="shared" si="528"/>
        <v>2.4</v>
      </c>
      <c r="S313" s="143">
        <f t="shared" si="529"/>
        <v>1.2</v>
      </c>
      <c r="T313" s="143">
        <f t="shared" si="530"/>
        <v>0</v>
      </c>
      <c r="U313" s="143">
        <f t="shared" si="531"/>
        <v>0</v>
      </c>
      <c r="V313" s="143">
        <f t="shared" si="532"/>
        <v>0</v>
      </c>
      <c r="W313" s="143">
        <f t="shared" si="533"/>
        <v>0</v>
      </c>
      <c r="X313" s="143">
        <f t="shared" si="534"/>
        <v>0</v>
      </c>
      <c r="Y313" s="143">
        <f t="shared" si="535"/>
        <v>0</v>
      </c>
      <c r="Z313" s="143">
        <f t="shared" si="536"/>
        <v>0</v>
      </c>
      <c r="AA313" s="143">
        <f t="shared" si="537"/>
        <v>0</v>
      </c>
      <c r="AB313" s="143">
        <f t="shared" si="538"/>
        <v>0</v>
      </c>
      <c r="AC313" s="143">
        <f t="shared" si="539"/>
        <v>0</v>
      </c>
    </row>
    <row r="314" spans="1:29" ht="15.75" x14ac:dyDescent="0.25">
      <c r="A314" s="36" t="s">
        <v>33</v>
      </c>
      <c r="B314" s="37" t="s">
        <v>2072</v>
      </c>
      <c r="C314" s="143">
        <v>2</v>
      </c>
      <c r="D314" s="143"/>
      <c r="E314" s="143">
        <v>1</v>
      </c>
      <c r="F314" s="143"/>
      <c r="G314" s="143"/>
      <c r="H314" s="143"/>
      <c r="I314" s="143"/>
      <c r="J314" s="143"/>
      <c r="K314" s="143"/>
      <c r="L314" s="143"/>
      <c r="M314" s="143"/>
      <c r="N314" s="143"/>
      <c r="O314" s="143"/>
      <c r="P314" s="143">
        <v>1.2</v>
      </c>
      <c r="Q314" s="143"/>
      <c r="R314" s="143">
        <f t="shared" si="528"/>
        <v>2.4</v>
      </c>
      <c r="S314" s="143">
        <f t="shared" si="529"/>
        <v>0</v>
      </c>
      <c r="T314" s="143">
        <f t="shared" si="530"/>
        <v>1.2</v>
      </c>
      <c r="U314" s="143">
        <f t="shared" si="531"/>
        <v>0</v>
      </c>
      <c r="V314" s="143">
        <f t="shared" si="532"/>
        <v>0</v>
      </c>
      <c r="W314" s="143">
        <f t="shared" si="533"/>
        <v>0</v>
      </c>
      <c r="X314" s="143">
        <f t="shared" si="534"/>
        <v>0</v>
      </c>
      <c r="Y314" s="143">
        <f t="shared" si="535"/>
        <v>0</v>
      </c>
      <c r="Z314" s="143">
        <f t="shared" si="536"/>
        <v>0</v>
      </c>
      <c r="AA314" s="143">
        <f t="shared" si="537"/>
        <v>0</v>
      </c>
      <c r="AB314" s="143">
        <f t="shared" si="538"/>
        <v>0</v>
      </c>
      <c r="AC314" s="143">
        <f t="shared" si="539"/>
        <v>0</v>
      </c>
    </row>
    <row r="315" spans="1:29" ht="15.75" x14ac:dyDescent="0.25">
      <c r="A315" s="36" t="s">
        <v>35</v>
      </c>
      <c r="B315" s="37" t="s">
        <v>2073</v>
      </c>
      <c r="C315" s="143"/>
      <c r="D315" s="143"/>
      <c r="E315" s="143">
        <v>3</v>
      </c>
      <c r="F315" s="143">
        <v>1</v>
      </c>
      <c r="G315" s="143"/>
      <c r="H315" s="143"/>
      <c r="I315" s="143"/>
      <c r="J315" s="143"/>
      <c r="K315" s="143"/>
      <c r="L315" s="143"/>
      <c r="M315" s="143"/>
      <c r="N315" s="143"/>
      <c r="O315" s="143"/>
      <c r="P315" s="143">
        <v>1.2</v>
      </c>
      <c r="Q315" s="143"/>
      <c r="R315" s="143">
        <f t="shared" si="528"/>
        <v>0</v>
      </c>
      <c r="S315" s="143">
        <f t="shared" si="529"/>
        <v>0</v>
      </c>
      <c r="T315" s="143">
        <f t="shared" si="530"/>
        <v>3.5999999999999996</v>
      </c>
      <c r="U315" s="143">
        <f t="shared" si="531"/>
        <v>1.2</v>
      </c>
      <c r="V315" s="143">
        <f t="shared" si="532"/>
        <v>0</v>
      </c>
      <c r="W315" s="143">
        <f t="shared" si="533"/>
        <v>0</v>
      </c>
      <c r="X315" s="143">
        <f t="shared" si="534"/>
        <v>0</v>
      </c>
      <c r="Y315" s="143">
        <f t="shared" si="535"/>
        <v>0</v>
      </c>
      <c r="Z315" s="143">
        <f t="shared" si="536"/>
        <v>0</v>
      </c>
      <c r="AA315" s="143">
        <f t="shared" si="537"/>
        <v>0</v>
      </c>
      <c r="AB315" s="143">
        <f t="shared" si="538"/>
        <v>0</v>
      </c>
      <c r="AC315" s="143">
        <f t="shared" si="539"/>
        <v>0</v>
      </c>
    </row>
    <row r="316" spans="1:29" ht="15.75" x14ac:dyDescent="0.25">
      <c r="A316" s="36" t="s">
        <v>37</v>
      </c>
      <c r="B316" s="37" t="s">
        <v>2074</v>
      </c>
      <c r="C316" s="143">
        <v>2</v>
      </c>
      <c r="D316" s="143"/>
      <c r="E316" s="143">
        <v>1</v>
      </c>
      <c r="F316" s="143"/>
      <c r="G316" s="143"/>
      <c r="H316" s="143"/>
      <c r="I316" s="143"/>
      <c r="J316" s="143"/>
      <c r="K316" s="143"/>
      <c r="L316" s="143"/>
      <c r="M316" s="143"/>
      <c r="N316" s="143"/>
      <c r="O316" s="143"/>
      <c r="P316" s="143">
        <v>1.2</v>
      </c>
      <c r="Q316" s="143"/>
      <c r="R316" s="143">
        <f t="shared" si="528"/>
        <v>2.4</v>
      </c>
      <c r="S316" s="143">
        <f t="shared" si="529"/>
        <v>0</v>
      </c>
      <c r="T316" s="143">
        <f t="shared" si="530"/>
        <v>1.2</v>
      </c>
      <c r="U316" s="143">
        <f t="shared" si="531"/>
        <v>0</v>
      </c>
      <c r="V316" s="143">
        <f t="shared" si="532"/>
        <v>0</v>
      </c>
      <c r="W316" s="143">
        <f t="shared" si="533"/>
        <v>0</v>
      </c>
      <c r="X316" s="143">
        <f t="shared" si="534"/>
        <v>0</v>
      </c>
      <c r="Y316" s="143">
        <f t="shared" si="535"/>
        <v>0</v>
      </c>
      <c r="Z316" s="143">
        <f t="shared" si="536"/>
        <v>0</v>
      </c>
      <c r="AA316" s="143">
        <f t="shared" si="537"/>
        <v>0</v>
      </c>
      <c r="AB316" s="143">
        <f t="shared" si="538"/>
        <v>0</v>
      </c>
      <c r="AC316" s="143">
        <f t="shared" si="539"/>
        <v>0</v>
      </c>
    </row>
    <row r="317" spans="1:29" ht="15.75" x14ac:dyDescent="0.25">
      <c r="A317" s="36" t="s">
        <v>39</v>
      </c>
      <c r="B317" s="37" t="s">
        <v>2075</v>
      </c>
      <c r="C317" s="143">
        <v>3</v>
      </c>
      <c r="D317" s="143"/>
      <c r="E317" s="143">
        <v>1</v>
      </c>
      <c r="F317" s="143"/>
      <c r="G317" s="143"/>
      <c r="H317" s="143"/>
      <c r="I317" s="143"/>
      <c r="J317" s="143"/>
      <c r="K317" s="143"/>
      <c r="L317" s="143"/>
      <c r="M317" s="143"/>
      <c r="N317" s="143"/>
      <c r="O317" s="143"/>
      <c r="P317" s="143">
        <v>1.2</v>
      </c>
      <c r="Q317" s="143"/>
      <c r="R317" s="143">
        <f t="shared" si="528"/>
        <v>3.5999999999999996</v>
      </c>
      <c r="S317" s="143">
        <f t="shared" si="529"/>
        <v>0</v>
      </c>
      <c r="T317" s="143">
        <f t="shared" si="530"/>
        <v>1.2</v>
      </c>
      <c r="U317" s="143">
        <f t="shared" si="531"/>
        <v>0</v>
      </c>
      <c r="V317" s="143">
        <f t="shared" si="532"/>
        <v>0</v>
      </c>
      <c r="W317" s="143">
        <f t="shared" si="533"/>
        <v>0</v>
      </c>
      <c r="X317" s="143">
        <f t="shared" si="534"/>
        <v>0</v>
      </c>
      <c r="Y317" s="143">
        <f t="shared" si="535"/>
        <v>0</v>
      </c>
      <c r="Z317" s="143">
        <f t="shared" si="536"/>
        <v>0</v>
      </c>
      <c r="AA317" s="143">
        <f t="shared" si="537"/>
        <v>0</v>
      </c>
      <c r="AB317" s="143">
        <f t="shared" si="538"/>
        <v>0</v>
      </c>
      <c r="AC317" s="143">
        <f t="shared" si="539"/>
        <v>0</v>
      </c>
    </row>
    <row r="318" spans="1:29" ht="15.75" x14ac:dyDescent="0.25">
      <c r="A318" s="81" t="s">
        <v>2076</v>
      </c>
      <c r="B318" s="81" t="s">
        <v>2077</v>
      </c>
      <c r="C318" s="81" t="s">
        <v>2</v>
      </c>
      <c r="D318" s="81" t="s">
        <v>3</v>
      </c>
      <c r="E318" s="81" t="s">
        <v>4</v>
      </c>
      <c r="F318" s="81" t="s">
        <v>5</v>
      </c>
      <c r="G318" s="81" t="s">
        <v>6</v>
      </c>
      <c r="H318" s="81" t="s">
        <v>7</v>
      </c>
      <c r="I318" s="81" t="s">
        <v>8</v>
      </c>
      <c r="J318" s="81" t="s">
        <v>9</v>
      </c>
      <c r="K318" s="81" t="s">
        <v>10</v>
      </c>
      <c r="L318" s="81" t="s">
        <v>11</v>
      </c>
      <c r="M318" s="81" t="s">
        <v>12</v>
      </c>
      <c r="N318" s="81" t="s">
        <v>13</v>
      </c>
      <c r="O318" s="81"/>
      <c r="P318" s="81" t="s">
        <v>14</v>
      </c>
      <c r="Q318" s="81"/>
      <c r="R318" s="81" t="s">
        <v>15</v>
      </c>
      <c r="S318" s="81" t="s">
        <v>16</v>
      </c>
      <c r="T318" s="81" t="s">
        <v>17</v>
      </c>
      <c r="U318" s="81" t="s">
        <v>18</v>
      </c>
      <c r="V318" s="81" t="s">
        <v>19</v>
      </c>
      <c r="W318" s="81" t="s">
        <v>20</v>
      </c>
      <c r="X318" s="81" t="s">
        <v>21</v>
      </c>
      <c r="Y318" s="81" t="s">
        <v>22</v>
      </c>
      <c r="Z318" s="81" t="s">
        <v>23</v>
      </c>
      <c r="AA318" s="81" t="s">
        <v>24</v>
      </c>
      <c r="AB318" s="81" t="s">
        <v>25</v>
      </c>
      <c r="AC318" s="81" t="s">
        <v>26</v>
      </c>
    </row>
    <row r="319" spans="1:29" ht="15.75" x14ac:dyDescent="0.25">
      <c r="A319" s="36" t="s">
        <v>27</v>
      </c>
      <c r="B319" s="37" t="s">
        <v>2078</v>
      </c>
      <c r="C319" s="143">
        <v>1</v>
      </c>
      <c r="D319" s="143">
        <v>3</v>
      </c>
      <c r="E319" s="143">
        <v>2</v>
      </c>
      <c r="F319" s="143"/>
      <c r="G319" s="143"/>
      <c r="H319" s="143"/>
      <c r="I319" s="143"/>
      <c r="J319" s="143"/>
      <c r="K319" s="143"/>
      <c r="L319" s="143"/>
      <c r="M319" s="143"/>
      <c r="N319" s="143"/>
      <c r="O319" s="143"/>
      <c r="P319" s="143">
        <v>3.1</v>
      </c>
      <c r="Q319" s="143"/>
      <c r="R319" s="143">
        <f t="shared" ref="R319:R324" si="540">C319*P319</f>
        <v>3.1</v>
      </c>
      <c r="S319" s="143">
        <f t="shared" ref="S319:S324" si="541">D319*P319</f>
        <v>9.3000000000000007</v>
      </c>
      <c r="T319" s="143">
        <f t="shared" ref="T319:T324" si="542">E319*P319</f>
        <v>6.2</v>
      </c>
      <c r="U319" s="143">
        <f t="shared" ref="U319:U324" si="543">F319*P319</f>
        <v>0</v>
      </c>
      <c r="V319" s="143">
        <f t="shared" ref="V319:V324" si="544">G319*P319</f>
        <v>0</v>
      </c>
      <c r="W319" s="143">
        <f t="shared" ref="W319:W324" si="545">H319*P319</f>
        <v>0</v>
      </c>
      <c r="X319" s="143">
        <f t="shared" ref="X319:X324" si="546">I319*P319</f>
        <v>0</v>
      </c>
      <c r="Y319" s="143">
        <f t="shared" ref="Y319:Y324" si="547">J319*P319</f>
        <v>0</v>
      </c>
      <c r="Z319" s="143">
        <f t="shared" ref="Z319:Z324" si="548">K319*P319</f>
        <v>0</v>
      </c>
      <c r="AA319" s="143">
        <f t="shared" ref="AA319:AA324" si="549">L319*P319</f>
        <v>0</v>
      </c>
      <c r="AB319" s="143">
        <f t="shared" ref="AB319:AB324" si="550">M319*P319</f>
        <v>0</v>
      </c>
      <c r="AC319" s="143">
        <f t="shared" ref="AC319:AC324" si="551">N319*P319</f>
        <v>0</v>
      </c>
    </row>
    <row r="320" spans="1:29" ht="15.75" x14ac:dyDescent="0.25">
      <c r="A320" s="36" t="s">
        <v>31</v>
      </c>
      <c r="B320" s="37" t="s">
        <v>2079</v>
      </c>
      <c r="C320" s="143">
        <v>1</v>
      </c>
      <c r="D320" s="143">
        <v>3</v>
      </c>
      <c r="E320" s="143">
        <v>2</v>
      </c>
      <c r="F320" s="143"/>
      <c r="G320" s="143"/>
      <c r="H320" s="143"/>
      <c r="I320" s="143"/>
      <c r="J320" s="143"/>
      <c r="K320" s="143"/>
      <c r="L320" s="143"/>
      <c r="M320" s="143"/>
      <c r="N320" s="143"/>
      <c r="O320" s="143"/>
      <c r="P320" s="143">
        <v>3.1</v>
      </c>
      <c r="Q320" s="143"/>
      <c r="R320" s="143">
        <f t="shared" si="540"/>
        <v>3.1</v>
      </c>
      <c r="S320" s="143">
        <f t="shared" si="541"/>
        <v>9.3000000000000007</v>
      </c>
      <c r="T320" s="143">
        <f t="shared" si="542"/>
        <v>6.2</v>
      </c>
      <c r="U320" s="143">
        <f t="shared" si="543"/>
        <v>0</v>
      </c>
      <c r="V320" s="143">
        <f t="shared" si="544"/>
        <v>0</v>
      </c>
      <c r="W320" s="143">
        <f t="shared" si="545"/>
        <v>0</v>
      </c>
      <c r="X320" s="143">
        <f t="shared" si="546"/>
        <v>0</v>
      </c>
      <c r="Y320" s="143">
        <f t="shared" si="547"/>
        <v>0</v>
      </c>
      <c r="Z320" s="143">
        <f t="shared" si="548"/>
        <v>0</v>
      </c>
      <c r="AA320" s="143">
        <f t="shared" si="549"/>
        <v>0</v>
      </c>
      <c r="AB320" s="143">
        <f t="shared" si="550"/>
        <v>0</v>
      </c>
      <c r="AC320" s="143">
        <f t="shared" si="551"/>
        <v>0</v>
      </c>
    </row>
    <row r="321" spans="1:29" ht="15.75" x14ac:dyDescent="0.25">
      <c r="A321" s="36" t="s">
        <v>33</v>
      </c>
      <c r="B321" s="37" t="s">
        <v>2080</v>
      </c>
      <c r="C321" s="143">
        <v>2</v>
      </c>
      <c r="D321" s="143">
        <v>3</v>
      </c>
      <c r="E321" s="143"/>
      <c r="F321" s="143"/>
      <c r="G321" s="143">
        <v>1</v>
      </c>
      <c r="H321" s="143"/>
      <c r="I321" s="143"/>
      <c r="J321" s="143"/>
      <c r="K321" s="143"/>
      <c r="L321" s="143"/>
      <c r="M321" s="143"/>
      <c r="N321" s="143"/>
      <c r="O321" s="143"/>
      <c r="P321" s="143">
        <v>3.1</v>
      </c>
      <c r="Q321" s="143"/>
      <c r="R321" s="143">
        <f t="shared" si="540"/>
        <v>6.2</v>
      </c>
      <c r="S321" s="143">
        <f t="shared" si="541"/>
        <v>9.3000000000000007</v>
      </c>
      <c r="T321" s="143">
        <f t="shared" si="542"/>
        <v>0</v>
      </c>
      <c r="U321" s="143">
        <f t="shared" si="543"/>
        <v>0</v>
      </c>
      <c r="V321" s="143">
        <f t="shared" si="544"/>
        <v>3.1</v>
      </c>
      <c r="W321" s="143">
        <f t="shared" si="545"/>
        <v>0</v>
      </c>
      <c r="X321" s="143">
        <f t="shared" si="546"/>
        <v>0</v>
      </c>
      <c r="Y321" s="143">
        <f t="shared" si="547"/>
        <v>0</v>
      </c>
      <c r="Z321" s="143">
        <f t="shared" si="548"/>
        <v>0</v>
      </c>
      <c r="AA321" s="143">
        <f t="shared" si="549"/>
        <v>0</v>
      </c>
      <c r="AB321" s="143">
        <f t="shared" si="550"/>
        <v>0</v>
      </c>
      <c r="AC321" s="143">
        <f t="shared" si="551"/>
        <v>0</v>
      </c>
    </row>
    <row r="322" spans="1:29" ht="15.75" x14ac:dyDescent="0.25">
      <c r="A322" s="36" t="s">
        <v>35</v>
      </c>
      <c r="B322" s="37" t="s">
        <v>2081</v>
      </c>
      <c r="C322" s="143">
        <v>3</v>
      </c>
      <c r="D322" s="143"/>
      <c r="E322" s="143"/>
      <c r="F322" s="143"/>
      <c r="G322" s="143">
        <v>2</v>
      </c>
      <c r="H322" s="143"/>
      <c r="I322" s="143"/>
      <c r="J322" s="143"/>
      <c r="K322" s="143"/>
      <c r="L322" s="143"/>
      <c r="M322" s="143">
        <v>1</v>
      </c>
      <c r="N322" s="143"/>
      <c r="O322" s="143"/>
      <c r="P322" s="143">
        <v>3.1</v>
      </c>
      <c r="Q322" s="143"/>
      <c r="R322" s="143">
        <f t="shared" si="540"/>
        <v>9.3000000000000007</v>
      </c>
      <c r="S322" s="143">
        <f t="shared" si="541"/>
        <v>0</v>
      </c>
      <c r="T322" s="143">
        <f t="shared" si="542"/>
        <v>0</v>
      </c>
      <c r="U322" s="143">
        <f t="shared" si="543"/>
        <v>0</v>
      </c>
      <c r="V322" s="143">
        <f t="shared" si="544"/>
        <v>6.2</v>
      </c>
      <c r="W322" s="143">
        <f t="shared" si="545"/>
        <v>0</v>
      </c>
      <c r="X322" s="143">
        <f t="shared" si="546"/>
        <v>0</v>
      </c>
      <c r="Y322" s="143">
        <f t="shared" si="547"/>
        <v>0</v>
      </c>
      <c r="Z322" s="143">
        <f t="shared" si="548"/>
        <v>0</v>
      </c>
      <c r="AA322" s="143">
        <f t="shared" si="549"/>
        <v>0</v>
      </c>
      <c r="AB322" s="143">
        <f t="shared" si="550"/>
        <v>3.1</v>
      </c>
      <c r="AC322" s="143">
        <f t="shared" si="551"/>
        <v>0</v>
      </c>
    </row>
    <row r="323" spans="1:29" ht="15.75" x14ac:dyDescent="0.25">
      <c r="A323" s="36" t="s">
        <v>37</v>
      </c>
      <c r="B323" s="37" t="s">
        <v>2082</v>
      </c>
      <c r="C323" s="143">
        <v>3</v>
      </c>
      <c r="D323" s="143"/>
      <c r="E323" s="143"/>
      <c r="F323" s="143"/>
      <c r="G323" s="143">
        <v>2</v>
      </c>
      <c r="H323" s="143"/>
      <c r="I323" s="143"/>
      <c r="J323" s="143"/>
      <c r="K323" s="143"/>
      <c r="L323" s="143"/>
      <c r="M323" s="143">
        <v>1</v>
      </c>
      <c r="N323" s="143"/>
      <c r="O323" s="143"/>
      <c r="P323" s="143">
        <v>3.1</v>
      </c>
      <c r="Q323" s="143"/>
      <c r="R323" s="143">
        <f t="shared" si="540"/>
        <v>9.3000000000000007</v>
      </c>
      <c r="S323" s="143">
        <f t="shared" si="541"/>
        <v>0</v>
      </c>
      <c r="T323" s="143">
        <f t="shared" si="542"/>
        <v>0</v>
      </c>
      <c r="U323" s="143">
        <f t="shared" si="543"/>
        <v>0</v>
      </c>
      <c r="V323" s="143">
        <f t="shared" si="544"/>
        <v>6.2</v>
      </c>
      <c r="W323" s="143">
        <f t="shared" si="545"/>
        <v>0</v>
      </c>
      <c r="X323" s="143">
        <f t="shared" si="546"/>
        <v>0</v>
      </c>
      <c r="Y323" s="143">
        <f t="shared" si="547"/>
        <v>0</v>
      </c>
      <c r="Z323" s="143">
        <f t="shared" si="548"/>
        <v>0</v>
      </c>
      <c r="AA323" s="143">
        <f t="shared" si="549"/>
        <v>0</v>
      </c>
      <c r="AB323" s="143">
        <f t="shared" si="550"/>
        <v>3.1</v>
      </c>
      <c r="AC323" s="143">
        <f t="shared" si="551"/>
        <v>0</v>
      </c>
    </row>
    <row r="324" spans="1:29" ht="15.75" x14ac:dyDescent="0.25">
      <c r="A324" s="36" t="s">
        <v>39</v>
      </c>
      <c r="B324" s="37" t="s">
        <v>2083</v>
      </c>
      <c r="C324" s="143">
        <v>2</v>
      </c>
      <c r="D324" s="143">
        <v>3</v>
      </c>
      <c r="E324" s="143"/>
      <c r="F324" s="143"/>
      <c r="G324" s="143">
        <v>1</v>
      </c>
      <c r="H324" s="143"/>
      <c r="I324" s="143"/>
      <c r="J324" s="143"/>
      <c r="K324" s="143"/>
      <c r="L324" s="143"/>
      <c r="M324" s="143"/>
      <c r="N324" s="143"/>
      <c r="O324" s="143"/>
      <c r="P324" s="143">
        <v>3.1</v>
      </c>
      <c r="Q324" s="143"/>
      <c r="R324" s="143">
        <f t="shared" si="540"/>
        <v>6.2</v>
      </c>
      <c r="S324" s="143">
        <f t="shared" si="541"/>
        <v>9.3000000000000007</v>
      </c>
      <c r="T324" s="143">
        <f t="shared" si="542"/>
        <v>0</v>
      </c>
      <c r="U324" s="143">
        <f t="shared" si="543"/>
        <v>0</v>
      </c>
      <c r="V324" s="143">
        <f t="shared" si="544"/>
        <v>3.1</v>
      </c>
      <c r="W324" s="143">
        <f t="shared" si="545"/>
        <v>0</v>
      </c>
      <c r="X324" s="143">
        <f t="shared" si="546"/>
        <v>0</v>
      </c>
      <c r="Y324" s="143">
        <f t="shared" si="547"/>
        <v>0</v>
      </c>
      <c r="Z324" s="143">
        <f t="shared" si="548"/>
        <v>0</v>
      </c>
      <c r="AA324" s="143">
        <f t="shared" si="549"/>
        <v>0</v>
      </c>
      <c r="AB324" s="143">
        <f t="shared" si="550"/>
        <v>0</v>
      </c>
      <c r="AC324" s="143">
        <f t="shared" si="551"/>
        <v>0</v>
      </c>
    </row>
    <row r="325" spans="1:29" ht="15.75" x14ac:dyDescent="0.25">
      <c r="A325" s="81" t="s">
        <v>2084</v>
      </c>
      <c r="B325" s="81" t="s">
        <v>2085</v>
      </c>
      <c r="C325" s="81" t="s">
        <v>2</v>
      </c>
      <c r="D325" s="81" t="s">
        <v>3</v>
      </c>
      <c r="E325" s="81" t="s">
        <v>4</v>
      </c>
      <c r="F325" s="81" t="s">
        <v>5</v>
      </c>
      <c r="G325" s="81" t="s">
        <v>6</v>
      </c>
      <c r="H325" s="81" t="s">
        <v>7</v>
      </c>
      <c r="I325" s="81" t="s">
        <v>8</v>
      </c>
      <c r="J325" s="81" t="s">
        <v>9</v>
      </c>
      <c r="K325" s="81" t="s">
        <v>10</v>
      </c>
      <c r="L325" s="81" t="s">
        <v>11</v>
      </c>
      <c r="M325" s="81" t="s">
        <v>12</v>
      </c>
      <c r="N325" s="81" t="s">
        <v>13</v>
      </c>
      <c r="O325" s="81"/>
      <c r="P325" s="81" t="s">
        <v>14</v>
      </c>
      <c r="Q325" s="81"/>
      <c r="R325" s="81" t="s">
        <v>15</v>
      </c>
      <c r="S325" s="81" t="s">
        <v>16</v>
      </c>
      <c r="T325" s="81" t="s">
        <v>17</v>
      </c>
      <c r="U325" s="81" t="s">
        <v>18</v>
      </c>
      <c r="V325" s="81" t="s">
        <v>19</v>
      </c>
      <c r="W325" s="81" t="s">
        <v>20</v>
      </c>
      <c r="X325" s="81" t="s">
        <v>21</v>
      </c>
      <c r="Y325" s="81" t="s">
        <v>22</v>
      </c>
      <c r="Z325" s="81" t="s">
        <v>23</v>
      </c>
      <c r="AA325" s="81" t="s">
        <v>24</v>
      </c>
      <c r="AB325" s="81" t="s">
        <v>25</v>
      </c>
      <c r="AC325" s="81" t="s">
        <v>26</v>
      </c>
    </row>
    <row r="326" spans="1:29" ht="15.75" x14ac:dyDescent="0.25">
      <c r="A326" s="36" t="s">
        <v>27</v>
      </c>
      <c r="B326" s="37" t="s">
        <v>2086</v>
      </c>
      <c r="C326" s="143">
        <v>2</v>
      </c>
      <c r="D326" s="143">
        <v>1</v>
      </c>
      <c r="E326" s="143">
        <v>2</v>
      </c>
      <c r="F326" s="143">
        <v>3</v>
      </c>
      <c r="G326" s="143"/>
      <c r="H326" s="143"/>
      <c r="I326" s="143"/>
      <c r="J326" s="143"/>
      <c r="K326" s="143"/>
      <c r="L326" s="143"/>
      <c r="M326" s="143"/>
      <c r="N326" s="143"/>
      <c r="O326" s="143"/>
      <c r="P326" s="143">
        <v>2.4</v>
      </c>
      <c r="Q326" s="143"/>
      <c r="R326" s="143">
        <f t="shared" ref="R326:R331" si="552">C326*P326</f>
        <v>4.8</v>
      </c>
      <c r="S326" s="143">
        <f t="shared" ref="S326:S331" si="553">D326*P326</f>
        <v>2.4</v>
      </c>
      <c r="T326" s="143">
        <f t="shared" ref="T326:T331" si="554">E326*P326</f>
        <v>4.8</v>
      </c>
      <c r="U326" s="143">
        <f t="shared" ref="U326:U331" si="555">F326*P326</f>
        <v>7.1999999999999993</v>
      </c>
      <c r="V326" s="143">
        <f t="shared" ref="V326:V331" si="556">G326*P326</f>
        <v>0</v>
      </c>
      <c r="W326" s="143">
        <f t="shared" ref="W326:W331" si="557">H326*P326</f>
        <v>0</v>
      </c>
      <c r="X326" s="143">
        <f t="shared" ref="X326:X331" si="558">I326*P326</f>
        <v>0</v>
      </c>
      <c r="Y326" s="143">
        <f t="shared" ref="Y326:Y331" si="559">J326*P326</f>
        <v>0</v>
      </c>
      <c r="Z326" s="143">
        <f t="shared" ref="Z326:Z331" si="560">K326*P326</f>
        <v>0</v>
      </c>
      <c r="AA326" s="143">
        <f t="shared" ref="AA326:AA331" si="561">L326*P326</f>
        <v>0</v>
      </c>
      <c r="AB326" s="143">
        <f t="shared" ref="AB326:AB331" si="562">M326*P326</f>
        <v>0</v>
      </c>
      <c r="AC326" s="143">
        <f t="shared" ref="AC326:AC331" si="563">N326*P326</f>
        <v>0</v>
      </c>
    </row>
    <row r="327" spans="1:29" ht="15.75" x14ac:dyDescent="0.25">
      <c r="A327" s="36" t="s">
        <v>31</v>
      </c>
      <c r="B327" s="37" t="s">
        <v>2087</v>
      </c>
      <c r="C327" s="143">
        <v>2</v>
      </c>
      <c r="D327" s="143">
        <v>1</v>
      </c>
      <c r="E327" s="143">
        <v>2</v>
      </c>
      <c r="F327" s="143">
        <v>3</v>
      </c>
      <c r="G327" s="143"/>
      <c r="H327" s="143"/>
      <c r="I327" s="143"/>
      <c r="J327" s="143"/>
      <c r="K327" s="143"/>
      <c r="L327" s="143"/>
      <c r="M327" s="143"/>
      <c r="N327" s="143"/>
      <c r="O327" s="143"/>
      <c r="P327" s="143">
        <v>2.4</v>
      </c>
      <c r="Q327" s="143"/>
      <c r="R327" s="143">
        <f t="shared" si="552"/>
        <v>4.8</v>
      </c>
      <c r="S327" s="143">
        <f t="shared" si="553"/>
        <v>2.4</v>
      </c>
      <c r="T327" s="143">
        <f t="shared" si="554"/>
        <v>4.8</v>
      </c>
      <c r="U327" s="143">
        <f t="shared" si="555"/>
        <v>7.1999999999999993</v>
      </c>
      <c r="V327" s="143">
        <f t="shared" si="556"/>
        <v>0</v>
      </c>
      <c r="W327" s="143">
        <f t="shared" si="557"/>
        <v>0</v>
      </c>
      <c r="X327" s="143">
        <f t="shared" si="558"/>
        <v>0</v>
      </c>
      <c r="Y327" s="143">
        <f t="shared" si="559"/>
        <v>0</v>
      </c>
      <c r="Z327" s="143">
        <f t="shared" si="560"/>
        <v>0</v>
      </c>
      <c r="AA327" s="143">
        <f t="shared" si="561"/>
        <v>0</v>
      </c>
      <c r="AB327" s="143">
        <f t="shared" si="562"/>
        <v>0</v>
      </c>
      <c r="AC327" s="143">
        <f t="shared" si="563"/>
        <v>0</v>
      </c>
    </row>
    <row r="328" spans="1:29" ht="15.75" x14ac:dyDescent="0.25">
      <c r="A328" s="36" t="s">
        <v>33</v>
      </c>
      <c r="B328" s="37" t="s">
        <v>2088</v>
      </c>
      <c r="C328" s="143">
        <v>2</v>
      </c>
      <c r="D328" s="143">
        <v>3</v>
      </c>
      <c r="E328" s="143"/>
      <c r="F328" s="143"/>
      <c r="G328" s="143"/>
      <c r="H328" s="143"/>
      <c r="I328" s="143"/>
      <c r="J328" s="143"/>
      <c r="K328" s="143"/>
      <c r="L328" s="143"/>
      <c r="M328" s="143"/>
      <c r="N328" s="143"/>
      <c r="O328" s="143"/>
      <c r="P328" s="143">
        <v>2.4</v>
      </c>
      <c r="Q328" s="143"/>
      <c r="R328" s="143">
        <f t="shared" si="552"/>
        <v>4.8</v>
      </c>
      <c r="S328" s="143">
        <f t="shared" si="553"/>
        <v>7.1999999999999993</v>
      </c>
      <c r="T328" s="143">
        <f t="shared" si="554"/>
        <v>0</v>
      </c>
      <c r="U328" s="143">
        <f t="shared" si="555"/>
        <v>0</v>
      </c>
      <c r="V328" s="143">
        <f t="shared" si="556"/>
        <v>0</v>
      </c>
      <c r="W328" s="143">
        <f t="shared" si="557"/>
        <v>0</v>
      </c>
      <c r="X328" s="143">
        <f t="shared" si="558"/>
        <v>0</v>
      </c>
      <c r="Y328" s="143">
        <f t="shared" si="559"/>
        <v>0</v>
      </c>
      <c r="Z328" s="143">
        <f t="shared" si="560"/>
        <v>0</v>
      </c>
      <c r="AA328" s="143">
        <f t="shared" si="561"/>
        <v>0</v>
      </c>
      <c r="AB328" s="143">
        <f t="shared" si="562"/>
        <v>0</v>
      </c>
      <c r="AC328" s="143">
        <f t="shared" si="563"/>
        <v>0</v>
      </c>
    </row>
    <row r="329" spans="1:29" ht="15.75" x14ac:dyDescent="0.25">
      <c r="A329" s="36" t="s">
        <v>35</v>
      </c>
      <c r="B329" s="37" t="s">
        <v>2089</v>
      </c>
      <c r="C329" s="143">
        <v>3</v>
      </c>
      <c r="D329" s="143">
        <v>2</v>
      </c>
      <c r="E329" s="143"/>
      <c r="F329" s="143"/>
      <c r="G329" s="143"/>
      <c r="H329" s="143"/>
      <c r="I329" s="143"/>
      <c r="J329" s="143"/>
      <c r="K329" s="143"/>
      <c r="L329" s="143"/>
      <c r="M329" s="143"/>
      <c r="N329" s="143"/>
      <c r="O329" s="143"/>
      <c r="P329" s="143">
        <v>2.4</v>
      </c>
      <c r="Q329" s="143"/>
      <c r="R329" s="143">
        <f t="shared" si="552"/>
        <v>7.1999999999999993</v>
      </c>
      <c r="S329" s="143">
        <f t="shared" si="553"/>
        <v>4.8</v>
      </c>
      <c r="T329" s="143">
        <f t="shared" si="554"/>
        <v>0</v>
      </c>
      <c r="U329" s="143">
        <f t="shared" si="555"/>
        <v>0</v>
      </c>
      <c r="V329" s="143">
        <f t="shared" si="556"/>
        <v>0</v>
      </c>
      <c r="W329" s="143">
        <f t="shared" si="557"/>
        <v>0</v>
      </c>
      <c r="X329" s="143">
        <f t="shared" si="558"/>
        <v>0</v>
      </c>
      <c r="Y329" s="143">
        <f t="shared" si="559"/>
        <v>0</v>
      </c>
      <c r="Z329" s="143">
        <f t="shared" si="560"/>
        <v>0</v>
      </c>
      <c r="AA329" s="143">
        <f t="shared" si="561"/>
        <v>0</v>
      </c>
      <c r="AB329" s="143">
        <f t="shared" si="562"/>
        <v>0</v>
      </c>
      <c r="AC329" s="143">
        <f t="shared" si="563"/>
        <v>0</v>
      </c>
    </row>
    <row r="330" spans="1:29" ht="15.75" x14ac:dyDescent="0.25">
      <c r="A330" s="36" t="s">
        <v>37</v>
      </c>
      <c r="B330" s="37" t="s">
        <v>2090</v>
      </c>
      <c r="C330" s="143">
        <v>3</v>
      </c>
      <c r="D330" s="143">
        <v>2</v>
      </c>
      <c r="E330" s="143"/>
      <c r="F330" s="143"/>
      <c r="G330" s="143"/>
      <c r="H330" s="143"/>
      <c r="I330" s="143"/>
      <c r="J330" s="143"/>
      <c r="K330" s="143"/>
      <c r="L330" s="143"/>
      <c r="M330" s="143"/>
      <c r="N330" s="143"/>
      <c r="O330" s="143"/>
      <c r="P330" s="143">
        <v>2.4</v>
      </c>
      <c r="Q330" s="143"/>
      <c r="R330" s="143">
        <f t="shared" si="552"/>
        <v>7.1999999999999993</v>
      </c>
      <c r="S330" s="143">
        <f t="shared" si="553"/>
        <v>4.8</v>
      </c>
      <c r="T330" s="143">
        <f t="shared" si="554"/>
        <v>0</v>
      </c>
      <c r="U330" s="143">
        <f t="shared" si="555"/>
        <v>0</v>
      </c>
      <c r="V330" s="143">
        <f t="shared" si="556"/>
        <v>0</v>
      </c>
      <c r="W330" s="143">
        <f t="shared" si="557"/>
        <v>0</v>
      </c>
      <c r="X330" s="143">
        <f t="shared" si="558"/>
        <v>0</v>
      </c>
      <c r="Y330" s="143">
        <f t="shared" si="559"/>
        <v>0</v>
      </c>
      <c r="Z330" s="143">
        <f t="shared" si="560"/>
        <v>0</v>
      </c>
      <c r="AA330" s="143">
        <f t="shared" si="561"/>
        <v>0</v>
      </c>
      <c r="AB330" s="143">
        <f t="shared" si="562"/>
        <v>0</v>
      </c>
      <c r="AC330" s="143">
        <f t="shared" si="563"/>
        <v>0</v>
      </c>
    </row>
    <row r="331" spans="1:29" ht="31.5" x14ac:dyDescent="0.25">
      <c r="A331" s="36" t="s">
        <v>39</v>
      </c>
      <c r="B331" s="37" t="s">
        <v>2091</v>
      </c>
      <c r="C331" s="143">
        <v>1</v>
      </c>
      <c r="D331" s="143">
        <v>3</v>
      </c>
      <c r="E331" s="143"/>
      <c r="F331" s="143"/>
      <c r="G331" s="143"/>
      <c r="H331" s="143"/>
      <c r="I331" s="143"/>
      <c r="J331" s="143"/>
      <c r="K331" s="143"/>
      <c r="L331" s="143"/>
      <c r="M331" s="143"/>
      <c r="N331" s="143"/>
      <c r="O331" s="143"/>
      <c r="P331" s="143">
        <v>2.4</v>
      </c>
      <c r="Q331" s="143"/>
      <c r="R331" s="143">
        <f t="shared" si="552"/>
        <v>2.4</v>
      </c>
      <c r="S331" s="143">
        <f t="shared" si="553"/>
        <v>7.1999999999999993</v>
      </c>
      <c r="T331" s="143">
        <f t="shared" si="554"/>
        <v>0</v>
      </c>
      <c r="U331" s="143">
        <f t="shared" si="555"/>
        <v>0</v>
      </c>
      <c r="V331" s="143">
        <f t="shared" si="556"/>
        <v>0</v>
      </c>
      <c r="W331" s="143">
        <f t="shared" si="557"/>
        <v>0</v>
      </c>
      <c r="X331" s="143">
        <f t="shared" si="558"/>
        <v>0</v>
      </c>
      <c r="Y331" s="143">
        <f t="shared" si="559"/>
        <v>0</v>
      </c>
      <c r="Z331" s="143">
        <f t="shared" si="560"/>
        <v>0</v>
      </c>
      <c r="AA331" s="143">
        <f t="shared" si="561"/>
        <v>0</v>
      </c>
      <c r="AB331" s="143">
        <f t="shared" si="562"/>
        <v>0</v>
      </c>
      <c r="AC331" s="143">
        <f t="shared" si="563"/>
        <v>0</v>
      </c>
    </row>
    <row r="332" spans="1:29" ht="15.75" x14ac:dyDescent="0.25">
      <c r="A332" s="81" t="s">
        <v>2092</v>
      </c>
      <c r="B332" s="81" t="s">
        <v>2093</v>
      </c>
      <c r="C332" s="81" t="s">
        <v>2</v>
      </c>
      <c r="D332" s="81" t="s">
        <v>3</v>
      </c>
      <c r="E332" s="81" t="s">
        <v>4</v>
      </c>
      <c r="F332" s="81" t="s">
        <v>5</v>
      </c>
      <c r="G332" s="81" t="s">
        <v>6</v>
      </c>
      <c r="H332" s="81" t="s">
        <v>7</v>
      </c>
      <c r="I332" s="81" t="s">
        <v>8</v>
      </c>
      <c r="J332" s="81" t="s">
        <v>9</v>
      </c>
      <c r="K332" s="81" t="s">
        <v>10</v>
      </c>
      <c r="L332" s="81" t="s">
        <v>11</v>
      </c>
      <c r="M332" s="81" t="s">
        <v>12</v>
      </c>
      <c r="N332" s="81" t="s">
        <v>13</v>
      </c>
      <c r="O332" s="81"/>
      <c r="P332" s="81" t="s">
        <v>14</v>
      </c>
      <c r="Q332" s="81"/>
      <c r="R332" s="81" t="s">
        <v>15</v>
      </c>
      <c r="S332" s="81" t="s">
        <v>16</v>
      </c>
      <c r="T332" s="81" t="s">
        <v>17</v>
      </c>
      <c r="U332" s="81" t="s">
        <v>18</v>
      </c>
      <c r="V332" s="81" t="s">
        <v>19</v>
      </c>
      <c r="W332" s="81" t="s">
        <v>20</v>
      </c>
      <c r="X332" s="81" t="s">
        <v>21</v>
      </c>
      <c r="Y332" s="81" t="s">
        <v>22</v>
      </c>
      <c r="Z332" s="81" t="s">
        <v>23</v>
      </c>
      <c r="AA332" s="81" t="s">
        <v>24</v>
      </c>
      <c r="AB332" s="81" t="s">
        <v>25</v>
      </c>
      <c r="AC332" s="81" t="s">
        <v>26</v>
      </c>
    </row>
    <row r="333" spans="1:29" ht="15.75" x14ac:dyDescent="0.25">
      <c r="A333" s="36" t="s">
        <v>27</v>
      </c>
      <c r="B333" s="37" t="s">
        <v>2094</v>
      </c>
      <c r="C333" s="143"/>
      <c r="D333" s="143"/>
      <c r="E333" s="143"/>
      <c r="F333" s="143"/>
      <c r="G333" s="143">
        <v>2</v>
      </c>
      <c r="H333" s="143"/>
      <c r="I333" s="143"/>
      <c r="J333" s="143"/>
      <c r="K333" s="143"/>
      <c r="L333" s="143"/>
      <c r="M333" s="143"/>
      <c r="N333" s="143">
        <v>1</v>
      </c>
      <c r="O333" s="143"/>
      <c r="P333" s="143">
        <v>3.7</v>
      </c>
      <c r="Q333" s="143"/>
      <c r="R333" s="143">
        <f t="shared" ref="R333:R338" si="564">C333*P333</f>
        <v>0</v>
      </c>
      <c r="S333" s="143">
        <f t="shared" ref="S333:S338" si="565">D333*P333</f>
        <v>0</v>
      </c>
      <c r="T333" s="143">
        <f t="shared" ref="T333:T338" si="566">E333*P333</f>
        <v>0</v>
      </c>
      <c r="U333" s="143">
        <f t="shared" ref="U333:U338" si="567">F333*P333</f>
        <v>0</v>
      </c>
      <c r="V333" s="143">
        <f t="shared" ref="V333:V338" si="568">G333*P333</f>
        <v>7.4</v>
      </c>
      <c r="W333" s="143">
        <f t="shared" ref="W333:W338" si="569">H333*P333</f>
        <v>0</v>
      </c>
      <c r="X333" s="143">
        <f t="shared" ref="X333:X338" si="570">I333*P333</f>
        <v>0</v>
      </c>
      <c r="Y333" s="143">
        <f t="shared" ref="Y333:Y338" si="571">J333*P333</f>
        <v>0</v>
      </c>
      <c r="Z333" s="143">
        <f t="shared" ref="Z333:Z338" si="572">K333*P333</f>
        <v>0</v>
      </c>
      <c r="AA333" s="143">
        <f t="shared" ref="AA333:AA338" si="573">L333*P333</f>
        <v>0</v>
      </c>
      <c r="AB333" s="143">
        <f t="shared" ref="AB333:AB338" si="574">M333*P333</f>
        <v>0</v>
      </c>
      <c r="AC333" s="143">
        <f t="shared" ref="AC333:AC338" si="575">N333*P333</f>
        <v>3.7</v>
      </c>
    </row>
    <row r="334" spans="1:29" ht="15.75" x14ac:dyDescent="0.25">
      <c r="A334" s="36" t="s">
        <v>31</v>
      </c>
      <c r="B334" s="37" t="s">
        <v>2095</v>
      </c>
      <c r="C334" s="143"/>
      <c r="D334" s="143"/>
      <c r="E334" s="143">
        <v>3</v>
      </c>
      <c r="F334" s="143"/>
      <c r="G334" s="143">
        <v>2</v>
      </c>
      <c r="H334" s="143"/>
      <c r="I334" s="143"/>
      <c r="J334" s="143"/>
      <c r="K334" s="143"/>
      <c r="L334" s="143"/>
      <c r="M334" s="143"/>
      <c r="N334" s="143">
        <v>1</v>
      </c>
      <c r="O334" s="143"/>
      <c r="P334" s="143">
        <v>3.7</v>
      </c>
      <c r="Q334" s="143"/>
      <c r="R334" s="143">
        <f t="shared" si="564"/>
        <v>0</v>
      </c>
      <c r="S334" s="143">
        <f t="shared" si="565"/>
        <v>0</v>
      </c>
      <c r="T334" s="143">
        <f t="shared" si="566"/>
        <v>11.100000000000001</v>
      </c>
      <c r="U334" s="143">
        <f t="shared" si="567"/>
        <v>0</v>
      </c>
      <c r="V334" s="143">
        <f t="shared" si="568"/>
        <v>7.4</v>
      </c>
      <c r="W334" s="143">
        <f t="shared" si="569"/>
        <v>0</v>
      </c>
      <c r="X334" s="143">
        <f t="shared" si="570"/>
        <v>0</v>
      </c>
      <c r="Y334" s="143">
        <f t="shared" si="571"/>
        <v>0</v>
      </c>
      <c r="Z334" s="143">
        <f t="shared" si="572"/>
        <v>0</v>
      </c>
      <c r="AA334" s="143">
        <f t="shared" si="573"/>
        <v>0</v>
      </c>
      <c r="AB334" s="143">
        <f t="shared" si="574"/>
        <v>0</v>
      </c>
      <c r="AC334" s="143">
        <f t="shared" si="575"/>
        <v>3.7</v>
      </c>
    </row>
    <row r="335" spans="1:29" ht="31.5" x14ac:dyDescent="0.25">
      <c r="A335" s="36" t="s">
        <v>33</v>
      </c>
      <c r="B335" s="37" t="s">
        <v>2096</v>
      </c>
      <c r="C335" s="143"/>
      <c r="D335" s="143"/>
      <c r="E335" s="143">
        <v>3</v>
      </c>
      <c r="F335" s="143"/>
      <c r="G335" s="143">
        <v>2</v>
      </c>
      <c r="H335" s="143"/>
      <c r="I335" s="143"/>
      <c r="J335" s="143"/>
      <c r="K335" s="143"/>
      <c r="L335" s="143"/>
      <c r="M335" s="143"/>
      <c r="N335" s="143">
        <v>1</v>
      </c>
      <c r="O335" s="143"/>
      <c r="P335" s="143">
        <v>3.7</v>
      </c>
      <c r="Q335" s="143"/>
      <c r="R335" s="143">
        <f t="shared" si="564"/>
        <v>0</v>
      </c>
      <c r="S335" s="143">
        <f t="shared" si="565"/>
        <v>0</v>
      </c>
      <c r="T335" s="143">
        <f t="shared" si="566"/>
        <v>11.100000000000001</v>
      </c>
      <c r="U335" s="143">
        <f t="shared" si="567"/>
        <v>0</v>
      </c>
      <c r="V335" s="143">
        <f t="shared" si="568"/>
        <v>7.4</v>
      </c>
      <c r="W335" s="143">
        <f t="shared" si="569"/>
        <v>0</v>
      </c>
      <c r="X335" s="143">
        <f t="shared" si="570"/>
        <v>0</v>
      </c>
      <c r="Y335" s="143">
        <f t="shared" si="571"/>
        <v>0</v>
      </c>
      <c r="Z335" s="143">
        <f t="shared" si="572"/>
        <v>0</v>
      </c>
      <c r="AA335" s="143">
        <f t="shared" si="573"/>
        <v>0</v>
      </c>
      <c r="AB335" s="143">
        <f t="shared" si="574"/>
        <v>0</v>
      </c>
      <c r="AC335" s="143">
        <f t="shared" si="575"/>
        <v>3.7</v>
      </c>
    </row>
    <row r="336" spans="1:29" ht="47.25" x14ac:dyDescent="0.25">
      <c r="A336" s="36" t="s">
        <v>35</v>
      </c>
      <c r="B336" s="37" t="s">
        <v>2097</v>
      </c>
      <c r="C336" s="143"/>
      <c r="D336" s="143"/>
      <c r="E336" s="143">
        <v>3</v>
      </c>
      <c r="F336" s="143"/>
      <c r="G336" s="143">
        <v>2</v>
      </c>
      <c r="H336" s="143"/>
      <c r="I336" s="143"/>
      <c r="J336" s="143"/>
      <c r="K336" s="143"/>
      <c r="L336" s="143"/>
      <c r="M336" s="143"/>
      <c r="N336" s="143">
        <v>1</v>
      </c>
      <c r="O336" s="143"/>
      <c r="P336" s="143">
        <v>3.7</v>
      </c>
      <c r="Q336" s="143"/>
      <c r="R336" s="143">
        <f t="shared" si="564"/>
        <v>0</v>
      </c>
      <c r="S336" s="143">
        <f t="shared" si="565"/>
        <v>0</v>
      </c>
      <c r="T336" s="143">
        <f t="shared" si="566"/>
        <v>11.100000000000001</v>
      </c>
      <c r="U336" s="143">
        <f t="shared" si="567"/>
        <v>0</v>
      </c>
      <c r="V336" s="143">
        <f t="shared" si="568"/>
        <v>7.4</v>
      </c>
      <c r="W336" s="143">
        <f t="shared" si="569"/>
        <v>0</v>
      </c>
      <c r="X336" s="143">
        <f t="shared" si="570"/>
        <v>0</v>
      </c>
      <c r="Y336" s="143">
        <f t="shared" si="571"/>
        <v>0</v>
      </c>
      <c r="Z336" s="143">
        <f t="shared" si="572"/>
        <v>0</v>
      </c>
      <c r="AA336" s="143">
        <f t="shared" si="573"/>
        <v>0</v>
      </c>
      <c r="AB336" s="143">
        <f t="shared" si="574"/>
        <v>0</v>
      </c>
      <c r="AC336" s="143">
        <f t="shared" si="575"/>
        <v>3.7</v>
      </c>
    </row>
    <row r="337" spans="1:29" ht="15.75" x14ac:dyDescent="0.25">
      <c r="A337" s="36" t="s">
        <v>37</v>
      </c>
      <c r="B337" s="37" t="s">
        <v>2098</v>
      </c>
      <c r="C337" s="143"/>
      <c r="D337" s="143"/>
      <c r="E337" s="143">
        <v>3</v>
      </c>
      <c r="F337" s="143"/>
      <c r="G337" s="143">
        <v>2</v>
      </c>
      <c r="H337" s="143"/>
      <c r="I337" s="143"/>
      <c r="J337" s="143"/>
      <c r="K337" s="143"/>
      <c r="L337" s="143"/>
      <c r="M337" s="143"/>
      <c r="N337" s="143">
        <v>1</v>
      </c>
      <c r="O337" s="143"/>
      <c r="P337" s="143">
        <v>3.7</v>
      </c>
      <c r="Q337" s="143"/>
      <c r="R337" s="143">
        <f t="shared" si="564"/>
        <v>0</v>
      </c>
      <c r="S337" s="143">
        <f t="shared" si="565"/>
        <v>0</v>
      </c>
      <c r="T337" s="143">
        <f t="shared" si="566"/>
        <v>11.100000000000001</v>
      </c>
      <c r="U337" s="143">
        <f t="shared" si="567"/>
        <v>0</v>
      </c>
      <c r="V337" s="143">
        <f t="shared" si="568"/>
        <v>7.4</v>
      </c>
      <c r="W337" s="143">
        <f t="shared" si="569"/>
        <v>0</v>
      </c>
      <c r="X337" s="143">
        <f t="shared" si="570"/>
        <v>0</v>
      </c>
      <c r="Y337" s="143">
        <f t="shared" si="571"/>
        <v>0</v>
      </c>
      <c r="Z337" s="143">
        <f t="shared" si="572"/>
        <v>0</v>
      </c>
      <c r="AA337" s="143">
        <f t="shared" si="573"/>
        <v>0</v>
      </c>
      <c r="AB337" s="143">
        <f t="shared" si="574"/>
        <v>0</v>
      </c>
      <c r="AC337" s="143">
        <f t="shared" si="575"/>
        <v>3.7</v>
      </c>
    </row>
    <row r="338" spans="1:29" ht="15.75" x14ac:dyDescent="0.25">
      <c r="A338" s="36" t="s">
        <v>39</v>
      </c>
      <c r="B338" s="37" t="s">
        <v>2099</v>
      </c>
      <c r="C338" s="143"/>
      <c r="D338" s="143"/>
      <c r="E338" s="143">
        <v>3</v>
      </c>
      <c r="F338" s="143"/>
      <c r="G338" s="143">
        <v>2</v>
      </c>
      <c r="H338" s="143"/>
      <c r="I338" s="143"/>
      <c r="J338" s="143"/>
      <c r="K338" s="143"/>
      <c r="L338" s="143"/>
      <c r="M338" s="143"/>
      <c r="N338" s="143">
        <v>1</v>
      </c>
      <c r="O338" s="143"/>
      <c r="P338" s="143">
        <v>3.7</v>
      </c>
      <c r="Q338" s="143"/>
      <c r="R338" s="143">
        <f t="shared" si="564"/>
        <v>0</v>
      </c>
      <c r="S338" s="143">
        <f t="shared" si="565"/>
        <v>0</v>
      </c>
      <c r="T338" s="143">
        <f t="shared" si="566"/>
        <v>11.100000000000001</v>
      </c>
      <c r="U338" s="143">
        <f t="shared" si="567"/>
        <v>0</v>
      </c>
      <c r="V338" s="143">
        <f t="shared" si="568"/>
        <v>7.4</v>
      </c>
      <c r="W338" s="143">
        <f t="shared" si="569"/>
        <v>0</v>
      </c>
      <c r="X338" s="143">
        <f t="shared" si="570"/>
        <v>0</v>
      </c>
      <c r="Y338" s="143">
        <f t="shared" si="571"/>
        <v>0</v>
      </c>
      <c r="Z338" s="143">
        <f t="shared" si="572"/>
        <v>0</v>
      </c>
      <c r="AA338" s="143">
        <f t="shared" si="573"/>
        <v>0</v>
      </c>
      <c r="AB338" s="143">
        <f t="shared" si="574"/>
        <v>0</v>
      </c>
      <c r="AC338" s="143">
        <f t="shared" si="575"/>
        <v>3.7</v>
      </c>
    </row>
    <row r="339" spans="1:29" ht="15.75" x14ac:dyDescent="0.25">
      <c r="A339" s="81" t="s">
        <v>2100</v>
      </c>
      <c r="B339" s="81" t="s">
        <v>2101</v>
      </c>
      <c r="C339" s="81" t="s">
        <v>2</v>
      </c>
      <c r="D339" s="81" t="s">
        <v>3</v>
      </c>
      <c r="E339" s="81" t="s">
        <v>4</v>
      </c>
      <c r="F339" s="81" t="s">
        <v>5</v>
      </c>
      <c r="G339" s="81" t="s">
        <v>6</v>
      </c>
      <c r="H339" s="81" t="s">
        <v>7</v>
      </c>
      <c r="I339" s="81" t="s">
        <v>8</v>
      </c>
      <c r="J339" s="81" t="s">
        <v>9</v>
      </c>
      <c r="K339" s="81" t="s">
        <v>10</v>
      </c>
      <c r="L339" s="81" t="s">
        <v>11</v>
      </c>
      <c r="M339" s="81" t="s">
        <v>12</v>
      </c>
      <c r="N339" s="81" t="s">
        <v>13</v>
      </c>
      <c r="O339" s="81"/>
      <c r="P339" s="81" t="s">
        <v>14</v>
      </c>
      <c r="Q339" s="81"/>
      <c r="R339" s="81" t="s">
        <v>15</v>
      </c>
      <c r="S339" s="81" t="s">
        <v>16</v>
      </c>
      <c r="T339" s="81" t="s">
        <v>17</v>
      </c>
      <c r="U339" s="81" t="s">
        <v>18</v>
      </c>
      <c r="V339" s="81" t="s">
        <v>19</v>
      </c>
      <c r="W339" s="81" t="s">
        <v>20</v>
      </c>
      <c r="X339" s="81" t="s">
        <v>21</v>
      </c>
      <c r="Y339" s="81" t="s">
        <v>22</v>
      </c>
      <c r="Z339" s="81" t="s">
        <v>23</v>
      </c>
      <c r="AA339" s="81" t="s">
        <v>24</v>
      </c>
      <c r="AB339" s="81" t="s">
        <v>25</v>
      </c>
      <c r="AC339" s="81" t="s">
        <v>26</v>
      </c>
    </row>
    <row r="340" spans="1:29" ht="15.75" x14ac:dyDescent="0.25">
      <c r="A340" s="36" t="s">
        <v>27</v>
      </c>
      <c r="B340" s="37" t="s">
        <v>2102</v>
      </c>
      <c r="C340" s="143"/>
      <c r="D340" s="143"/>
      <c r="E340" s="143">
        <v>3</v>
      </c>
      <c r="F340" s="143"/>
      <c r="G340" s="143">
        <v>1</v>
      </c>
      <c r="H340" s="143"/>
      <c r="I340" s="143"/>
      <c r="J340" s="143"/>
      <c r="K340" s="143"/>
      <c r="L340" s="143"/>
      <c r="M340" s="143">
        <v>3</v>
      </c>
      <c r="N340" s="143"/>
      <c r="O340" s="143"/>
      <c r="P340" s="143">
        <v>4.5999999999999996</v>
      </c>
      <c r="Q340" s="143"/>
      <c r="R340" s="143">
        <f t="shared" ref="R340:R345" si="576">C340*P340</f>
        <v>0</v>
      </c>
      <c r="S340" s="143">
        <f t="shared" ref="S340:S345" si="577">D340*P340</f>
        <v>0</v>
      </c>
      <c r="T340" s="143">
        <f t="shared" ref="T340:T345" si="578">E340*P340</f>
        <v>13.799999999999999</v>
      </c>
      <c r="U340" s="143">
        <f t="shared" ref="U340:U345" si="579">F340*P340</f>
        <v>0</v>
      </c>
      <c r="V340" s="143">
        <f t="shared" ref="V340:V345" si="580">G340*P340</f>
        <v>4.5999999999999996</v>
      </c>
      <c r="W340" s="143">
        <f t="shared" ref="W340:W345" si="581">H340*P340</f>
        <v>0</v>
      </c>
      <c r="X340" s="143">
        <f t="shared" ref="X340:X345" si="582">I340*P340</f>
        <v>0</v>
      </c>
      <c r="Y340" s="143">
        <f t="shared" ref="Y340:Y345" si="583">J340*P340</f>
        <v>0</v>
      </c>
      <c r="Z340" s="143">
        <f t="shared" ref="Z340:Z345" si="584">K340*P340</f>
        <v>0</v>
      </c>
      <c r="AA340" s="143">
        <f t="shared" ref="AA340:AA345" si="585">L340*P340</f>
        <v>0</v>
      </c>
      <c r="AB340" s="143">
        <f t="shared" ref="AB340:AB345" si="586">M340*P340</f>
        <v>13.799999999999999</v>
      </c>
      <c r="AC340" s="143">
        <f t="shared" ref="AC340:AC345" si="587">N340*P340</f>
        <v>0</v>
      </c>
    </row>
    <row r="341" spans="1:29" ht="15.75" x14ac:dyDescent="0.25">
      <c r="A341" s="36" t="s">
        <v>31</v>
      </c>
      <c r="B341" s="37" t="s">
        <v>2103</v>
      </c>
      <c r="C341" s="143"/>
      <c r="D341" s="143"/>
      <c r="E341" s="143">
        <v>3</v>
      </c>
      <c r="F341" s="143"/>
      <c r="G341" s="143">
        <v>1</v>
      </c>
      <c r="H341" s="143"/>
      <c r="I341" s="143"/>
      <c r="J341" s="143"/>
      <c r="K341" s="143"/>
      <c r="L341" s="143"/>
      <c r="M341" s="143">
        <v>3</v>
      </c>
      <c r="N341" s="143"/>
      <c r="O341" s="143"/>
      <c r="P341" s="143">
        <v>4.5999999999999996</v>
      </c>
      <c r="Q341" s="143"/>
      <c r="R341" s="143">
        <f t="shared" si="576"/>
        <v>0</v>
      </c>
      <c r="S341" s="143">
        <f t="shared" si="577"/>
        <v>0</v>
      </c>
      <c r="T341" s="143">
        <f t="shared" si="578"/>
        <v>13.799999999999999</v>
      </c>
      <c r="U341" s="143">
        <f t="shared" si="579"/>
        <v>0</v>
      </c>
      <c r="V341" s="143">
        <f t="shared" si="580"/>
        <v>4.5999999999999996</v>
      </c>
      <c r="W341" s="143">
        <f t="shared" si="581"/>
        <v>0</v>
      </c>
      <c r="X341" s="143">
        <f t="shared" si="582"/>
        <v>0</v>
      </c>
      <c r="Y341" s="143">
        <f t="shared" si="583"/>
        <v>0</v>
      </c>
      <c r="Z341" s="143">
        <f t="shared" si="584"/>
        <v>0</v>
      </c>
      <c r="AA341" s="143">
        <f t="shared" si="585"/>
        <v>0</v>
      </c>
      <c r="AB341" s="143">
        <f t="shared" si="586"/>
        <v>13.799999999999999</v>
      </c>
      <c r="AC341" s="143">
        <f t="shared" si="587"/>
        <v>0</v>
      </c>
    </row>
    <row r="342" spans="1:29" ht="15.75" x14ac:dyDescent="0.25">
      <c r="A342" s="36" t="s">
        <v>33</v>
      </c>
      <c r="B342" s="37" t="s">
        <v>2104</v>
      </c>
      <c r="C342" s="143"/>
      <c r="D342" s="143"/>
      <c r="E342" s="143">
        <v>3</v>
      </c>
      <c r="F342" s="143"/>
      <c r="G342" s="143">
        <v>1</v>
      </c>
      <c r="H342" s="143"/>
      <c r="I342" s="143"/>
      <c r="J342" s="143"/>
      <c r="K342" s="143"/>
      <c r="L342" s="143"/>
      <c r="M342" s="143">
        <v>3</v>
      </c>
      <c r="N342" s="143"/>
      <c r="O342" s="143"/>
      <c r="P342" s="143">
        <v>4.5999999999999996</v>
      </c>
      <c r="Q342" s="143"/>
      <c r="R342" s="143">
        <f t="shared" si="576"/>
        <v>0</v>
      </c>
      <c r="S342" s="143">
        <f t="shared" si="577"/>
        <v>0</v>
      </c>
      <c r="T342" s="143">
        <f t="shared" si="578"/>
        <v>13.799999999999999</v>
      </c>
      <c r="U342" s="143">
        <f t="shared" si="579"/>
        <v>0</v>
      </c>
      <c r="V342" s="143">
        <f t="shared" si="580"/>
        <v>4.5999999999999996</v>
      </c>
      <c r="W342" s="143">
        <f t="shared" si="581"/>
        <v>0</v>
      </c>
      <c r="X342" s="143">
        <f t="shared" si="582"/>
        <v>0</v>
      </c>
      <c r="Y342" s="143">
        <f t="shared" si="583"/>
        <v>0</v>
      </c>
      <c r="Z342" s="143">
        <f t="shared" si="584"/>
        <v>0</v>
      </c>
      <c r="AA342" s="143">
        <f t="shared" si="585"/>
        <v>0</v>
      </c>
      <c r="AB342" s="143">
        <f t="shared" si="586"/>
        <v>13.799999999999999</v>
      </c>
      <c r="AC342" s="143">
        <f t="shared" si="587"/>
        <v>0</v>
      </c>
    </row>
    <row r="343" spans="1:29" ht="15.75" x14ac:dyDescent="0.25">
      <c r="A343" s="36" t="s">
        <v>35</v>
      </c>
      <c r="B343" s="37" t="s">
        <v>2105</v>
      </c>
      <c r="C343" s="143"/>
      <c r="D343" s="143">
        <v>3</v>
      </c>
      <c r="E343" s="143">
        <v>3</v>
      </c>
      <c r="F343" s="143"/>
      <c r="G343" s="143"/>
      <c r="H343" s="143"/>
      <c r="I343" s="143"/>
      <c r="J343" s="143"/>
      <c r="K343" s="143"/>
      <c r="L343" s="143"/>
      <c r="M343" s="143">
        <v>3</v>
      </c>
      <c r="N343" s="143"/>
      <c r="O343" s="143"/>
      <c r="P343" s="143">
        <v>4.5999999999999996</v>
      </c>
      <c r="Q343" s="143"/>
      <c r="R343" s="143">
        <f t="shared" si="576"/>
        <v>0</v>
      </c>
      <c r="S343" s="143">
        <f t="shared" si="577"/>
        <v>13.799999999999999</v>
      </c>
      <c r="T343" s="143">
        <f t="shared" si="578"/>
        <v>13.799999999999999</v>
      </c>
      <c r="U343" s="143">
        <f t="shared" si="579"/>
        <v>0</v>
      </c>
      <c r="V343" s="143">
        <f t="shared" si="580"/>
        <v>0</v>
      </c>
      <c r="W343" s="143">
        <f t="shared" si="581"/>
        <v>0</v>
      </c>
      <c r="X343" s="143">
        <f t="shared" si="582"/>
        <v>0</v>
      </c>
      <c r="Y343" s="143">
        <f t="shared" si="583"/>
        <v>0</v>
      </c>
      <c r="Z343" s="143">
        <f t="shared" si="584"/>
        <v>0</v>
      </c>
      <c r="AA343" s="143">
        <f t="shared" si="585"/>
        <v>0</v>
      </c>
      <c r="AB343" s="143">
        <f t="shared" si="586"/>
        <v>13.799999999999999</v>
      </c>
      <c r="AC343" s="143">
        <f t="shared" si="587"/>
        <v>0</v>
      </c>
    </row>
    <row r="344" spans="1:29" ht="15.75" x14ac:dyDescent="0.25">
      <c r="A344" s="36" t="s">
        <v>37</v>
      </c>
      <c r="B344" s="37" t="s">
        <v>2106</v>
      </c>
      <c r="C344" s="143"/>
      <c r="D344" s="143">
        <v>3</v>
      </c>
      <c r="E344" s="143">
        <v>2</v>
      </c>
      <c r="F344" s="143"/>
      <c r="G344" s="143"/>
      <c r="H344" s="143"/>
      <c r="I344" s="143"/>
      <c r="J344" s="143"/>
      <c r="K344" s="143"/>
      <c r="L344" s="143"/>
      <c r="M344" s="143"/>
      <c r="N344" s="143"/>
      <c r="O344" s="143"/>
      <c r="P344" s="143">
        <v>4.5999999999999996</v>
      </c>
      <c r="Q344" s="143"/>
      <c r="R344" s="143">
        <f t="shared" si="576"/>
        <v>0</v>
      </c>
      <c r="S344" s="143">
        <f t="shared" si="577"/>
        <v>13.799999999999999</v>
      </c>
      <c r="T344" s="143">
        <f t="shared" si="578"/>
        <v>9.1999999999999993</v>
      </c>
      <c r="U344" s="143">
        <f t="shared" si="579"/>
        <v>0</v>
      </c>
      <c r="V344" s="143">
        <f t="shared" si="580"/>
        <v>0</v>
      </c>
      <c r="W344" s="143">
        <f t="shared" si="581"/>
        <v>0</v>
      </c>
      <c r="X344" s="143">
        <f t="shared" si="582"/>
        <v>0</v>
      </c>
      <c r="Y344" s="143">
        <f t="shared" si="583"/>
        <v>0</v>
      </c>
      <c r="Z344" s="143">
        <f t="shared" si="584"/>
        <v>0</v>
      </c>
      <c r="AA344" s="143">
        <f t="shared" si="585"/>
        <v>0</v>
      </c>
      <c r="AB344" s="143">
        <f t="shared" si="586"/>
        <v>0</v>
      </c>
      <c r="AC344" s="143">
        <f t="shared" si="587"/>
        <v>0</v>
      </c>
    </row>
    <row r="345" spans="1:29" ht="15.75" x14ac:dyDescent="0.25">
      <c r="A345" s="36" t="s">
        <v>39</v>
      </c>
      <c r="B345" s="37" t="s">
        <v>2107</v>
      </c>
      <c r="C345" s="143"/>
      <c r="D345" s="143">
        <v>3</v>
      </c>
      <c r="E345" s="143">
        <v>2</v>
      </c>
      <c r="F345" s="143"/>
      <c r="G345" s="143"/>
      <c r="H345" s="143"/>
      <c r="I345" s="143"/>
      <c r="J345" s="143"/>
      <c r="K345" s="143"/>
      <c r="L345" s="143"/>
      <c r="M345" s="143">
        <v>3</v>
      </c>
      <c r="N345" s="143"/>
      <c r="O345" s="143"/>
      <c r="P345" s="143">
        <v>4.5999999999999996</v>
      </c>
      <c r="Q345" s="143"/>
      <c r="R345" s="143">
        <f t="shared" si="576"/>
        <v>0</v>
      </c>
      <c r="S345" s="143">
        <f t="shared" si="577"/>
        <v>13.799999999999999</v>
      </c>
      <c r="T345" s="143">
        <f t="shared" si="578"/>
        <v>9.1999999999999993</v>
      </c>
      <c r="U345" s="143">
        <f t="shared" si="579"/>
        <v>0</v>
      </c>
      <c r="V345" s="143">
        <f t="shared" si="580"/>
        <v>0</v>
      </c>
      <c r="W345" s="143">
        <f t="shared" si="581"/>
        <v>0</v>
      </c>
      <c r="X345" s="143">
        <f t="shared" si="582"/>
        <v>0</v>
      </c>
      <c r="Y345" s="143">
        <f t="shared" si="583"/>
        <v>0</v>
      </c>
      <c r="Z345" s="143">
        <f t="shared" si="584"/>
        <v>0</v>
      </c>
      <c r="AA345" s="143">
        <f t="shared" si="585"/>
        <v>0</v>
      </c>
      <c r="AB345" s="143">
        <f t="shared" si="586"/>
        <v>13.799999999999999</v>
      </c>
      <c r="AC345" s="143">
        <f t="shared" si="587"/>
        <v>0</v>
      </c>
    </row>
    <row r="346" spans="1:29" ht="15.75" x14ac:dyDescent="0.25">
      <c r="A346" s="81" t="s">
        <v>2108</v>
      </c>
      <c r="B346" s="81" t="s">
        <v>2109</v>
      </c>
      <c r="C346" s="81" t="s">
        <v>2</v>
      </c>
      <c r="D346" s="81" t="s">
        <v>3</v>
      </c>
      <c r="E346" s="81" t="s">
        <v>4</v>
      </c>
      <c r="F346" s="81" t="s">
        <v>5</v>
      </c>
      <c r="G346" s="81" t="s">
        <v>6</v>
      </c>
      <c r="H346" s="81" t="s">
        <v>7</v>
      </c>
      <c r="I346" s="81" t="s">
        <v>8</v>
      </c>
      <c r="J346" s="81" t="s">
        <v>9</v>
      </c>
      <c r="K346" s="81" t="s">
        <v>10</v>
      </c>
      <c r="L346" s="81" t="s">
        <v>11</v>
      </c>
      <c r="M346" s="81" t="s">
        <v>12</v>
      </c>
      <c r="N346" s="81" t="s">
        <v>13</v>
      </c>
      <c r="O346" s="81"/>
      <c r="P346" s="81" t="s">
        <v>14</v>
      </c>
      <c r="Q346" s="81"/>
      <c r="R346" s="81" t="s">
        <v>15</v>
      </c>
      <c r="S346" s="81" t="s">
        <v>16</v>
      </c>
      <c r="T346" s="81" t="s">
        <v>17</v>
      </c>
      <c r="U346" s="81" t="s">
        <v>18</v>
      </c>
      <c r="V346" s="81" t="s">
        <v>19</v>
      </c>
      <c r="W346" s="81" t="s">
        <v>20</v>
      </c>
      <c r="X346" s="81" t="s">
        <v>21</v>
      </c>
      <c r="Y346" s="81" t="s">
        <v>22</v>
      </c>
      <c r="Z346" s="81" t="s">
        <v>23</v>
      </c>
      <c r="AA346" s="81" t="s">
        <v>24</v>
      </c>
      <c r="AB346" s="81" t="s">
        <v>25</v>
      </c>
      <c r="AC346" s="81" t="s">
        <v>26</v>
      </c>
    </row>
    <row r="347" spans="1:29" s="168" customFormat="1" ht="15.75" x14ac:dyDescent="0.25">
      <c r="A347" s="36" t="s">
        <v>27</v>
      </c>
      <c r="B347" s="37" t="s">
        <v>2110</v>
      </c>
      <c r="C347" s="143"/>
      <c r="D347" s="143">
        <v>3</v>
      </c>
      <c r="E347" s="143">
        <v>2</v>
      </c>
      <c r="F347" s="143"/>
      <c r="G347" s="143"/>
      <c r="H347" s="143"/>
      <c r="I347" s="143"/>
      <c r="J347" s="143"/>
      <c r="K347" s="143"/>
      <c r="L347" s="143"/>
      <c r="M347" s="143">
        <v>1</v>
      </c>
      <c r="N347" s="143"/>
      <c r="O347" s="143"/>
      <c r="P347" s="143">
        <v>5</v>
      </c>
      <c r="Q347" s="143"/>
      <c r="R347" s="143">
        <f t="shared" ref="R347:R352" si="588">C347*P347</f>
        <v>0</v>
      </c>
      <c r="S347" s="143">
        <f t="shared" ref="S347:S352" si="589">D347*P347</f>
        <v>15</v>
      </c>
      <c r="T347" s="143">
        <f t="shared" ref="T347:T352" si="590">E347*P347</f>
        <v>10</v>
      </c>
      <c r="U347" s="143">
        <f t="shared" ref="U347:U352" si="591">F347*P347</f>
        <v>0</v>
      </c>
      <c r="V347" s="143">
        <f t="shared" ref="V347:V352" si="592">G347*P347</f>
        <v>0</v>
      </c>
      <c r="W347" s="143">
        <f t="shared" ref="W347:W352" si="593">H347*P347</f>
        <v>0</v>
      </c>
      <c r="X347" s="143">
        <f t="shared" ref="X347:X352" si="594">I347*P347</f>
        <v>0</v>
      </c>
      <c r="Y347" s="143">
        <f t="shared" ref="Y347:Y352" si="595">J347*P347</f>
        <v>0</v>
      </c>
      <c r="Z347" s="143">
        <f t="shared" ref="Z347:Z352" si="596">K347*P347</f>
        <v>0</v>
      </c>
      <c r="AA347" s="143">
        <f t="shared" ref="AA347:AA352" si="597">L347*P347</f>
        <v>0</v>
      </c>
      <c r="AB347" s="143">
        <f t="shared" ref="AB347:AB352" si="598">M347*P347</f>
        <v>5</v>
      </c>
      <c r="AC347" s="143">
        <f t="shared" ref="AC347:AC352" si="599">N347*P347</f>
        <v>0</v>
      </c>
    </row>
    <row r="348" spans="1:29" ht="15.75" x14ac:dyDescent="0.25">
      <c r="A348" s="36" t="s">
        <v>31</v>
      </c>
      <c r="B348" s="37" t="s">
        <v>2111</v>
      </c>
      <c r="C348" s="143">
        <v>1</v>
      </c>
      <c r="D348" s="143">
        <v>3</v>
      </c>
      <c r="E348" s="143">
        <v>2</v>
      </c>
      <c r="F348" s="143"/>
      <c r="G348" s="143"/>
      <c r="H348" s="143"/>
      <c r="I348" s="143"/>
      <c r="J348" s="143"/>
      <c r="K348" s="143"/>
      <c r="L348" s="143"/>
      <c r="M348" s="143"/>
      <c r="N348" s="143"/>
      <c r="O348" s="143"/>
      <c r="P348" s="143">
        <v>5</v>
      </c>
      <c r="Q348" s="143"/>
      <c r="R348" s="143">
        <f t="shared" si="588"/>
        <v>5</v>
      </c>
      <c r="S348" s="143">
        <f t="shared" si="589"/>
        <v>15</v>
      </c>
      <c r="T348" s="143">
        <f t="shared" si="590"/>
        <v>10</v>
      </c>
      <c r="U348" s="143">
        <f t="shared" si="591"/>
        <v>0</v>
      </c>
      <c r="V348" s="143">
        <f t="shared" si="592"/>
        <v>0</v>
      </c>
      <c r="W348" s="143">
        <f t="shared" si="593"/>
        <v>0</v>
      </c>
      <c r="X348" s="143">
        <f t="shared" si="594"/>
        <v>0</v>
      </c>
      <c r="Y348" s="143">
        <f t="shared" si="595"/>
        <v>0</v>
      </c>
      <c r="Z348" s="143">
        <f t="shared" si="596"/>
        <v>0</v>
      </c>
      <c r="AA348" s="143">
        <f t="shared" si="597"/>
        <v>0</v>
      </c>
      <c r="AB348" s="143">
        <f t="shared" si="598"/>
        <v>0</v>
      </c>
      <c r="AC348" s="143">
        <f t="shared" si="599"/>
        <v>0</v>
      </c>
    </row>
    <row r="349" spans="1:29" ht="15.75" x14ac:dyDescent="0.25">
      <c r="A349" s="36" t="s">
        <v>33</v>
      </c>
      <c r="B349" s="37" t="s">
        <v>2112</v>
      </c>
      <c r="C349" s="143">
        <v>1</v>
      </c>
      <c r="D349" s="143">
        <v>3</v>
      </c>
      <c r="E349" s="143">
        <v>3</v>
      </c>
      <c r="F349" s="143"/>
      <c r="G349" s="143"/>
      <c r="H349" s="143"/>
      <c r="I349" s="143"/>
      <c r="J349" s="143"/>
      <c r="K349" s="143"/>
      <c r="L349" s="143"/>
      <c r="M349" s="143"/>
      <c r="N349" s="143"/>
      <c r="O349" s="143"/>
      <c r="P349" s="143">
        <v>5</v>
      </c>
      <c r="Q349" s="143"/>
      <c r="R349" s="143">
        <f t="shared" si="588"/>
        <v>5</v>
      </c>
      <c r="S349" s="143">
        <f t="shared" si="589"/>
        <v>15</v>
      </c>
      <c r="T349" s="143">
        <f t="shared" si="590"/>
        <v>15</v>
      </c>
      <c r="U349" s="143">
        <f t="shared" si="591"/>
        <v>0</v>
      </c>
      <c r="V349" s="143">
        <f t="shared" si="592"/>
        <v>0</v>
      </c>
      <c r="W349" s="143">
        <f t="shared" si="593"/>
        <v>0</v>
      </c>
      <c r="X349" s="143">
        <f t="shared" si="594"/>
        <v>0</v>
      </c>
      <c r="Y349" s="143">
        <f t="shared" si="595"/>
        <v>0</v>
      </c>
      <c r="Z349" s="143">
        <f t="shared" si="596"/>
        <v>0</v>
      </c>
      <c r="AA349" s="143">
        <f t="shared" si="597"/>
        <v>0</v>
      </c>
      <c r="AB349" s="143">
        <f t="shared" si="598"/>
        <v>0</v>
      </c>
      <c r="AC349" s="143">
        <f t="shared" si="599"/>
        <v>0</v>
      </c>
    </row>
    <row r="350" spans="1:29" ht="15.75" x14ac:dyDescent="0.25">
      <c r="A350" s="36" t="s">
        <v>35</v>
      </c>
      <c r="B350" s="37" t="s">
        <v>2113</v>
      </c>
      <c r="C350" s="143">
        <v>3</v>
      </c>
      <c r="D350" s="143"/>
      <c r="E350" s="143"/>
      <c r="F350" s="143"/>
      <c r="G350" s="143">
        <v>2</v>
      </c>
      <c r="H350" s="143"/>
      <c r="I350" s="143"/>
      <c r="J350" s="143"/>
      <c r="K350" s="143"/>
      <c r="L350" s="143"/>
      <c r="M350" s="143">
        <v>1</v>
      </c>
      <c r="N350" s="143"/>
      <c r="O350" s="143"/>
      <c r="P350" s="143">
        <v>5</v>
      </c>
      <c r="Q350" s="143"/>
      <c r="R350" s="143">
        <f t="shared" si="588"/>
        <v>15</v>
      </c>
      <c r="S350" s="143">
        <f t="shared" si="589"/>
        <v>0</v>
      </c>
      <c r="T350" s="143">
        <f t="shared" si="590"/>
        <v>0</v>
      </c>
      <c r="U350" s="143">
        <f t="shared" si="591"/>
        <v>0</v>
      </c>
      <c r="V350" s="143">
        <f t="shared" si="592"/>
        <v>10</v>
      </c>
      <c r="W350" s="143">
        <f t="shared" si="593"/>
        <v>0</v>
      </c>
      <c r="X350" s="143">
        <f t="shared" si="594"/>
        <v>0</v>
      </c>
      <c r="Y350" s="143">
        <f t="shared" si="595"/>
        <v>0</v>
      </c>
      <c r="Z350" s="143">
        <f t="shared" si="596"/>
        <v>0</v>
      </c>
      <c r="AA350" s="143">
        <f t="shared" si="597"/>
        <v>0</v>
      </c>
      <c r="AB350" s="143">
        <f t="shared" si="598"/>
        <v>5</v>
      </c>
      <c r="AC350" s="143">
        <f t="shared" si="599"/>
        <v>0</v>
      </c>
    </row>
    <row r="351" spans="1:29" ht="15.75" x14ac:dyDescent="0.25">
      <c r="A351" s="36" t="s">
        <v>37</v>
      </c>
      <c r="B351" s="37" t="s">
        <v>2114</v>
      </c>
      <c r="C351" s="143">
        <v>3</v>
      </c>
      <c r="D351" s="143"/>
      <c r="E351" s="143"/>
      <c r="F351" s="143"/>
      <c r="G351" s="143">
        <v>2</v>
      </c>
      <c r="H351" s="143"/>
      <c r="I351" s="143"/>
      <c r="J351" s="143"/>
      <c r="K351" s="143"/>
      <c r="L351" s="143"/>
      <c r="M351" s="143"/>
      <c r="N351" s="143"/>
      <c r="O351" s="143"/>
      <c r="P351" s="143">
        <v>5</v>
      </c>
      <c r="Q351" s="143"/>
      <c r="R351" s="143">
        <f t="shared" si="588"/>
        <v>15</v>
      </c>
      <c r="S351" s="143">
        <f t="shared" si="589"/>
        <v>0</v>
      </c>
      <c r="T351" s="143">
        <f t="shared" si="590"/>
        <v>0</v>
      </c>
      <c r="U351" s="143">
        <f t="shared" si="591"/>
        <v>0</v>
      </c>
      <c r="V351" s="143">
        <f t="shared" si="592"/>
        <v>10</v>
      </c>
      <c r="W351" s="143">
        <f t="shared" si="593"/>
        <v>0</v>
      </c>
      <c r="X351" s="143">
        <f t="shared" si="594"/>
        <v>0</v>
      </c>
      <c r="Y351" s="143">
        <f t="shared" si="595"/>
        <v>0</v>
      </c>
      <c r="Z351" s="143">
        <f t="shared" si="596"/>
        <v>0</v>
      </c>
      <c r="AA351" s="143">
        <f t="shared" si="597"/>
        <v>0</v>
      </c>
      <c r="AB351" s="143">
        <f t="shared" si="598"/>
        <v>0</v>
      </c>
      <c r="AC351" s="143">
        <f t="shared" si="599"/>
        <v>0</v>
      </c>
    </row>
    <row r="352" spans="1:29" ht="15.75" x14ac:dyDescent="0.25">
      <c r="A352" s="36" t="s">
        <v>39</v>
      </c>
      <c r="B352" s="37" t="s">
        <v>2115</v>
      </c>
      <c r="C352" s="143">
        <v>3</v>
      </c>
      <c r="D352" s="143">
        <v>2</v>
      </c>
      <c r="E352" s="143"/>
      <c r="F352" s="143"/>
      <c r="G352" s="143">
        <v>1</v>
      </c>
      <c r="H352" s="143"/>
      <c r="I352" s="143"/>
      <c r="J352" s="143"/>
      <c r="K352" s="143"/>
      <c r="L352" s="143"/>
      <c r="M352" s="143"/>
      <c r="N352" s="143"/>
      <c r="O352" s="143"/>
      <c r="P352" s="143">
        <v>5</v>
      </c>
      <c r="Q352" s="143"/>
      <c r="R352" s="143">
        <f t="shared" si="588"/>
        <v>15</v>
      </c>
      <c r="S352" s="143">
        <f t="shared" si="589"/>
        <v>10</v>
      </c>
      <c r="T352" s="143">
        <f t="shared" si="590"/>
        <v>0</v>
      </c>
      <c r="U352" s="143">
        <f t="shared" si="591"/>
        <v>0</v>
      </c>
      <c r="V352" s="143">
        <f t="shared" si="592"/>
        <v>5</v>
      </c>
      <c r="W352" s="143">
        <f t="shared" si="593"/>
        <v>0</v>
      </c>
      <c r="X352" s="143">
        <f t="shared" si="594"/>
        <v>0</v>
      </c>
      <c r="Y352" s="143">
        <f t="shared" si="595"/>
        <v>0</v>
      </c>
      <c r="Z352" s="143">
        <f t="shared" si="596"/>
        <v>0</v>
      </c>
      <c r="AA352" s="143">
        <f t="shared" si="597"/>
        <v>0</v>
      </c>
      <c r="AB352" s="143">
        <f t="shared" si="598"/>
        <v>0</v>
      </c>
      <c r="AC352" s="143">
        <f t="shared" si="599"/>
        <v>0</v>
      </c>
    </row>
    <row r="353" spans="1:29" ht="15.75" x14ac:dyDescent="0.25">
      <c r="A353" s="81" t="s">
        <v>2116</v>
      </c>
      <c r="B353" s="81" t="s">
        <v>2117</v>
      </c>
      <c r="C353" s="81" t="s">
        <v>2</v>
      </c>
      <c r="D353" s="81" t="s">
        <v>3</v>
      </c>
      <c r="E353" s="81" t="s">
        <v>4</v>
      </c>
      <c r="F353" s="81" t="s">
        <v>5</v>
      </c>
      <c r="G353" s="81" t="s">
        <v>6</v>
      </c>
      <c r="H353" s="81" t="s">
        <v>7</v>
      </c>
      <c r="I353" s="81" t="s">
        <v>8</v>
      </c>
      <c r="J353" s="81" t="s">
        <v>9</v>
      </c>
      <c r="K353" s="81" t="s">
        <v>10</v>
      </c>
      <c r="L353" s="81" t="s">
        <v>11</v>
      </c>
      <c r="M353" s="81" t="s">
        <v>12</v>
      </c>
      <c r="N353" s="81" t="s">
        <v>13</v>
      </c>
      <c r="O353" s="81"/>
      <c r="P353" s="81" t="s">
        <v>14</v>
      </c>
      <c r="Q353" s="81"/>
      <c r="R353" s="81" t="s">
        <v>15</v>
      </c>
      <c r="S353" s="81" t="s">
        <v>16</v>
      </c>
      <c r="T353" s="81" t="s">
        <v>17</v>
      </c>
      <c r="U353" s="81" t="s">
        <v>18</v>
      </c>
      <c r="V353" s="81" t="s">
        <v>19</v>
      </c>
      <c r="W353" s="81" t="s">
        <v>20</v>
      </c>
      <c r="X353" s="81" t="s">
        <v>21</v>
      </c>
      <c r="Y353" s="81" t="s">
        <v>22</v>
      </c>
      <c r="Z353" s="81" t="s">
        <v>23</v>
      </c>
      <c r="AA353" s="81" t="s">
        <v>24</v>
      </c>
      <c r="AB353" s="81" t="s">
        <v>25</v>
      </c>
      <c r="AC353" s="81" t="s">
        <v>26</v>
      </c>
    </row>
    <row r="354" spans="1:29" ht="15.75" x14ac:dyDescent="0.25">
      <c r="A354" s="36" t="s">
        <v>27</v>
      </c>
      <c r="B354" s="37" t="s">
        <v>2118</v>
      </c>
      <c r="C354" s="143"/>
      <c r="D354" s="143"/>
      <c r="E354" s="143">
        <v>3</v>
      </c>
      <c r="F354" s="143">
        <v>3</v>
      </c>
      <c r="G354" s="143"/>
      <c r="H354" s="143"/>
      <c r="I354" s="143"/>
      <c r="J354" s="143"/>
      <c r="K354" s="143"/>
      <c r="L354" s="143"/>
      <c r="M354" s="143"/>
      <c r="N354" s="143"/>
      <c r="O354" s="143"/>
      <c r="P354" s="143">
        <v>4.9000000000000004</v>
      </c>
      <c r="Q354" s="143"/>
      <c r="R354" s="143">
        <f t="shared" ref="R354:R359" si="600">C354*P354</f>
        <v>0</v>
      </c>
      <c r="S354" s="143">
        <f t="shared" ref="S354:S359" si="601">D354*P354</f>
        <v>0</v>
      </c>
      <c r="T354" s="143">
        <f t="shared" ref="T354:T359" si="602">E354*P354</f>
        <v>14.700000000000001</v>
      </c>
      <c r="U354" s="143">
        <f t="shared" ref="U354:U359" si="603">F354*P354</f>
        <v>14.700000000000001</v>
      </c>
      <c r="V354" s="143">
        <f t="shared" ref="V354:V359" si="604">G354*P354</f>
        <v>0</v>
      </c>
      <c r="W354" s="143">
        <f t="shared" ref="W354:W359" si="605">H354*P354</f>
        <v>0</v>
      </c>
      <c r="X354" s="143">
        <f t="shared" ref="X354:X359" si="606">I354*P354</f>
        <v>0</v>
      </c>
      <c r="Y354" s="143">
        <f t="shared" ref="Y354:Y359" si="607">J354*P354</f>
        <v>0</v>
      </c>
      <c r="Z354" s="143">
        <f t="shared" ref="Z354:Z359" si="608">K354*P354</f>
        <v>0</v>
      </c>
      <c r="AA354" s="143">
        <f t="shared" ref="AA354:AA359" si="609">L354*P354</f>
        <v>0</v>
      </c>
      <c r="AB354" s="143">
        <f t="shared" ref="AB354:AB359" si="610">M354*P354</f>
        <v>0</v>
      </c>
      <c r="AC354" s="143">
        <f t="shared" ref="AC354:AC359" si="611">N354*P354</f>
        <v>0</v>
      </c>
    </row>
    <row r="355" spans="1:29" ht="15.75" x14ac:dyDescent="0.25">
      <c r="A355" s="36" t="s">
        <v>31</v>
      </c>
      <c r="B355" s="37" t="s">
        <v>2119</v>
      </c>
      <c r="C355" s="143"/>
      <c r="D355" s="143"/>
      <c r="E355" s="143">
        <v>3</v>
      </c>
      <c r="F355" s="143">
        <v>3</v>
      </c>
      <c r="G355" s="143"/>
      <c r="H355" s="143"/>
      <c r="I355" s="143"/>
      <c r="J355" s="143"/>
      <c r="K355" s="143"/>
      <c r="L355" s="143"/>
      <c r="M355" s="143"/>
      <c r="N355" s="143"/>
      <c r="O355" s="143"/>
      <c r="P355" s="143">
        <v>4.9000000000000004</v>
      </c>
      <c r="Q355" s="143"/>
      <c r="R355" s="143">
        <f t="shared" si="600"/>
        <v>0</v>
      </c>
      <c r="S355" s="143">
        <f t="shared" si="601"/>
        <v>0</v>
      </c>
      <c r="T355" s="143">
        <f t="shared" si="602"/>
        <v>14.700000000000001</v>
      </c>
      <c r="U355" s="143">
        <f t="shared" si="603"/>
        <v>14.700000000000001</v>
      </c>
      <c r="V355" s="143">
        <f t="shared" si="604"/>
        <v>0</v>
      </c>
      <c r="W355" s="143">
        <f t="shared" si="605"/>
        <v>0</v>
      </c>
      <c r="X355" s="143">
        <f t="shared" si="606"/>
        <v>0</v>
      </c>
      <c r="Y355" s="143">
        <f t="shared" si="607"/>
        <v>0</v>
      </c>
      <c r="Z355" s="143">
        <f t="shared" si="608"/>
        <v>0</v>
      </c>
      <c r="AA355" s="143">
        <f t="shared" si="609"/>
        <v>0</v>
      </c>
      <c r="AB355" s="143">
        <f t="shared" si="610"/>
        <v>0</v>
      </c>
      <c r="AC355" s="143">
        <f t="shared" si="611"/>
        <v>0</v>
      </c>
    </row>
    <row r="356" spans="1:29" ht="15.75" x14ac:dyDescent="0.25">
      <c r="A356" s="36" t="s">
        <v>33</v>
      </c>
      <c r="B356" s="37" t="s">
        <v>2120</v>
      </c>
      <c r="C356" s="143"/>
      <c r="D356" s="143"/>
      <c r="E356" s="143">
        <v>3</v>
      </c>
      <c r="F356" s="143">
        <v>3</v>
      </c>
      <c r="G356" s="143"/>
      <c r="H356" s="143"/>
      <c r="I356" s="143"/>
      <c r="J356" s="143"/>
      <c r="K356" s="143"/>
      <c r="L356" s="143"/>
      <c r="M356" s="143"/>
      <c r="N356" s="143"/>
      <c r="O356" s="143"/>
      <c r="P356" s="143">
        <v>4.9000000000000004</v>
      </c>
      <c r="Q356" s="143"/>
      <c r="R356" s="143">
        <f t="shared" si="600"/>
        <v>0</v>
      </c>
      <c r="S356" s="143">
        <f t="shared" si="601"/>
        <v>0</v>
      </c>
      <c r="T356" s="143">
        <f t="shared" si="602"/>
        <v>14.700000000000001</v>
      </c>
      <c r="U356" s="143">
        <f t="shared" si="603"/>
        <v>14.700000000000001</v>
      </c>
      <c r="V356" s="143">
        <f t="shared" si="604"/>
        <v>0</v>
      </c>
      <c r="W356" s="143">
        <f t="shared" si="605"/>
        <v>0</v>
      </c>
      <c r="X356" s="143">
        <f t="shared" si="606"/>
        <v>0</v>
      </c>
      <c r="Y356" s="143">
        <f t="shared" si="607"/>
        <v>0</v>
      </c>
      <c r="Z356" s="143">
        <f t="shared" si="608"/>
        <v>0</v>
      </c>
      <c r="AA356" s="143">
        <f t="shared" si="609"/>
        <v>0</v>
      </c>
      <c r="AB356" s="143">
        <f t="shared" si="610"/>
        <v>0</v>
      </c>
      <c r="AC356" s="143">
        <f t="shared" si="611"/>
        <v>0</v>
      </c>
    </row>
    <row r="357" spans="1:29" ht="15.75" x14ac:dyDescent="0.25">
      <c r="A357" s="36" t="s">
        <v>35</v>
      </c>
      <c r="B357" s="37" t="s">
        <v>2121</v>
      </c>
      <c r="C357" s="143"/>
      <c r="D357" s="143"/>
      <c r="E357" s="143">
        <v>3</v>
      </c>
      <c r="F357" s="143">
        <v>3</v>
      </c>
      <c r="G357" s="143"/>
      <c r="H357" s="143"/>
      <c r="I357" s="143"/>
      <c r="J357" s="143"/>
      <c r="K357" s="143"/>
      <c r="L357" s="143"/>
      <c r="M357" s="143"/>
      <c r="N357" s="143"/>
      <c r="O357" s="143"/>
      <c r="P357" s="143">
        <v>4.9000000000000004</v>
      </c>
      <c r="Q357" s="143"/>
      <c r="R357" s="143">
        <f t="shared" si="600"/>
        <v>0</v>
      </c>
      <c r="S357" s="143">
        <f t="shared" si="601"/>
        <v>0</v>
      </c>
      <c r="T357" s="143">
        <f t="shared" si="602"/>
        <v>14.700000000000001</v>
      </c>
      <c r="U357" s="143">
        <f t="shared" si="603"/>
        <v>14.700000000000001</v>
      </c>
      <c r="V357" s="143">
        <f t="shared" si="604"/>
        <v>0</v>
      </c>
      <c r="W357" s="143">
        <f t="shared" si="605"/>
        <v>0</v>
      </c>
      <c r="X357" s="143">
        <f t="shared" si="606"/>
        <v>0</v>
      </c>
      <c r="Y357" s="143">
        <f t="shared" si="607"/>
        <v>0</v>
      </c>
      <c r="Z357" s="143">
        <f t="shared" si="608"/>
        <v>0</v>
      </c>
      <c r="AA357" s="143">
        <f t="shared" si="609"/>
        <v>0</v>
      </c>
      <c r="AB357" s="143">
        <f t="shared" si="610"/>
        <v>0</v>
      </c>
      <c r="AC357" s="143">
        <f t="shared" si="611"/>
        <v>0</v>
      </c>
    </row>
    <row r="358" spans="1:29" ht="15.75" x14ac:dyDescent="0.25">
      <c r="A358" s="36" t="s">
        <v>37</v>
      </c>
      <c r="B358" s="37" t="s">
        <v>2122</v>
      </c>
      <c r="C358" s="143"/>
      <c r="D358" s="143"/>
      <c r="E358" s="143">
        <v>3</v>
      </c>
      <c r="F358" s="143">
        <v>3</v>
      </c>
      <c r="G358" s="143"/>
      <c r="H358" s="143"/>
      <c r="I358" s="143"/>
      <c r="J358" s="143"/>
      <c r="K358" s="143"/>
      <c r="L358" s="143"/>
      <c r="M358" s="143"/>
      <c r="N358" s="143"/>
      <c r="O358" s="143"/>
      <c r="P358" s="143">
        <v>4.9000000000000004</v>
      </c>
      <c r="Q358" s="143"/>
      <c r="R358" s="143">
        <f t="shared" si="600"/>
        <v>0</v>
      </c>
      <c r="S358" s="143">
        <f t="shared" si="601"/>
        <v>0</v>
      </c>
      <c r="T358" s="143">
        <f t="shared" si="602"/>
        <v>14.700000000000001</v>
      </c>
      <c r="U358" s="143">
        <f t="shared" si="603"/>
        <v>14.700000000000001</v>
      </c>
      <c r="V358" s="143">
        <f t="shared" si="604"/>
        <v>0</v>
      </c>
      <c r="W358" s="143">
        <f t="shared" si="605"/>
        <v>0</v>
      </c>
      <c r="X358" s="143">
        <f t="shared" si="606"/>
        <v>0</v>
      </c>
      <c r="Y358" s="143">
        <f t="shared" si="607"/>
        <v>0</v>
      </c>
      <c r="Z358" s="143">
        <f t="shared" si="608"/>
        <v>0</v>
      </c>
      <c r="AA358" s="143">
        <f t="shared" si="609"/>
        <v>0</v>
      </c>
      <c r="AB358" s="143">
        <f t="shared" si="610"/>
        <v>0</v>
      </c>
      <c r="AC358" s="143">
        <f t="shared" si="611"/>
        <v>0</v>
      </c>
    </row>
    <row r="359" spans="1:29" ht="15.75" x14ac:dyDescent="0.25">
      <c r="A359" s="36" t="s">
        <v>39</v>
      </c>
      <c r="B359" s="37" t="s">
        <v>2123</v>
      </c>
      <c r="C359" s="143"/>
      <c r="D359" s="143"/>
      <c r="E359" s="143">
        <v>3</v>
      </c>
      <c r="F359" s="143">
        <v>3</v>
      </c>
      <c r="G359" s="143"/>
      <c r="H359" s="143"/>
      <c r="I359" s="143"/>
      <c r="J359" s="143"/>
      <c r="K359" s="143"/>
      <c r="L359" s="143"/>
      <c r="M359" s="143"/>
      <c r="N359" s="143"/>
      <c r="O359" s="143"/>
      <c r="P359" s="143">
        <v>4.9000000000000004</v>
      </c>
      <c r="Q359" s="143"/>
      <c r="R359" s="143">
        <f t="shared" si="600"/>
        <v>0</v>
      </c>
      <c r="S359" s="143">
        <f t="shared" si="601"/>
        <v>0</v>
      </c>
      <c r="T359" s="143">
        <f t="shared" si="602"/>
        <v>14.700000000000001</v>
      </c>
      <c r="U359" s="143">
        <f t="shared" si="603"/>
        <v>14.700000000000001</v>
      </c>
      <c r="V359" s="143">
        <f t="shared" si="604"/>
        <v>0</v>
      </c>
      <c r="W359" s="143">
        <f t="shared" si="605"/>
        <v>0</v>
      </c>
      <c r="X359" s="143">
        <f t="shared" si="606"/>
        <v>0</v>
      </c>
      <c r="Y359" s="143">
        <f t="shared" si="607"/>
        <v>0</v>
      </c>
      <c r="Z359" s="143">
        <f t="shared" si="608"/>
        <v>0</v>
      </c>
      <c r="AA359" s="143">
        <f t="shared" si="609"/>
        <v>0</v>
      </c>
      <c r="AB359" s="143">
        <f t="shared" si="610"/>
        <v>0</v>
      </c>
      <c r="AC359" s="143">
        <f t="shared" si="611"/>
        <v>0</v>
      </c>
    </row>
    <row r="360" spans="1:29" ht="15.75" x14ac:dyDescent="0.25">
      <c r="A360" s="81" t="s">
        <v>2124</v>
      </c>
      <c r="B360" s="81" t="s">
        <v>2125</v>
      </c>
      <c r="C360" s="81" t="s">
        <v>2</v>
      </c>
      <c r="D360" s="81" t="s">
        <v>3</v>
      </c>
      <c r="E360" s="81" t="s">
        <v>4</v>
      </c>
      <c r="F360" s="81" t="s">
        <v>5</v>
      </c>
      <c r="G360" s="81" t="s">
        <v>6</v>
      </c>
      <c r="H360" s="81" t="s">
        <v>7</v>
      </c>
      <c r="I360" s="81" t="s">
        <v>8</v>
      </c>
      <c r="J360" s="81" t="s">
        <v>9</v>
      </c>
      <c r="K360" s="81" t="s">
        <v>10</v>
      </c>
      <c r="L360" s="81" t="s">
        <v>11</v>
      </c>
      <c r="M360" s="81" t="s">
        <v>12</v>
      </c>
      <c r="N360" s="81" t="s">
        <v>13</v>
      </c>
      <c r="O360" s="81"/>
      <c r="P360" s="81" t="s">
        <v>14</v>
      </c>
      <c r="Q360" s="81"/>
      <c r="R360" s="81" t="s">
        <v>15</v>
      </c>
      <c r="S360" s="81" t="s">
        <v>16</v>
      </c>
      <c r="T360" s="81" t="s">
        <v>17</v>
      </c>
      <c r="U360" s="81" t="s">
        <v>18</v>
      </c>
      <c r="V360" s="81" t="s">
        <v>19</v>
      </c>
      <c r="W360" s="81" t="s">
        <v>20</v>
      </c>
      <c r="X360" s="81" t="s">
        <v>21</v>
      </c>
      <c r="Y360" s="81" t="s">
        <v>22</v>
      </c>
      <c r="Z360" s="81" t="s">
        <v>23</v>
      </c>
      <c r="AA360" s="81" t="s">
        <v>24</v>
      </c>
      <c r="AB360" s="81" t="s">
        <v>25</v>
      </c>
      <c r="AC360" s="81" t="s">
        <v>26</v>
      </c>
    </row>
    <row r="361" spans="1:29" ht="15.75" x14ac:dyDescent="0.25">
      <c r="A361" s="36" t="s">
        <v>27</v>
      </c>
      <c r="B361" s="37" t="s">
        <v>2126</v>
      </c>
      <c r="C361" s="143">
        <v>1</v>
      </c>
      <c r="D361" s="143"/>
      <c r="E361" s="143"/>
      <c r="F361" s="143"/>
      <c r="G361" s="143"/>
      <c r="H361" s="143"/>
      <c r="I361" s="143"/>
      <c r="J361" s="143"/>
      <c r="K361" s="143"/>
      <c r="L361" s="143"/>
      <c r="M361" s="143"/>
      <c r="N361" s="143"/>
      <c r="O361" s="143"/>
      <c r="P361" s="143">
        <v>0.8</v>
      </c>
      <c r="Q361" s="143"/>
      <c r="R361" s="143">
        <f t="shared" ref="R361:R366" si="612">C361*P361</f>
        <v>0.8</v>
      </c>
      <c r="S361" s="143">
        <f t="shared" ref="S361:S366" si="613">D361*P361</f>
        <v>0</v>
      </c>
      <c r="T361" s="143">
        <f t="shared" ref="T361:T366" si="614">E361*P361</f>
        <v>0</v>
      </c>
      <c r="U361" s="143">
        <f t="shared" ref="U361:U366" si="615">F361*P361</f>
        <v>0</v>
      </c>
      <c r="V361" s="143">
        <f t="shared" ref="V361:V366" si="616">G361*P361</f>
        <v>0</v>
      </c>
      <c r="W361" s="143">
        <f t="shared" ref="W361:W366" si="617">H361*P361</f>
        <v>0</v>
      </c>
      <c r="X361" s="143">
        <f t="shared" ref="X361:X366" si="618">I361*P361</f>
        <v>0</v>
      </c>
      <c r="Y361" s="143">
        <f t="shared" ref="Y361:Y366" si="619">J361*P361</f>
        <v>0</v>
      </c>
      <c r="Z361" s="143">
        <f t="shared" ref="Z361:Z366" si="620">K361*P361</f>
        <v>0</v>
      </c>
      <c r="AA361" s="143">
        <f t="shared" ref="AA361:AA366" si="621">L361*P361</f>
        <v>0</v>
      </c>
      <c r="AB361" s="143">
        <f t="shared" ref="AB361:AB366" si="622">M361*P361</f>
        <v>0</v>
      </c>
      <c r="AC361" s="143">
        <f t="shared" ref="AC361:AC366" si="623">N361*P361</f>
        <v>0</v>
      </c>
    </row>
    <row r="362" spans="1:29" ht="15.75" x14ac:dyDescent="0.25">
      <c r="A362" s="36" t="s">
        <v>31</v>
      </c>
      <c r="B362" s="37" t="s">
        <v>2127</v>
      </c>
      <c r="C362" s="143"/>
      <c r="D362" s="143"/>
      <c r="E362" s="143">
        <v>2</v>
      </c>
      <c r="F362" s="143"/>
      <c r="G362" s="143"/>
      <c r="H362" s="143"/>
      <c r="I362" s="143"/>
      <c r="J362" s="143"/>
      <c r="K362" s="143"/>
      <c r="L362" s="143"/>
      <c r="M362" s="143"/>
      <c r="N362" s="143"/>
      <c r="O362" s="143"/>
      <c r="P362" s="143">
        <v>0.8</v>
      </c>
      <c r="Q362" s="143"/>
      <c r="R362" s="143">
        <f t="shared" si="612"/>
        <v>0</v>
      </c>
      <c r="S362" s="143">
        <f t="shared" si="613"/>
        <v>0</v>
      </c>
      <c r="T362" s="143">
        <f t="shared" si="614"/>
        <v>1.6</v>
      </c>
      <c r="U362" s="143">
        <f t="shared" si="615"/>
        <v>0</v>
      </c>
      <c r="V362" s="143">
        <f t="shared" si="616"/>
        <v>0</v>
      </c>
      <c r="W362" s="143">
        <f t="shared" si="617"/>
        <v>0</v>
      </c>
      <c r="X362" s="143">
        <f t="shared" si="618"/>
        <v>0</v>
      </c>
      <c r="Y362" s="143">
        <f t="shared" si="619"/>
        <v>0</v>
      </c>
      <c r="Z362" s="143">
        <f t="shared" si="620"/>
        <v>0</v>
      </c>
      <c r="AA362" s="143">
        <f t="shared" si="621"/>
        <v>0</v>
      </c>
      <c r="AB362" s="143">
        <f t="shared" si="622"/>
        <v>0</v>
      </c>
      <c r="AC362" s="143">
        <f t="shared" si="623"/>
        <v>0</v>
      </c>
    </row>
    <row r="363" spans="1:29" ht="15.75" x14ac:dyDescent="0.25">
      <c r="A363" s="36" t="s">
        <v>33</v>
      </c>
      <c r="B363" s="37" t="s">
        <v>2128</v>
      </c>
      <c r="C363" s="143"/>
      <c r="D363" s="143"/>
      <c r="E363" s="143">
        <v>1</v>
      </c>
      <c r="F363" s="143"/>
      <c r="G363" s="143"/>
      <c r="H363" s="143"/>
      <c r="I363" s="143"/>
      <c r="J363" s="143"/>
      <c r="K363" s="143"/>
      <c r="L363" s="143"/>
      <c r="M363" s="143"/>
      <c r="N363" s="143"/>
      <c r="O363" s="143"/>
      <c r="P363" s="143">
        <v>0.8</v>
      </c>
      <c r="Q363" s="143"/>
      <c r="R363" s="143">
        <f t="shared" si="612"/>
        <v>0</v>
      </c>
      <c r="S363" s="143">
        <f t="shared" si="613"/>
        <v>0</v>
      </c>
      <c r="T363" s="143">
        <f t="shared" si="614"/>
        <v>0.8</v>
      </c>
      <c r="U363" s="143">
        <f t="shared" si="615"/>
        <v>0</v>
      </c>
      <c r="V363" s="143">
        <f t="shared" si="616"/>
        <v>0</v>
      </c>
      <c r="W363" s="143">
        <f t="shared" si="617"/>
        <v>0</v>
      </c>
      <c r="X363" s="143">
        <f t="shared" si="618"/>
        <v>0</v>
      </c>
      <c r="Y363" s="143">
        <f t="shared" si="619"/>
        <v>0</v>
      </c>
      <c r="Z363" s="143">
        <f t="shared" si="620"/>
        <v>0</v>
      </c>
      <c r="AA363" s="143">
        <f t="shared" si="621"/>
        <v>0</v>
      </c>
      <c r="AB363" s="143">
        <f t="shared" si="622"/>
        <v>0</v>
      </c>
      <c r="AC363" s="143">
        <f t="shared" si="623"/>
        <v>0</v>
      </c>
    </row>
    <row r="364" spans="1:29" ht="15.75" x14ac:dyDescent="0.25">
      <c r="A364" s="36" t="s">
        <v>35</v>
      </c>
      <c r="B364" s="37" t="s">
        <v>2129</v>
      </c>
      <c r="C364" s="143"/>
      <c r="D364" s="143">
        <v>2</v>
      </c>
      <c r="E364" s="143"/>
      <c r="F364" s="143"/>
      <c r="G364" s="143"/>
      <c r="H364" s="143"/>
      <c r="I364" s="143"/>
      <c r="J364" s="143"/>
      <c r="K364" s="143"/>
      <c r="L364" s="143"/>
      <c r="M364" s="143"/>
      <c r="N364" s="143"/>
      <c r="O364" s="143"/>
      <c r="P364" s="143">
        <v>0.8</v>
      </c>
      <c r="Q364" s="143"/>
      <c r="R364" s="143">
        <f t="shared" si="612"/>
        <v>0</v>
      </c>
      <c r="S364" s="143">
        <f t="shared" si="613"/>
        <v>1.6</v>
      </c>
      <c r="T364" s="143">
        <f t="shared" si="614"/>
        <v>0</v>
      </c>
      <c r="U364" s="143">
        <f t="shared" si="615"/>
        <v>0</v>
      </c>
      <c r="V364" s="143">
        <f t="shared" si="616"/>
        <v>0</v>
      </c>
      <c r="W364" s="143">
        <f t="shared" si="617"/>
        <v>0</v>
      </c>
      <c r="X364" s="143">
        <f t="shared" si="618"/>
        <v>0</v>
      </c>
      <c r="Y364" s="143">
        <f t="shared" si="619"/>
        <v>0</v>
      </c>
      <c r="Z364" s="143">
        <f t="shared" si="620"/>
        <v>0</v>
      </c>
      <c r="AA364" s="143">
        <f t="shared" si="621"/>
        <v>0</v>
      </c>
      <c r="AB364" s="143">
        <f t="shared" si="622"/>
        <v>0</v>
      </c>
      <c r="AC364" s="143">
        <f t="shared" si="623"/>
        <v>0</v>
      </c>
    </row>
    <row r="365" spans="1:29" ht="15.75" x14ac:dyDescent="0.25">
      <c r="A365" s="36" t="s">
        <v>37</v>
      </c>
      <c r="B365" s="37" t="s">
        <v>2130</v>
      </c>
      <c r="C365" s="143"/>
      <c r="D365" s="143">
        <v>1</v>
      </c>
      <c r="E365" s="143"/>
      <c r="F365" s="143"/>
      <c r="G365" s="143"/>
      <c r="H365" s="143"/>
      <c r="I365" s="143"/>
      <c r="J365" s="143"/>
      <c r="K365" s="143"/>
      <c r="L365" s="143"/>
      <c r="M365" s="143"/>
      <c r="N365" s="143"/>
      <c r="O365" s="143"/>
      <c r="P365" s="143">
        <v>0.8</v>
      </c>
      <c r="Q365" s="143"/>
      <c r="R365" s="143">
        <f t="shared" si="612"/>
        <v>0</v>
      </c>
      <c r="S365" s="143">
        <f t="shared" si="613"/>
        <v>0.8</v>
      </c>
      <c r="T365" s="143">
        <f t="shared" si="614"/>
        <v>0</v>
      </c>
      <c r="U365" s="143">
        <f t="shared" si="615"/>
        <v>0</v>
      </c>
      <c r="V365" s="143">
        <f t="shared" si="616"/>
        <v>0</v>
      </c>
      <c r="W365" s="143">
        <f t="shared" si="617"/>
        <v>0</v>
      </c>
      <c r="X365" s="143">
        <f t="shared" si="618"/>
        <v>0</v>
      </c>
      <c r="Y365" s="143">
        <f t="shared" si="619"/>
        <v>0</v>
      </c>
      <c r="Z365" s="143">
        <f t="shared" si="620"/>
        <v>0</v>
      </c>
      <c r="AA365" s="143">
        <f t="shared" si="621"/>
        <v>0</v>
      </c>
      <c r="AB365" s="143">
        <f t="shared" si="622"/>
        <v>0</v>
      </c>
      <c r="AC365" s="143">
        <f t="shared" si="623"/>
        <v>0</v>
      </c>
    </row>
    <row r="366" spans="1:29" ht="31.5" x14ac:dyDescent="0.25">
      <c r="A366" s="36" t="s">
        <v>39</v>
      </c>
      <c r="B366" s="37" t="s">
        <v>2131</v>
      </c>
      <c r="C366" s="143"/>
      <c r="D366" s="143"/>
      <c r="E366" s="143"/>
      <c r="F366" s="143"/>
      <c r="G366" s="143"/>
      <c r="H366" s="143"/>
      <c r="I366" s="143"/>
      <c r="J366" s="143"/>
      <c r="K366" s="143"/>
      <c r="L366" s="143">
        <v>1</v>
      </c>
      <c r="M366" s="143"/>
      <c r="N366" s="143"/>
      <c r="O366" s="143"/>
      <c r="P366" s="143">
        <v>0.8</v>
      </c>
      <c r="Q366" s="143"/>
      <c r="R366" s="143">
        <f t="shared" si="612"/>
        <v>0</v>
      </c>
      <c r="S366" s="143">
        <f t="shared" si="613"/>
        <v>0</v>
      </c>
      <c r="T366" s="143">
        <f t="shared" si="614"/>
        <v>0</v>
      </c>
      <c r="U366" s="143">
        <f t="shared" si="615"/>
        <v>0</v>
      </c>
      <c r="V366" s="143">
        <f t="shared" si="616"/>
        <v>0</v>
      </c>
      <c r="W366" s="143">
        <f t="shared" si="617"/>
        <v>0</v>
      </c>
      <c r="X366" s="143">
        <f t="shared" si="618"/>
        <v>0</v>
      </c>
      <c r="Y366" s="143">
        <f t="shared" si="619"/>
        <v>0</v>
      </c>
      <c r="Z366" s="143">
        <f t="shared" si="620"/>
        <v>0</v>
      </c>
      <c r="AA366" s="143">
        <f t="shared" si="621"/>
        <v>0.8</v>
      </c>
      <c r="AB366" s="143">
        <f t="shared" si="622"/>
        <v>0</v>
      </c>
      <c r="AC366" s="143">
        <f t="shared" si="623"/>
        <v>0</v>
      </c>
    </row>
    <row r="367" spans="1:29" ht="15.75" x14ac:dyDescent="0.25">
      <c r="A367" s="81" t="s">
        <v>2132</v>
      </c>
      <c r="B367" s="81" t="s">
        <v>2133</v>
      </c>
      <c r="C367" s="81" t="s">
        <v>2</v>
      </c>
      <c r="D367" s="81" t="s">
        <v>3</v>
      </c>
      <c r="E367" s="81" t="s">
        <v>4</v>
      </c>
      <c r="F367" s="81" t="s">
        <v>5</v>
      </c>
      <c r="G367" s="81" t="s">
        <v>6</v>
      </c>
      <c r="H367" s="81" t="s">
        <v>7</v>
      </c>
      <c r="I367" s="81" t="s">
        <v>8</v>
      </c>
      <c r="J367" s="81" t="s">
        <v>9</v>
      </c>
      <c r="K367" s="81" t="s">
        <v>10</v>
      </c>
      <c r="L367" s="81" t="s">
        <v>11</v>
      </c>
      <c r="M367" s="81" t="s">
        <v>12</v>
      </c>
      <c r="N367" s="81" t="s">
        <v>13</v>
      </c>
      <c r="O367" s="81"/>
      <c r="P367" s="81" t="s">
        <v>14</v>
      </c>
      <c r="Q367" s="81"/>
      <c r="R367" s="81" t="s">
        <v>15</v>
      </c>
      <c r="S367" s="81" t="s">
        <v>16</v>
      </c>
      <c r="T367" s="81" t="s">
        <v>17</v>
      </c>
      <c r="U367" s="81" t="s">
        <v>18</v>
      </c>
      <c r="V367" s="81" t="s">
        <v>19</v>
      </c>
      <c r="W367" s="81" t="s">
        <v>20</v>
      </c>
      <c r="X367" s="81" t="s">
        <v>21</v>
      </c>
      <c r="Y367" s="81" t="s">
        <v>22</v>
      </c>
      <c r="Z367" s="81" t="s">
        <v>23</v>
      </c>
      <c r="AA367" s="81" t="s">
        <v>24</v>
      </c>
      <c r="AB367" s="81" t="s">
        <v>25</v>
      </c>
      <c r="AC367" s="81" t="s">
        <v>26</v>
      </c>
    </row>
    <row r="368" spans="1:29" ht="15.75" x14ac:dyDescent="0.25">
      <c r="A368" s="36" t="s">
        <v>27</v>
      </c>
      <c r="B368" s="37" t="s">
        <v>2134</v>
      </c>
      <c r="C368" s="143">
        <v>3</v>
      </c>
      <c r="D368" s="143">
        <v>2</v>
      </c>
      <c r="E368" s="143"/>
      <c r="F368" s="143"/>
      <c r="G368" s="143"/>
      <c r="H368" s="143">
        <v>2</v>
      </c>
      <c r="I368" s="143"/>
      <c r="J368" s="143"/>
      <c r="K368" s="143"/>
      <c r="L368" s="143"/>
      <c r="M368" s="143"/>
      <c r="N368" s="143"/>
      <c r="O368" s="143"/>
      <c r="P368" s="143">
        <v>2.9</v>
      </c>
      <c r="Q368" s="143"/>
      <c r="R368" s="143">
        <f t="shared" ref="R368:R373" si="624">C368*P368</f>
        <v>8.6999999999999993</v>
      </c>
      <c r="S368" s="143">
        <f t="shared" ref="S368:S373" si="625">D368*P368</f>
        <v>5.8</v>
      </c>
      <c r="T368" s="143">
        <f t="shared" ref="T368:T373" si="626">E368*P368</f>
        <v>0</v>
      </c>
      <c r="U368" s="143">
        <f t="shared" ref="U368:U373" si="627">F368*P368</f>
        <v>0</v>
      </c>
      <c r="V368" s="143">
        <f t="shared" ref="V368:V373" si="628">G368*P368</f>
        <v>0</v>
      </c>
      <c r="W368" s="143">
        <f t="shared" ref="W368:W373" si="629">H368*P368</f>
        <v>5.8</v>
      </c>
      <c r="X368" s="143">
        <f t="shared" ref="X368:X373" si="630">I368*P368</f>
        <v>0</v>
      </c>
      <c r="Y368" s="143">
        <f t="shared" ref="Y368:Y373" si="631">J368*P368</f>
        <v>0</v>
      </c>
      <c r="Z368" s="143">
        <f t="shared" ref="Z368:Z373" si="632">K368*P368</f>
        <v>0</v>
      </c>
      <c r="AA368" s="143">
        <f t="shared" ref="AA368:AA373" si="633">L368*P368</f>
        <v>0</v>
      </c>
      <c r="AB368" s="143">
        <f t="shared" ref="AB368:AB373" si="634">M368*P368</f>
        <v>0</v>
      </c>
      <c r="AC368" s="143">
        <f t="shared" ref="AC368:AC373" si="635">N368*P368</f>
        <v>0</v>
      </c>
    </row>
    <row r="369" spans="1:29" ht="15.75" x14ac:dyDescent="0.25">
      <c r="A369" s="36" t="s">
        <v>31</v>
      </c>
      <c r="B369" s="37" t="s">
        <v>2135</v>
      </c>
      <c r="C369" s="143"/>
      <c r="D369" s="143">
        <v>3</v>
      </c>
      <c r="E369" s="143"/>
      <c r="F369" s="143"/>
      <c r="G369" s="143">
        <v>2</v>
      </c>
      <c r="H369" s="143"/>
      <c r="I369" s="143"/>
      <c r="J369" s="143"/>
      <c r="K369" s="143"/>
      <c r="L369" s="143"/>
      <c r="M369" s="143"/>
      <c r="N369" s="143"/>
      <c r="O369" s="143"/>
      <c r="P369" s="143">
        <v>2.9</v>
      </c>
      <c r="Q369" s="143"/>
      <c r="R369" s="143">
        <f t="shared" si="624"/>
        <v>0</v>
      </c>
      <c r="S369" s="143">
        <f t="shared" si="625"/>
        <v>8.6999999999999993</v>
      </c>
      <c r="T369" s="143">
        <f t="shared" si="626"/>
        <v>0</v>
      </c>
      <c r="U369" s="143">
        <f t="shared" si="627"/>
        <v>0</v>
      </c>
      <c r="V369" s="143">
        <f t="shared" si="628"/>
        <v>5.8</v>
      </c>
      <c r="W369" s="143">
        <f t="shared" si="629"/>
        <v>0</v>
      </c>
      <c r="X369" s="143">
        <f t="shared" si="630"/>
        <v>0</v>
      </c>
      <c r="Y369" s="143">
        <f t="shared" si="631"/>
        <v>0</v>
      </c>
      <c r="Z369" s="143">
        <f t="shared" si="632"/>
        <v>0</v>
      </c>
      <c r="AA369" s="143">
        <f t="shared" si="633"/>
        <v>0</v>
      </c>
      <c r="AB369" s="143">
        <f t="shared" si="634"/>
        <v>0</v>
      </c>
      <c r="AC369" s="143">
        <f t="shared" si="635"/>
        <v>0</v>
      </c>
    </row>
    <row r="370" spans="1:29" ht="15.75" x14ac:dyDescent="0.25">
      <c r="A370" s="36" t="s">
        <v>33</v>
      </c>
      <c r="B370" s="37" t="s">
        <v>2136</v>
      </c>
      <c r="C370" s="143">
        <v>2</v>
      </c>
      <c r="D370" s="143">
        <v>2</v>
      </c>
      <c r="E370" s="143"/>
      <c r="F370" s="143"/>
      <c r="G370" s="143"/>
      <c r="H370" s="143">
        <v>2</v>
      </c>
      <c r="I370" s="143"/>
      <c r="J370" s="143"/>
      <c r="K370" s="143"/>
      <c r="L370" s="143"/>
      <c r="M370" s="143"/>
      <c r="N370" s="143"/>
      <c r="O370" s="143"/>
      <c r="P370" s="143">
        <v>2.9</v>
      </c>
      <c r="Q370" s="143"/>
      <c r="R370" s="143">
        <f t="shared" si="624"/>
        <v>5.8</v>
      </c>
      <c r="S370" s="143">
        <f t="shared" si="625"/>
        <v>5.8</v>
      </c>
      <c r="T370" s="143">
        <f t="shared" si="626"/>
        <v>0</v>
      </c>
      <c r="U370" s="143">
        <f t="shared" si="627"/>
        <v>0</v>
      </c>
      <c r="V370" s="143">
        <f t="shared" si="628"/>
        <v>0</v>
      </c>
      <c r="W370" s="143">
        <f t="shared" si="629"/>
        <v>5.8</v>
      </c>
      <c r="X370" s="143">
        <f t="shared" si="630"/>
        <v>0</v>
      </c>
      <c r="Y370" s="143">
        <f t="shared" si="631"/>
        <v>0</v>
      </c>
      <c r="Z370" s="143">
        <f t="shared" si="632"/>
        <v>0</v>
      </c>
      <c r="AA370" s="143">
        <f t="shared" si="633"/>
        <v>0</v>
      </c>
      <c r="AB370" s="143">
        <f t="shared" si="634"/>
        <v>0</v>
      </c>
      <c r="AC370" s="143">
        <f t="shared" si="635"/>
        <v>0</v>
      </c>
    </row>
    <row r="371" spans="1:29" ht="15.75" x14ac:dyDescent="0.25">
      <c r="A371" s="36" t="s">
        <v>35</v>
      </c>
      <c r="B371" s="37" t="s">
        <v>2137</v>
      </c>
      <c r="C371" s="143"/>
      <c r="D371" s="143">
        <v>2</v>
      </c>
      <c r="E371" s="143"/>
      <c r="F371" s="143"/>
      <c r="G371" s="143">
        <v>2</v>
      </c>
      <c r="H371" s="143"/>
      <c r="I371" s="143"/>
      <c r="J371" s="143"/>
      <c r="K371" s="143"/>
      <c r="L371" s="143"/>
      <c r="M371" s="143"/>
      <c r="N371" s="143"/>
      <c r="O371" s="143"/>
      <c r="P371" s="143">
        <v>2.9</v>
      </c>
      <c r="Q371" s="143"/>
      <c r="R371" s="143">
        <f t="shared" si="624"/>
        <v>0</v>
      </c>
      <c r="S371" s="143">
        <f t="shared" si="625"/>
        <v>5.8</v>
      </c>
      <c r="T371" s="143">
        <f t="shared" si="626"/>
        <v>0</v>
      </c>
      <c r="U371" s="143">
        <f t="shared" si="627"/>
        <v>0</v>
      </c>
      <c r="V371" s="143">
        <f t="shared" si="628"/>
        <v>5.8</v>
      </c>
      <c r="W371" s="143">
        <f t="shared" si="629"/>
        <v>0</v>
      </c>
      <c r="X371" s="143">
        <f t="shared" si="630"/>
        <v>0</v>
      </c>
      <c r="Y371" s="143">
        <f t="shared" si="631"/>
        <v>0</v>
      </c>
      <c r="Z371" s="143">
        <f t="shared" si="632"/>
        <v>0</v>
      </c>
      <c r="AA371" s="143">
        <f t="shared" si="633"/>
        <v>0</v>
      </c>
      <c r="AB371" s="143">
        <f t="shared" si="634"/>
        <v>0</v>
      </c>
      <c r="AC371" s="143">
        <f t="shared" si="635"/>
        <v>0</v>
      </c>
    </row>
    <row r="372" spans="1:29" ht="15.75" x14ac:dyDescent="0.25">
      <c r="A372" s="36" t="s">
        <v>37</v>
      </c>
      <c r="B372" s="37" t="s">
        <v>2138</v>
      </c>
      <c r="C372" s="143"/>
      <c r="D372" s="143">
        <v>1</v>
      </c>
      <c r="E372" s="143">
        <v>2</v>
      </c>
      <c r="F372" s="143"/>
      <c r="G372" s="143"/>
      <c r="H372" s="143"/>
      <c r="I372" s="143"/>
      <c r="J372" s="143"/>
      <c r="K372" s="143"/>
      <c r="L372" s="143"/>
      <c r="M372" s="143"/>
      <c r="N372" s="143"/>
      <c r="O372" s="143"/>
      <c r="P372" s="143">
        <v>2.9</v>
      </c>
      <c r="Q372" s="143"/>
      <c r="R372" s="143">
        <f t="shared" si="624"/>
        <v>0</v>
      </c>
      <c r="S372" s="143">
        <f t="shared" si="625"/>
        <v>2.9</v>
      </c>
      <c r="T372" s="143">
        <f t="shared" si="626"/>
        <v>5.8</v>
      </c>
      <c r="U372" s="143">
        <f t="shared" si="627"/>
        <v>0</v>
      </c>
      <c r="V372" s="143">
        <f t="shared" si="628"/>
        <v>0</v>
      </c>
      <c r="W372" s="143">
        <f t="shared" si="629"/>
        <v>0</v>
      </c>
      <c r="X372" s="143">
        <f t="shared" si="630"/>
        <v>0</v>
      </c>
      <c r="Y372" s="143">
        <f t="shared" si="631"/>
        <v>0</v>
      </c>
      <c r="Z372" s="143">
        <f t="shared" si="632"/>
        <v>0</v>
      </c>
      <c r="AA372" s="143">
        <f t="shared" si="633"/>
        <v>0</v>
      </c>
      <c r="AB372" s="143">
        <f t="shared" si="634"/>
        <v>0</v>
      </c>
      <c r="AC372" s="143">
        <f t="shared" si="635"/>
        <v>0</v>
      </c>
    </row>
    <row r="373" spans="1:29" ht="15.75" x14ac:dyDescent="0.25">
      <c r="A373" s="36" t="s">
        <v>39</v>
      </c>
      <c r="B373" s="37" t="s">
        <v>2139</v>
      </c>
      <c r="C373" s="143"/>
      <c r="D373" s="143"/>
      <c r="E373" s="143">
        <v>2</v>
      </c>
      <c r="F373" s="143"/>
      <c r="G373" s="143">
        <v>2</v>
      </c>
      <c r="H373" s="143"/>
      <c r="I373" s="143"/>
      <c r="J373" s="143"/>
      <c r="K373" s="143"/>
      <c r="L373" s="143"/>
      <c r="M373" s="143"/>
      <c r="N373" s="143"/>
      <c r="O373" s="143"/>
      <c r="P373" s="143">
        <v>2.9</v>
      </c>
      <c r="Q373" s="143"/>
      <c r="R373" s="143">
        <f t="shared" si="624"/>
        <v>0</v>
      </c>
      <c r="S373" s="143">
        <f t="shared" si="625"/>
        <v>0</v>
      </c>
      <c r="T373" s="143">
        <f t="shared" si="626"/>
        <v>5.8</v>
      </c>
      <c r="U373" s="143">
        <f t="shared" si="627"/>
        <v>0</v>
      </c>
      <c r="V373" s="143">
        <f t="shared" si="628"/>
        <v>5.8</v>
      </c>
      <c r="W373" s="143">
        <f t="shared" si="629"/>
        <v>0</v>
      </c>
      <c r="X373" s="143">
        <f t="shared" si="630"/>
        <v>0</v>
      </c>
      <c r="Y373" s="143">
        <f t="shared" si="631"/>
        <v>0</v>
      </c>
      <c r="Z373" s="143">
        <f t="shared" si="632"/>
        <v>0</v>
      </c>
      <c r="AA373" s="143">
        <f t="shared" si="633"/>
        <v>0</v>
      </c>
      <c r="AB373" s="143">
        <f t="shared" si="634"/>
        <v>0</v>
      </c>
      <c r="AC373" s="143">
        <f t="shared" si="635"/>
        <v>0</v>
      </c>
    </row>
    <row r="374" spans="1:29" ht="15.75" x14ac:dyDescent="0.25">
      <c r="A374" s="81" t="s">
        <v>2140</v>
      </c>
      <c r="B374" s="81" t="s">
        <v>2141</v>
      </c>
      <c r="C374" s="81" t="s">
        <v>2</v>
      </c>
      <c r="D374" s="81" t="s">
        <v>3</v>
      </c>
      <c r="E374" s="81" t="s">
        <v>4</v>
      </c>
      <c r="F374" s="81" t="s">
        <v>5</v>
      </c>
      <c r="G374" s="81" t="s">
        <v>6</v>
      </c>
      <c r="H374" s="81" t="s">
        <v>7</v>
      </c>
      <c r="I374" s="81" t="s">
        <v>8</v>
      </c>
      <c r="J374" s="81" t="s">
        <v>9</v>
      </c>
      <c r="K374" s="81" t="s">
        <v>10</v>
      </c>
      <c r="L374" s="81" t="s">
        <v>11</v>
      </c>
      <c r="M374" s="81" t="s">
        <v>12</v>
      </c>
      <c r="N374" s="81" t="s">
        <v>13</v>
      </c>
      <c r="O374" s="81"/>
      <c r="P374" s="81" t="s">
        <v>14</v>
      </c>
      <c r="Q374" s="81"/>
      <c r="R374" s="81" t="s">
        <v>15</v>
      </c>
      <c r="S374" s="81" t="s">
        <v>16</v>
      </c>
      <c r="T374" s="81" t="s">
        <v>17</v>
      </c>
      <c r="U374" s="81" t="s">
        <v>18</v>
      </c>
      <c r="V374" s="81" t="s">
        <v>19</v>
      </c>
      <c r="W374" s="81" t="s">
        <v>20</v>
      </c>
      <c r="X374" s="81" t="s">
        <v>21</v>
      </c>
      <c r="Y374" s="81" t="s">
        <v>22</v>
      </c>
      <c r="Z374" s="81" t="s">
        <v>23</v>
      </c>
      <c r="AA374" s="81" t="s">
        <v>24</v>
      </c>
      <c r="AB374" s="81" t="s">
        <v>25</v>
      </c>
      <c r="AC374" s="81" t="s">
        <v>26</v>
      </c>
    </row>
    <row r="375" spans="1:29" ht="31.5" x14ac:dyDescent="0.25">
      <c r="A375" s="36" t="s">
        <v>27</v>
      </c>
      <c r="B375" s="37" t="s">
        <v>2142</v>
      </c>
      <c r="C375" s="143">
        <v>3</v>
      </c>
      <c r="D375" s="143">
        <v>3</v>
      </c>
      <c r="E375" s="143"/>
      <c r="F375" s="143"/>
      <c r="G375" s="143">
        <v>1</v>
      </c>
      <c r="H375" s="143"/>
      <c r="I375" s="143"/>
      <c r="J375" s="143"/>
      <c r="K375" s="143"/>
      <c r="L375" s="143"/>
      <c r="M375" s="143"/>
      <c r="N375" s="143">
        <v>1</v>
      </c>
      <c r="O375" s="143"/>
      <c r="P375" s="143">
        <v>0.6</v>
      </c>
      <c r="Q375" s="143"/>
      <c r="R375" s="143">
        <f t="shared" ref="R375:R380" si="636">C375*P375</f>
        <v>1.7999999999999998</v>
      </c>
      <c r="S375" s="143">
        <f t="shared" ref="S375:S380" si="637">D375*P375</f>
        <v>1.7999999999999998</v>
      </c>
      <c r="T375" s="143">
        <f t="shared" ref="T375:T380" si="638">E375*P375</f>
        <v>0</v>
      </c>
      <c r="U375" s="143">
        <f t="shared" ref="U375:U380" si="639">F375*P375</f>
        <v>0</v>
      </c>
      <c r="V375" s="143">
        <f t="shared" ref="V375:V380" si="640">G375*P375</f>
        <v>0.6</v>
      </c>
      <c r="W375" s="143">
        <f t="shared" ref="W375:W380" si="641">H375*P375</f>
        <v>0</v>
      </c>
      <c r="X375" s="143">
        <f t="shared" ref="X375:X380" si="642">I375*P375</f>
        <v>0</v>
      </c>
      <c r="Y375" s="143">
        <f t="shared" ref="Y375:Y380" si="643">J375*P375</f>
        <v>0</v>
      </c>
      <c r="Z375" s="143">
        <f t="shared" ref="Z375:Z380" si="644">K375*P375</f>
        <v>0</v>
      </c>
      <c r="AA375" s="143">
        <f t="shared" ref="AA375:AA380" si="645">L375*P375</f>
        <v>0</v>
      </c>
      <c r="AB375" s="143">
        <f t="shared" ref="AB375:AB380" si="646">M375*P375</f>
        <v>0</v>
      </c>
      <c r="AC375" s="143">
        <f t="shared" ref="AC375:AC380" si="647">N375*P375</f>
        <v>0.6</v>
      </c>
    </row>
    <row r="376" spans="1:29" ht="15.75" x14ac:dyDescent="0.25">
      <c r="A376" s="36" t="s">
        <v>31</v>
      </c>
      <c r="B376" s="37" t="s">
        <v>2143</v>
      </c>
      <c r="C376" s="143">
        <v>2</v>
      </c>
      <c r="D376" s="143">
        <v>3</v>
      </c>
      <c r="E376" s="143">
        <v>1</v>
      </c>
      <c r="F376" s="143"/>
      <c r="G376" s="143"/>
      <c r="H376" s="143"/>
      <c r="I376" s="143"/>
      <c r="J376" s="143"/>
      <c r="K376" s="143"/>
      <c r="L376" s="143"/>
      <c r="M376" s="143">
        <v>2</v>
      </c>
      <c r="N376" s="143">
        <v>1</v>
      </c>
      <c r="O376" s="143"/>
      <c r="P376" s="143">
        <v>0.6</v>
      </c>
      <c r="Q376" s="143"/>
      <c r="R376" s="143">
        <f t="shared" si="636"/>
        <v>1.2</v>
      </c>
      <c r="S376" s="143">
        <f t="shared" si="637"/>
        <v>1.7999999999999998</v>
      </c>
      <c r="T376" s="143">
        <f t="shared" si="638"/>
        <v>0.6</v>
      </c>
      <c r="U376" s="143">
        <f t="shared" si="639"/>
        <v>0</v>
      </c>
      <c r="V376" s="143">
        <f t="shared" si="640"/>
        <v>0</v>
      </c>
      <c r="W376" s="143">
        <f t="shared" si="641"/>
        <v>0</v>
      </c>
      <c r="X376" s="143">
        <f t="shared" si="642"/>
        <v>0</v>
      </c>
      <c r="Y376" s="143">
        <f t="shared" si="643"/>
        <v>0</v>
      </c>
      <c r="Z376" s="143">
        <f t="shared" si="644"/>
        <v>0</v>
      </c>
      <c r="AA376" s="143">
        <f t="shared" si="645"/>
        <v>0</v>
      </c>
      <c r="AB376" s="143">
        <f t="shared" si="646"/>
        <v>1.2</v>
      </c>
      <c r="AC376" s="143">
        <f t="shared" si="647"/>
        <v>0.6</v>
      </c>
    </row>
    <row r="377" spans="1:29" ht="15.75" x14ac:dyDescent="0.25">
      <c r="A377" s="36" t="s">
        <v>33</v>
      </c>
      <c r="B377" s="37" t="s">
        <v>2144</v>
      </c>
      <c r="C377" s="143">
        <v>1</v>
      </c>
      <c r="D377" s="143">
        <v>3</v>
      </c>
      <c r="E377" s="143">
        <v>1</v>
      </c>
      <c r="F377" s="143"/>
      <c r="G377" s="143"/>
      <c r="H377" s="143"/>
      <c r="I377" s="143"/>
      <c r="J377" s="143"/>
      <c r="K377" s="143"/>
      <c r="L377" s="143"/>
      <c r="M377" s="143">
        <v>2</v>
      </c>
      <c r="N377" s="143">
        <v>1</v>
      </c>
      <c r="O377" s="143"/>
      <c r="P377" s="143">
        <v>0.6</v>
      </c>
      <c r="Q377" s="143"/>
      <c r="R377" s="143">
        <f t="shared" si="636"/>
        <v>0.6</v>
      </c>
      <c r="S377" s="143">
        <f t="shared" si="637"/>
        <v>1.7999999999999998</v>
      </c>
      <c r="T377" s="143">
        <f t="shared" si="638"/>
        <v>0.6</v>
      </c>
      <c r="U377" s="143">
        <f t="shared" si="639"/>
        <v>0</v>
      </c>
      <c r="V377" s="143">
        <f t="shared" si="640"/>
        <v>0</v>
      </c>
      <c r="W377" s="143">
        <f t="shared" si="641"/>
        <v>0</v>
      </c>
      <c r="X377" s="143">
        <f t="shared" si="642"/>
        <v>0</v>
      </c>
      <c r="Y377" s="143">
        <f t="shared" si="643"/>
        <v>0</v>
      </c>
      <c r="Z377" s="143">
        <f t="shared" si="644"/>
        <v>0</v>
      </c>
      <c r="AA377" s="143">
        <f t="shared" si="645"/>
        <v>0</v>
      </c>
      <c r="AB377" s="143">
        <f t="shared" si="646"/>
        <v>1.2</v>
      </c>
      <c r="AC377" s="143">
        <f t="shared" si="647"/>
        <v>0.6</v>
      </c>
    </row>
    <row r="378" spans="1:29" ht="31.5" x14ac:dyDescent="0.25">
      <c r="A378" s="36" t="s">
        <v>35</v>
      </c>
      <c r="B378" s="37" t="s">
        <v>2145</v>
      </c>
      <c r="C378" s="143">
        <v>1</v>
      </c>
      <c r="D378" s="143">
        <v>3</v>
      </c>
      <c r="E378" s="143">
        <v>2</v>
      </c>
      <c r="F378" s="143"/>
      <c r="G378" s="143"/>
      <c r="H378" s="143"/>
      <c r="I378" s="143"/>
      <c r="J378" s="143"/>
      <c r="K378" s="143"/>
      <c r="L378" s="143"/>
      <c r="M378" s="143">
        <v>1</v>
      </c>
      <c r="N378" s="143">
        <v>2</v>
      </c>
      <c r="O378" s="143"/>
      <c r="P378" s="143">
        <v>0.6</v>
      </c>
      <c r="Q378" s="143"/>
      <c r="R378" s="143">
        <f t="shared" si="636"/>
        <v>0.6</v>
      </c>
      <c r="S378" s="143">
        <f t="shared" si="637"/>
        <v>1.7999999999999998</v>
      </c>
      <c r="T378" s="143">
        <f t="shared" si="638"/>
        <v>1.2</v>
      </c>
      <c r="U378" s="143">
        <f t="shared" si="639"/>
        <v>0</v>
      </c>
      <c r="V378" s="143">
        <f t="shared" si="640"/>
        <v>0</v>
      </c>
      <c r="W378" s="143">
        <f t="shared" si="641"/>
        <v>0</v>
      </c>
      <c r="X378" s="143">
        <f t="shared" si="642"/>
        <v>0</v>
      </c>
      <c r="Y378" s="143">
        <f t="shared" si="643"/>
        <v>0</v>
      </c>
      <c r="Z378" s="143">
        <f t="shared" si="644"/>
        <v>0</v>
      </c>
      <c r="AA378" s="143">
        <f t="shared" si="645"/>
        <v>0</v>
      </c>
      <c r="AB378" s="143">
        <f t="shared" si="646"/>
        <v>0.6</v>
      </c>
      <c r="AC378" s="143">
        <f t="shared" si="647"/>
        <v>1.2</v>
      </c>
    </row>
    <row r="379" spans="1:29" ht="31.5" x14ac:dyDescent="0.25">
      <c r="A379" s="36" t="s">
        <v>37</v>
      </c>
      <c r="B379" s="37" t="s">
        <v>2146</v>
      </c>
      <c r="C379" s="143">
        <v>2</v>
      </c>
      <c r="D379" s="143">
        <v>3</v>
      </c>
      <c r="E379" s="143">
        <v>1</v>
      </c>
      <c r="F379" s="143"/>
      <c r="G379" s="143"/>
      <c r="H379" s="143"/>
      <c r="I379" s="143"/>
      <c r="J379" s="143"/>
      <c r="K379" s="143"/>
      <c r="L379" s="143"/>
      <c r="M379" s="143">
        <v>1</v>
      </c>
      <c r="N379" s="143">
        <v>2</v>
      </c>
      <c r="O379" s="143"/>
      <c r="P379" s="143">
        <v>0.6</v>
      </c>
      <c r="Q379" s="143"/>
      <c r="R379" s="143">
        <f t="shared" si="636"/>
        <v>1.2</v>
      </c>
      <c r="S379" s="143">
        <f t="shared" si="637"/>
        <v>1.7999999999999998</v>
      </c>
      <c r="T379" s="143">
        <f t="shared" si="638"/>
        <v>0.6</v>
      </c>
      <c r="U379" s="143">
        <f t="shared" si="639"/>
        <v>0</v>
      </c>
      <c r="V379" s="143">
        <f t="shared" si="640"/>
        <v>0</v>
      </c>
      <c r="W379" s="143">
        <f t="shared" si="641"/>
        <v>0</v>
      </c>
      <c r="X379" s="143">
        <f t="shared" si="642"/>
        <v>0</v>
      </c>
      <c r="Y379" s="143">
        <f t="shared" si="643"/>
        <v>0</v>
      </c>
      <c r="Z379" s="143">
        <f t="shared" si="644"/>
        <v>0</v>
      </c>
      <c r="AA379" s="143">
        <f t="shared" si="645"/>
        <v>0</v>
      </c>
      <c r="AB379" s="143">
        <f t="shared" si="646"/>
        <v>0.6</v>
      </c>
      <c r="AC379" s="143">
        <f t="shared" si="647"/>
        <v>1.2</v>
      </c>
    </row>
    <row r="380" spans="1:29" ht="31.5" x14ac:dyDescent="0.25">
      <c r="A380" s="36" t="s">
        <v>39</v>
      </c>
      <c r="B380" s="37" t="s">
        <v>2147</v>
      </c>
      <c r="C380" s="143">
        <v>2</v>
      </c>
      <c r="D380" s="143">
        <v>3</v>
      </c>
      <c r="E380" s="143">
        <v>1</v>
      </c>
      <c r="F380" s="143"/>
      <c r="G380" s="143"/>
      <c r="H380" s="143"/>
      <c r="I380" s="143"/>
      <c r="J380" s="143"/>
      <c r="K380" s="143"/>
      <c r="L380" s="143"/>
      <c r="M380" s="143">
        <v>1</v>
      </c>
      <c r="N380" s="143">
        <v>3</v>
      </c>
      <c r="O380" s="143"/>
      <c r="P380" s="143">
        <v>0.6</v>
      </c>
      <c r="Q380" s="143"/>
      <c r="R380" s="143">
        <f t="shared" si="636"/>
        <v>1.2</v>
      </c>
      <c r="S380" s="143">
        <f t="shared" si="637"/>
        <v>1.7999999999999998</v>
      </c>
      <c r="T380" s="143">
        <f t="shared" si="638"/>
        <v>0.6</v>
      </c>
      <c r="U380" s="143">
        <f t="shared" si="639"/>
        <v>0</v>
      </c>
      <c r="V380" s="143">
        <f t="shared" si="640"/>
        <v>0</v>
      </c>
      <c r="W380" s="143">
        <f t="shared" si="641"/>
        <v>0</v>
      </c>
      <c r="X380" s="143">
        <f t="shared" si="642"/>
        <v>0</v>
      </c>
      <c r="Y380" s="143">
        <f t="shared" si="643"/>
        <v>0</v>
      </c>
      <c r="Z380" s="143">
        <f t="shared" si="644"/>
        <v>0</v>
      </c>
      <c r="AA380" s="143">
        <f t="shared" si="645"/>
        <v>0</v>
      </c>
      <c r="AB380" s="143">
        <f t="shared" si="646"/>
        <v>0.6</v>
      </c>
      <c r="AC380" s="143">
        <f t="shared" si="647"/>
        <v>1.7999999999999998</v>
      </c>
    </row>
    <row r="381" spans="1:29" ht="15.75" x14ac:dyDescent="0.25">
      <c r="A381" s="81" t="s">
        <v>2148</v>
      </c>
      <c r="B381" s="81" t="s">
        <v>2149</v>
      </c>
      <c r="C381" s="81" t="s">
        <v>2</v>
      </c>
      <c r="D381" s="81" t="s">
        <v>3</v>
      </c>
      <c r="E381" s="81" t="s">
        <v>4</v>
      </c>
      <c r="F381" s="81" t="s">
        <v>5</v>
      </c>
      <c r="G381" s="81" t="s">
        <v>6</v>
      </c>
      <c r="H381" s="81" t="s">
        <v>7</v>
      </c>
      <c r="I381" s="81" t="s">
        <v>8</v>
      </c>
      <c r="J381" s="81" t="s">
        <v>9</v>
      </c>
      <c r="K381" s="81" t="s">
        <v>10</v>
      </c>
      <c r="L381" s="81" t="s">
        <v>11</v>
      </c>
      <c r="M381" s="81" t="s">
        <v>12</v>
      </c>
      <c r="N381" s="81" t="s">
        <v>13</v>
      </c>
      <c r="O381" s="81"/>
      <c r="P381" s="81" t="s">
        <v>14</v>
      </c>
      <c r="Q381" s="81"/>
      <c r="R381" s="81" t="s">
        <v>15</v>
      </c>
      <c r="S381" s="81" t="s">
        <v>16</v>
      </c>
      <c r="T381" s="81" t="s">
        <v>17</v>
      </c>
      <c r="U381" s="81" t="s">
        <v>18</v>
      </c>
      <c r="V381" s="81" t="s">
        <v>19</v>
      </c>
      <c r="W381" s="81" t="s">
        <v>20</v>
      </c>
      <c r="X381" s="81" t="s">
        <v>21</v>
      </c>
      <c r="Y381" s="81" t="s">
        <v>22</v>
      </c>
      <c r="Z381" s="81" t="s">
        <v>23</v>
      </c>
      <c r="AA381" s="81" t="s">
        <v>24</v>
      </c>
      <c r="AB381" s="81" t="s">
        <v>25</v>
      </c>
      <c r="AC381" s="81" t="s">
        <v>26</v>
      </c>
    </row>
    <row r="382" spans="1:29" ht="15.75" x14ac:dyDescent="0.25">
      <c r="A382" s="36" t="s">
        <v>27</v>
      </c>
      <c r="B382" s="37" t="s">
        <v>2150</v>
      </c>
      <c r="C382" s="143">
        <v>1</v>
      </c>
      <c r="D382" s="143">
        <v>2</v>
      </c>
      <c r="E382" s="143"/>
      <c r="F382" s="143"/>
      <c r="G382" s="143"/>
      <c r="H382" s="143"/>
      <c r="I382" s="143"/>
      <c r="J382" s="143"/>
      <c r="K382" s="143"/>
      <c r="L382" s="143"/>
      <c r="M382" s="143"/>
      <c r="N382" s="143"/>
      <c r="O382" s="143"/>
      <c r="P382" s="143">
        <v>3.3</v>
      </c>
      <c r="Q382" s="143"/>
      <c r="R382" s="143">
        <f t="shared" ref="R382:R387" si="648">C382*P382</f>
        <v>3.3</v>
      </c>
      <c r="S382" s="143">
        <f t="shared" ref="S382:S387" si="649">D382*P382</f>
        <v>6.6</v>
      </c>
      <c r="T382" s="143">
        <f t="shared" ref="T382:T387" si="650">E382*P382</f>
        <v>0</v>
      </c>
      <c r="U382" s="143">
        <f t="shared" ref="U382:U387" si="651">F382*P382</f>
        <v>0</v>
      </c>
      <c r="V382" s="143">
        <f t="shared" ref="V382:V387" si="652">G382*P382</f>
        <v>0</v>
      </c>
      <c r="W382" s="143">
        <f t="shared" ref="W382:W387" si="653">H382*P382</f>
        <v>0</v>
      </c>
      <c r="X382" s="143">
        <f t="shared" ref="X382:X387" si="654">I382*P382</f>
        <v>0</v>
      </c>
      <c r="Y382" s="143">
        <f t="shared" ref="Y382:Y387" si="655">J382*P382</f>
        <v>0</v>
      </c>
      <c r="Z382" s="143">
        <f t="shared" ref="Z382:Z387" si="656">K382*P382</f>
        <v>0</v>
      </c>
      <c r="AA382" s="143">
        <f t="shared" ref="AA382:AA387" si="657">L382*P382</f>
        <v>0</v>
      </c>
      <c r="AB382" s="143">
        <f t="shared" ref="AB382:AB387" si="658">M382*P382</f>
        <v>0</v>
      </c>
      <c r="AC382" s="143">
        <f t="shared" ref="AC382:AC387" si="659">N382*P382</f>
        <v>0</v>
      </c>
    </row>
    <row r="383" spans="1:29" ht="15.75" x14ac:dyDescent="0.25">
      <c r="A383" s="36" t="s">
        <v>31</v>
      </c>
      <c r="B383" s="37" t="s">
        <v>2151</v>
      </c>
      <c r="C383" s="143"/>
      <c r="D383" s="143">
        <v>1</v>
      </c>
      <c r="E383" s="143"/>
      <c r="F383" s="143"/>
      <c r="G383" s="143">
        <v>2</v>
      </c>
      <c r="H383" s="143"/>
      <c r="I383" s="143"/>
      <c r="J383" s="143"/>
      <c r="K383" s="143"/>
      <c r="L383" s="143"/>
      <c r="M383" s="143"/>
      <c r="N383" s="143"/>
      <c r="O383" s="143"/>
      <c r="P383" s="143">
        <v>3.3</v>
      </c>
      <c r="Q383" s="143"/>
      <c r="R383" s="143">
        <f t="shared" si="648"/>
        <v>0</v>
      </c>
      <c r="S383" s="143">
        <f t="shared" si="649"/>
        <v>3.3</v>
      </c>
      <c r="T383" s="143">
        <f t="shared" si="650"/>
        <v>0</v>
      </c>
      <c r="U383" s="143">
        <f t="shared" si="651"/>
        <v>0</v>
      </c>
      <c r="V383" s="143">
        <f t="shared" si="652"/>
        <v>6.6</v>
      </c>
      <c r="W383" s="143">
        <f t="shared" si="653"/>
        <v>0</v>
      </c>
      <c r="X383" s="143">
        <f t="shared" si="654"/>
        <v>0</v>
      </c>
      <c r="Y383" s="143">
        <f t="shared" si="655"/>
        <v>0</v>
      </c>
      <c r="Z383" s="143">
        <f t="shared" si="656"/>
        <v>0</v>
      </c>
      <c r="AA383" s="143">
        <f t="shared" si="657"/>
        <v>0</v>
      </c>
      <c r="AB383" s="143">
        <f t="shared" si="658"/>
        <v>0</v>
      </c>
      <c r="AC383" s="143">
        <f t="shared" si="659"/>
        <v>0</v>
      </c>
    </row>
    <row r="384" spans="1:29" ht="15.75" x14ac:dyDescent="0.25">
      <c r="A384" s="36" t="s">
        <v>33</v>
      </c>
      <c r="B384" s="37" t="s">
        <v>2152</v>
      </c>
      <c r="C384" s="143"/>
      <c r="D384" s="143"/>
      <c r="E384" s="143">
        <v>1</v>
      </c>
      <c r="F384" s="143"/>
      <c r="G384" s="143">
        <v>2</v>
      </c>
      <c r="H384" s="143"/>
      <c r="I384" s="143"/>
      <c r="J384" s="143"/>
      <c r="K384" s="143"/>
      <c r="L384" s="143"/>
      <c r="M384" s="143"/>
      <c r="N384" s="143"/>
      <c r="O384" s="143"/>
      <c r="P384" s="143">
        <v>3.3</v>
      </c>
      <c r="Q384" s="143"/>
      <c r="R384" s="143">
        <f t="shared" si="648"/>
        <v>0</v>
      </c>
      <c r="S384" s="143">
        <f t="shared" si="649"/>
        <v>0</v>
      </c>
      <c r="T384" s="143">
        <f t="shared" si="650"/>
        <v>3.3</v>
      </c>
      <c r="U384" s="143">
        <f t="shared" si="651"/>
        <v>0</v>
      </c>
      <c r="V384" s="143">
        <f t="shared" si="652"/>
        <v>6.6</v>
      </c>
      <c r="W384" s="143">
        <f t="shared" si="653"/>
        <v>0</v>
      </c>
      <c r="X384" s="143">
        <f t="shared" si="654"/>
        <v>0</v>
      </c>
      <c r="Y384" s="143">
        <f t="shared" si="655"/>
        <v>0</v>
      </c>
      <c r="Z384" s="143">
        <f t="shared" si="656"/>
        <v>0</v>
      </c>
      <c r="AA384" s="143">
        <f t="shared" si="657"/>
        <v>0</v>
      </c>
      <c r="AB384" s="143">
        <f t="shared" si="658"/>
        <v>0</v>
      </c>
      <c r="AC384" s="143">
        <f t="shared" si="659"/>
        <v>0</v>
      </c>
    </row>
    <row r="385" spans="1:29" ht="15.75" x14ac:dyDescent="0.25">
      <c r="A385" s="36" t="s">
        <v>35</v>
      </c>
      <c r="B385" s="37" t="s">
        <v>2153</v>
      </c>
      <c r="C385" s="143">
        <v>2</v>
      </c>
      <c r="D385" s="143"/>
      <c r="E385" s="143">
        <v>2</v>
      </c>
      <c r="F385" s="143"/>
      <c r="G385" s="143"/>
      <c r="H385" s="143"/>
      <c r="I385" s="143"/>
      <c r="J385" s="143"/>
      <c r="K385" s="143"/>
      <c r="L385" s="143"/>
      <c r="M385" s="143"/>
      <c r="N385" s="143"/>
      <c r="O385" s="143"/>
      <c r="P385" s="143">
        <v>3.3</v>
      </c>
      <c r="Q385" s="143"/>
      <c r="R385" s="143">
        <f t="shared" si="648"/>
        <v>6.6</v>
      </c>
      <c r="S385" s="143">
        <f t="shared" si="649"/>
        <v>0</v>
      </c>
      <c r="T385" s="143">
        <f t="shared" si="650"/>
        <v>6.6</v>
      </c>
      <c r="U385" s="143">
        <f t="shared" si="651"/>
        <v>0</v>
      </c>
      <c r="V385" s="143">
        <f t="shared" si="652"/>
        <v>0</v>
      </c>
      <c r="W385" s="143">
        <f t="shared" si="653"/>
        <v>0</v>
      </c>
      <c r="X385" s="143">
        <f t="shared" si="654"/>
        <v>0</v>
      </c>
      <c r="Y385" s="143">
        <f t="shared" si="655"/>
        <v>0</v>
      </c>
      <c r="Z385" s="143">
        <f t="shared" si="656"/>
        <v>0</v>
      </c>
      <c r="AA385" s="143">
        <f t="shared" si="657"/>
        <v>0</v>
      </c>
      <c r="AB385" s="143">
        <f t="shared" si="658"/>
        <v>0</v>
      </c>
      <c r="AC385" s="143">
        <f t="shared" si="659"/>
        <v>0</v>
      </c>
    </row>
    <row r="386" spans="1:29" ht="15.75" x14ac:dyDescent="0.25">
      <c r="A386" s="36" t="s">
        <v>37</v>
      </c>
      <c r="B386" s="37" t="s">
        <v>2154</v>
      </c>
      <c r="C386" s="143">
        <v>2</v>
      </c>
      <c r="D386" s="143"/>
      <c r="E386" s="143">
        <v>0</v>
      </c>
      <c r="F386" s="143"/>
      <c r="G386" s="143"/>
      <c r="H386" s="143"/>
      <c r="I386" s="143"/>
      <c r="J386" s="143"/>
      <c r="K386" s="143"/>
      <c r="L386" s="143"/>
      <c r="M386" s="143"/>
      <c r="N386" s="143">
        <v>1</v>
      </c>
      <c r="O386" s="143"/>
      <c r="P386" s="143">
        <v>3.3</v>
      </c>
      <c r="Q386" s="143"/>
      <c r="R386" s="143">
        <f t="shared" si="648"/>
        <v>6.6</v>
      </c>
      <c r="S386" s="143">
        <f t="shared" si="649"/>
        <v>0</v>
      </c>
      <c r="T386" s="143">
        <f t="shared" si="650"/>
        <v>0</v>
      </c>
      <c r="U386" s="143">
        <f t="shared" si="651"/>
        <v>0</v>
      </c>
      <c r="V386" s="143">
        <f t="shared" si="652"/>
        <v>0</v>
      </c>
      <c r="W386" s="143">
        <f t="shared" si="653"/>
        <v>0</v>
      </c>
      <c r="X386" s="143">
        <f t="shared" si="654"/>
        <v>0</v>
      </c>
      <c r="Y386" s="143">
        <f t="shared" si="655"/>
        <v>0</v>
      </c>
      <c r="Z386" s="143">
        <f t="shared" si="656"/>
        <v>0</v>
      </c>
      <c r="AA386" s="143">
        <f t="shared" si="657"/>
        <v>0</v>
      </c>
      <c r="AB386" s="143">
        <f t="shared" si="658"/>
        <v>0</v>
      </c>
      <c r="AC386" s="143">
        <f t="shared" si="659"/>
        <v>3.3</v>
      </c>
    </row>
    <row r="387" spans="1:29" ht="31.5" x14ac:dyDescent="0.25">
      <c r="A387" s="36" t="s">
        <v>39</v>
      </c>
      <c r="B387" s="37" t="s">
        <v>2155</v>
      </c>
      <c r="C387" s="143"/>
      <c r="D387" s="143"/>
      <c r="E387" s="143">
        <v>1</v>
      </c>
      <c r="F387" s="143"/>
      <c r="G387" s="143"/>
      <c r="H387" s="143"/>
      <c r="I387" s="143"/>
      <c r="J387" s="143"/>
      <c r="K387" s="143"/>
      <c r="L387" s="143"/>
      <c r="M387" s="143"/>
      <c r="N387" s="143">
        <v>2</v>
      </c>
      <c r="O387" s="143"/>
      <c r="P387" s="143">
        <v>3.3</v>
      </c>
      <c r="Q387" s="143"/>
      <c r="R387" s="143">
        <f t="shared" si="648"/>
        <v>0</v>
      </c>
      <c r="S387" s="143">
        <f t="shared" si="649"/>
        <v>0</v>
      </c>
      <c r="T387" s="143">
        <f t="shared" si="650"/>
        <v>3.3</v>
      </c>
      <c r="U387" s="143">
        <f t="shared" si="651"/>
        <v>0</v>
      </c>
      <c r="V387" s="143">
        <f t="shared" si="652"/>
        <v>0</v>
      </c>
      <c r="W387" s="143">
        <f t="shared" si="653"/>
        <v>0</v>
      </c>
      <c r="X387" s="143">
        <f t="shared" si="654"/>
        <v>0</v>
      </c>
      <c r="Y387" s="143">
        <f t="shared" si="655"/>
        <v>0</v>
      </c>
      <c r="Z387" s="143">
        <f t="shared" si="656"/>
        <v>0</v>
      </c>
      <c r="AA387" s="143">
        <f t="shared" si="657"/>
        <v>0</v>
      </c>
      <c r="AB387" s="143">
        <f t="shared" si="658"/>
        <v>0</v>
      </c>
      <c r="AC387" s="143">
        <f t="shared" si="659"/>
        <v>6.6</v>
      </c>
    </row>
    <row r="388" spans="1:29" ht="15.75" x14ac:dyDescent="0.25">
      <c r="A388" s="81" t="s">
        <v>2156</v>
      </c>
      <c r="B388" s="81" t="s">
        <v>2157</v>
      </c>
      <c r="C388" s="81" t="s">
        <v>2</v>
      </c>
      <c r="D388" s="81" t="s">
        <v>3</v>
      </c>
      <c r="E388" s="81" t="s">
        <v>4</v>
      </c>
      <c r="F388" s="81" t="s">
        <v>5</v>
      </c>
      <c r="G388" s="81" t="s">
        <v>6</v>
      </c>
      <c r="H388" s="81" t="s">
        <v>7</v>
      </c>
      <c r="I388" s="81" t="s">
        <v>8</v>
      </c>
      <c r="J388" s="81" t="s">
        <v>9</v>
      </c>
      <c r="K388" s="81" t="s">
        <v>10</v>
      </c>
      <c r="L388" s="81" t="s">
        <v>11</v>
      </c>
      <c r="M388" s="81" t="s">
        <v>12</v>
      </c>
      <c r="N388" s="81" t="s">
        <v>13</v>
      </c>
      <c r="O388" s="81"/>
      <c r="P388" s="81" t="s">
        <v>14</v>
      </c>
      <c r="Q388" s="81"/>
      <c r="R388" s="81" t="s">
        <v>15</v>
      </c>
      <c r="S388" s="81" t="s">
        <v>16</v>
      </c>
      <c r="T388" s="81" t="s">
        <v>17</v>
      </c>
      <c r="U388" s="81" t="s">
        <v>18</v>
      </c>
      <c r="V388" s="81" t="s">
        <v>19</v>
      </c>
      <c r="W388" s="81" t="s">
        <v>20</v>
      </c>
      <c r="X388" s="81" t="s">
        <v>21</v>
      </c>
      <c r="Y388" s="81" t="s">
        <v>22</v>
      </c>
      <c r="Z388" s="81" t="s">
        <v>23</v>
      </c>
      <c r="AA388" s="81" t="s">
        <v>24</v>
      </c>
      <c r="AB388" s="81" t="s">
        <v>25</v>
      </c>
      <c r="AC388" s="81" t="s">
        <v>26</v>
      </c>
    </row>
    <row r="389" spans="1:29" ht="15.75" x14ac:dyDescent="0.25">
      <c r="A389" s="36" t="s">
        <v>27</v>
      </c>
      <c r="B389" s="37" t="s">
        <v>2158</v>
      </c>
      <c r="C389" s="143">
        <v>3</v>
      </c>
      <c r="D389" s="143"/>
      <c r="E389" s="143"/>
      <c r="F389" s="143"/>
      <c r="G389" s="143"/>
      <c r="H389" s="143"/>
      <c r="I389" s="143"/>
      <c r="J389" s="143"/>
      <c r="K389" s="143"/>
      <c r="L389" s="143"/>
      <c r="M389" s="143"/>
      <c r="N389" s="143"/>
      <c r="O389" s="143"/>
      <c r="P389" s="143">
        <v>1.1000000000000001</v>
      </c>
      <c r="Q389" s="143"/>
      <c r="R389" s="143">
        <f t="shared" ref="R389:R394" si="660">C389*P389</f>
        <v>3.3000000000000003</v>
      </c>
      <c r="S389" s="143">
        <f t="shared" ref="S389:S394" si="661">D389*P389</f>
        <v>0</v>
      </c>
      <c r="T389" s="143">
        <f t="shared" ref="T389:T394" si="662">E389*P389</f>
        <v>0</v>
      </c>
      <c r="U389" s="143">
        <f t="shared" ref="U389:U394" si="663">F389*P389</f>
        <v>0</v>
      </c>
      <c r="V389" s="143">
        <f t="shared" ref="V389:V394" si="664">G389*P389</f>
        <v>0</v>
      </c>
      <c r="W389" s="143">
        <f t="shared" ref="W389:W394" si="665">H389*P389</f>
        <v>0</v>
      </c>
      <c r="X389" s="143">
        <f t="shared" ref="X389:X394" si="666">I389*P389</f>
        <v>0</v>
      </c>
      <c r="Y389" s="143">
        <f t="shared" ref="Y389:Y394" si="667">J389*P389</f>
        <v>0</v>
      </c>
      <c r="Z389" s="143">
        <f t="shared" ref="Z389:Z394" si="668">K389*P389</f>
        <v>0</v>
      </c>
      <c r="AA389" s="143">
        <f t="shared" ref="AA389:AA394" si="669">L389*P389</f>
        <v>0</v>
      </c>
      <c r="AB389" s="143">
        <f t="shared" ref="AB389:AB394" si="670">M389*P389</f>
        <v>0</v>
      </c>
      <c r="AC389" s="143">
        <f t="shared" ref="AC389:AC394" si="671">N389*P389</f>
        <v>0</v>
      </c>
    </row>
    <row r="390" spans="1:29" ht="15.75" x14ac:dyDescent="0.25">
      <c r="A390" s="36" t="s">
        <v>31</v>
      </c>
      <c r="B390" s="37" t="s">
        <v>2159</v>
      </c>
      <c r="C390" s="143">
        <v>3</v>
      </c>
      <c r="D390" s="143">
        <v>3</v>
      </c>
      <c r="E390" s="143"/>
      <c r="F390" s="143"/>
      <c r="G390" s="143"/>
      <c r="H390" s="143"/>
      <c r="I390" s="143"/>
      <c r="J390" s="143"/>
      <c r="K390" s="143"/>
      <c r="L390" s="143"/>
      <c r="M390" s="143"/>
      <c r="N390" s="143"/>
      <c r="O390" s="143"/>
      <c r="P390" s="143">
        <v>1.1000000000000001</v>
      </c>
      <c r="Q390" s="143"/>
      <c r="R390" s="143">
        <f t="shared" si="660"/>
        <v>3.3000000000000003</v>
      </c>
      <c r="S390" s="143">
        <f t="shared" si="661"/>
        <v>3.3000000000000003</v>
      </c>
      <c r="T390" s="143">
        <f t="shared" si="662"/>
        <v>0</v>
      </c>
      <c r="U390" s="143">
        <f t="shared" si="663"/>
        <v>0</v>
      </c>
      <c r="V390" s="143">
        <f t="shared" si="664"/>
        <v>0</v>
      </c>
      <c r="W390" s="143">
        <f t="shared" si="665"/>
        <v>0</v>
      </c>
      <c r="X390" s="143">
        <f t="shared" si="666"/>
        <v>0</v>
      </c>
      <c r="Y390" s="143">
        <f t="shared" si="667"/>
        <v>0</v>
      </c>
      <c r="Z390" s="143">
        <f t="shared" si="668"/>
        <v>0</v>
      </c>
      <c r="AA390" s="143">
        <f t="shared" si="669"/>
        <v>0</v>
      </c>
      <c r="AB390" s="143">
        <f t="shared" si="670"/>
        <v>0</v>
      </c>
      <c r="AC390" s="143">
        <f t="shared" si="671"/>
        <v>0</v>
      </c>
    </row>
    <row r="391" spans="1:29" ht="15.75" x14ac:dyDescent="0.25">
      <c r="A391" s="36" t="s">
        <v>33</v>
      </c>
      <c r="B391" s="37" t="s">
        <v>2160</v>
      </c>
      <c r="C391" s="143">
        <v>3</v>
      </c>
      <c r="D391" s="143"/>
      <c r="E391" s="143"/>
      <c r="F391" s="143"/>
      <c r="G391" s="143"/>
      <c r="H391" s="143"/>
      <c r="I391" s="143"/>
      <c r="J391" s="143"/>
      <c r="K391" s="143"/>
      <c r="L391" s="143"/>
      <c r="M391" s="143"/>
      <c r="N391" s="143"/>
      <c r="O391" s="143"/>
      <c r="P391" s="143">
        <v>1.1000000000000001</v>
      </c>
      <c r="Q391" s="143"/>
      <c r="R391" s="143">
        <f t="shared" si="660"/>
        <v>3.3000000000000003</v>
      </c>
      <c r="S391" s="143">
        <f t="shared" si="661"/>
        <v>0</v>
      </c>
      <c r="T391" s="143">
        <f t="shared" si="662"/>
        <v>0</v>
      </c>
      <c r="U391" s="143">
        <f t="shared" si="663"/>
        <v>0</v>
      </c>
      <c r="V391" s="143">
        <f t="shared" si="664"/>
        <v>0</v>
      </c>
      <c r="W391" s="143">
        <f t="shared" si="665"/>
        <v>0</v>
      </c>
      <c r="X391" s="143">
        <f t="shared" si="666"/>
        <v>0</v>
      </c>
      <c r="Y391" s="143">
        <f t="shared" si="667"/>
        <v>0</v>
      </c>
      <c r="Z391" s="143">
        <f t="shared" si="668"/>
        <v>0</v>
      </c>
      <c r="AA391" s="143">
        <f t="shared" si="669"/>
        <v>0</v>
      </c>
      <c r="AB391" s="143">
        <f t="shared" si="670"/>
        <v>0</v>
      </c>
      <c r="AC391" s="143">
        <f t="shared" si="671"/>
        <v>0</v>
      </c>
    </row>
    <row r="392" spans="1:29" ht="15.75" x14ac:dyDescent="0.25">
      <c r="A392" s="36" t="s">
        <v>35</v>
      </c>
      <c r="B392" s="37" t="s">
        <v>2161</v>
      </c>
      <c r="C392" s="143"/>
      <c r="D392" s="143">
        <v>3</v>
      </c>
      <c r="E392" s="143">
        <v>3</v>
      </c>
      <c r="F392" s="143"/>
      <c r="G392" s="143"/>
      <c r="H392" s="143"/>
      <c r="I392" s="143"/>
      <c r="J392" s="143">
        <v>3</v>
      </c>
      <c r="K392" s="143"/>
      <c r="L392" s="143"/>
      <c r="M392" s="143"/>
      <c r="N392" s="143"/>
      <c r="O392" s="143"/>
      <c r="P392" s="143">
        <v>1.1000000000000001</v>
      </c>
      <c r="Q392" s="143"/>
      <c r="R392" s="143">
        <f t="shared" si="660"/>
        <v>0</v>
      </c>
      <c r="S392" s="143">
        <f t="shared" si="661"/>
        <v>3.3000000000000003</v>
      </c>
      <c r="T392" s="143">
        <f t="shared" si="662"/>
        <v>3.3000000000000003</v>
      </c>
      <c r="U392" s="143">
        <f t="shared" si="663"/>
        <v>0</v>
      </c>
      <c r="V392" s="143">
        <f t="shared" si="664"/>
        <v>0</v>
      </c>
      <c r="W392" s="143">
        <f t="shared" si="665"/>
        <v>0</v>
      </c>
      <c r="X392" s="143">
        <f t="shared" si="666"/>
        <v>0</v>
      </c>
      <c r="Y392" s="143">
        <f t="shared" si="667"/>
        <v>3.3000000000000003</v>
      </c>
      <c r="Z392" s="143">
        <f t="shared" si="668"/>
        <v>0</v>
      </c>
      <c r="AA392" s="143">
        <f t="shared" si="669"/>
        <v>0</v>
      </c>
      <c r="AB392" s="143">
        <f t="shared" si="670"/>
        <v>0</v>
      </c>
      <c r="AC392" s="143">
        <f t="shared" si="671"/>
        <v>0</v>
      </c>
    </row>
    <row r="393" spans="1:29" ht="15.75" x14ac:dyDescent="0.25">
      <c r="A393" s="36" t="s">
        <v>37</v>
      </c>
      <c r="B393" s="37" t="s">
        <v>2162</v>
      </c>
      <c r="C393" s="143">
        <v>3</v>
      </c>
      <c r="D393" s="143">
        <v>3</v>
      </c>
      <c r="E393" s="143"/>
      <c r="F393" s="143"/>
      <c r="G393" s="143">
        <v>3</v>
      </c>
      <c r="H393" s="143"/>
      <c r="I393" s="143"/>
      <c r="J393" s="143">
        <v>2</v>
      </c>
      <c r="K393" s="143"/>
      <c r="L393" s="143">
        <v>3</v>
      </c>
      <c r="M393" s="143"/>
      <c r="N393" s="143"/>
      <c r="O393" s="143"/>
      <c r="P393" s="143">
        <v>1.1000000000000001</v>
      </c>
      <c r="Q393" s="143"/>
      <c r="R393" s="143">
        <f t="shared" si="660"/>
        <v>3.3000000000000003</v>
      </c>
      <c r="S393" s="143">
        <f t="shared" si="661"/>
        <v>3.3000000000000003</v>
      </c>
      <c r="T393" s="143">
        <f t="shared" si="662"/>
        <v>0</v>
      </c>
      <c r="U393" s="143">
        <f t="shared" si="663"/>
        <v>0</v>
      </c>
      <c r="V393" s="143">
        <f t="shared" si="664"/>
        <v>3.3000000000000003</v>
      </c>
      <c r="W393" s="143">
        <f t="shared" si="665"/>
        <v>0</v>
      </c>
      <c r="X393" s="143">
        <f t="shared" si="666"/>
        <v>0</v>
      </c>
      <c r="Y393" s="143">
        <f t="shared" si="667"/>
        <v>2.2000000000000002</v>
      </c>
      <c r="Z393" s="143">
        <f t="shared" si="668"/>
        <v>0</v>
      </c>
      <c r="AA393" s="143">
        <f t="shared" si="669"/>
        <v>3.3000000000000003</v>
      </c>
      <c r="AB393" s="143">
        <f t="shared" si="670"/>
        <v>0</v>
      </c>
      <c r="AC393" s="143">
        <f t="shared" si="671"/>
        <v>0</v>
      </c>
    </row>
    <row r="394" spans="1:29" ht="15.75" x14ac:dyDescent="0.25">
      <c r="A394" s="36" t="s">
        <v>39</v>
      </c>
      <c r="B394" s="37" t="s">
        <v>2163</v>
      </c>
      <c r="C394" s="143">
        <v>3</v>
      </c>
      <c r="D394" s="143">
        <v>3</v>
      </c>
      <c r="E394" s="143"/>
      <c r="F394" s="143"/>
      <c r="G394" s="143">
        <v>3</v>
      </c>
      <c r="H394" s="143"/>
      <c r="I394" s="143"/>
      <c r="J394" s="143">
        <v>2</v>
      </c>
      <c r="K394" s="143"/>
      <c r="L394" s="143">
        <v>3</v>
      </c>
      <c r="M394" s="143"/>
      <c r="N394" s="143"/>
      <c r="O394" s="143"/>
      <c r="P394" s="143">
        <v>1.1000000000000001</v>
      </c>
      <c r="Q394" s="143"/>
      <c r="R394" s="143">
        <f t="shared" si="660"/>
        <v>3.3000000000000003</v>
      </c>
      <c r="S394" s="143">
        <f t="shared" si="661"/>
        <v>3.3000000000000003</v>
      </c>
      <c r="T394" s="143">
        <f t="shared" si="662"/>
        <v>0</v>
      </c>
      <c r="U394" s="143">
        <f t="shared" si="663"/>
        <v>0</v>
      </c>
      <c r="V394" s="143">
        <f t="shared" si="664"/>
        <v>3.3000000000000003</v>
      </c>
      <c r="W394" s="143">
        <f t="shared" si="665"/>
        <v>0</v>
      </c>
      <c r="X394" s="143">
        <f t="shared" si="666"/>
        <v>0</v>
      </c>
      <c r="Y394" s="143">
        <f t="shared" si="667"/>
        <v>2.2000000000000002</v>
      </c>
      <c r="Z394" s="143">
        <f t="shared" si="668"/>
        <v>0</v>
      </c>
      <c r="AA394" s="143">
        <f t="shared" si="669"/>
        <v>3.3000000000000003</v>
      </c>
      <c r="AB394" s="143">
        <f t="shared" si="670"/>
        <v>0</v>
      </c>
      <c r="AC394" s="143">
        <f t="shared" si="671"/>
        <v>0</v>
      </c>
    </row>
    <row r="395" spans="1:29" ht="15.75" x14ac:dyDescent="0.25">
      <c r="A395" s="81" t="s">
        <v>2164</v>
      </c>
      <c r="B395" s="81" t="s">
        <v>2165</v>
      </c>
      <c r="C395" s="81" t="s">
        <v>2</v>
      </c>
      <c r="D395" s="81" t="s">
        <v>3</v>
      </c>
      <c r="E395" s="81" t="s">
        <v>4</v>
      </c>
      <c r="F395" s="81" t="s">
        <v>5</v>
      </c>
      <c r="G395" s="81" t="s">
        <v>6</v>
      </c>
      <c r="H395" s="81" t="s">
        <v>7</v>
      </c>
      <c r="I395" s="81" t="s">
        <v>8</v>
      </c>
      <c r="J395" s="81" t="s">
        <v>9</v>
      </c>
      <c r="K395" s="81" t="s">
        <v>10</v>
      </c>
      <c r="L395" s="81" t="s">
        <v>11</v>
      </c>
      <c r="M395" s="81" t="s">
        <v>12</v>
      </c>
      <c r="N395" s="81" t="s">
        <v>13</v>
      </c>
      <c r="O395" s="81"/>
      <c r="P395" s="81" t="s">
        <v>14</v>
      </c>
      <c r="Q395" s="81"/>
      <c r="R395" s="81" t="s">
        <v>15</v>
      </c>
      <c r="S395" s="81" t="s">
        <v>16</v>
      </c>
      <c r="T395" s="81" t="s">
        <v>17</v>
      </c>
      <c r="U395" s="81" t="s">
        <v>18</v>
      </c>
      <c r="V395" s="81" t="s">
        <v>19</v>
      </c>
      <c r="W395" s="81" t="s">
        <v>20</v>
      </c>
      <c r="X395" s="81" t="s">
        <v>21</v>
      </c>
      <c r="Y395" s="81" t="s">
        <v>22</v>
      </c>
      <c r="Z395" s="81" t="s">
        <v>23</v>
      </c>
      <c r="AA395" s="81" t="s">
        <v>24</v>
      </c>
      <c r="AB395" s="81" t="s">
        <v>25</v>
      </c>
      <c r="AC395" s="81" t="s">
        <v>26</v>
      </c>
    </row>
    <row r="396" spans="1:29" ht="15.75" x14ac:dyDescent="0.25">
      <c r="A396" s="36" t="s">
        <v>27</v>
      </c>
      <c r="B396" s="37" t="s">
        <v>2166</v>
      </c>
      <c r="C396" s="143"/>
      <c r="D396" s="143"/>
      <c r="E396" s="143">
        <v>3</v>
      </c>
      <c r="F396" s="143">
        <v>1</v>
      </c>
      <c r="G396" s="143"/>
      <c r="H396" s="143"/>
      <c r="I396" s="143"/>
      <c r="J396" s="143"/>
      <c r="K396" s="143"/>
      <c r="L396" s="143"/>
      <c r="M396" s="143"/>
      <c r="N396" s="143"/>
      <c r="O396" s="143"/>
      <c r="P396" s="143">
        <v>0.5</v>
      </c>
      <c r="Q396" s="143"/>
      <c r="R396" s="143">
        <f t="shared" ref="R396:R401" si="672">C396*P396</f>
        <v>0</v>
      </c>
      <c r="S396" s="143">
        <f t="shared" ref="S396:S401" si="673">D396*P396</f>
        <v>0</v>
      </c>
      <c r="T396" s="143">
        <f t="shared" ref="T396:T401" si="674">E396*P396</f>
        <v>1.5</v>
      </c>
      <c r="U396" s="143">
        <f t="shared" ref="U396:U401" si="675">F396*P396</f>
        <v>0.5</v>
      </c>
      <c r="V396" s="143">
        <f t="shared" ref="V396:V401" si="676">G396*P396</f>
        <v>0</v>
      </c>
      <c r="W396" s="143">
        <f t="shared" ref="W396:W401" si="677">H396*P396</f>
        <v>0</v>
      </c>
      <c r="X396" s="143">
        <f t="shared" ref="X396:X401" si="678">I396*P396</f>
        <v>0</v>
      </c>
      <c r="Y396" s="143">
        <f t="shared" ref="Y396:Y401" si="679">J396*P396</f>
        <v>0</v>
      </c>
      <c r="Z396" s="143">
        <f t="shared" ref="Z396:Z401" si="680">K396*P396</f>
        <v>0</v>
      </c>
      <c r="AA396" s="143">
        <f t="shared" ref="AA396:AA401" si="681">L396*P396</f>
        <v>0</v>
      </c>
      <c r="AB396" s="143">
        <f t="shared" ref="AB396:AB401" si="682">M396*P396</f>
        <v>0</v>
      </c>
      <c r="AC396" s="143">
        <f t="shared" ref="AC396:AC401" si="683">N396*P396</f>
        <v>0</v>
      </c>
    </row>
    <row r="397" spans="1:29" ht="15.75" x14ac:dyDescent="0.25">
      <c r="A397" s="36" t="s">
        <v>31</v>
      </c>
      <c r="B397" s="37" t="s">
        <v>2167</v>
      </c>
      <c r="C397" s="143"/>
      <c r="D397" s="143"/>
      <c r="E397" s="143">
        <v>2</v>
      </c>
      <c r="F397" s="143">
        <v>3</v>
      </c>
      <c r="G397" s="143"/>
      <c r="H397" s="143"/>
      <c r="I397" s="143"/>
      <c r="J397" s="143"/>
      <c r="K397" s="143"/>
      <c r="L397" s="143"/>
      <c r="M397" s="143"/>
      <c r="N397" s="143"/>
      <c r="O397" s="143"/>
      <c r="P397" s="143">
        <v>0.5</v>
      </c>
      <c r="Q397" s="143"/>
      <c r="R397" s="143">
        <f t="shared" si="672"/>
        <v>0</v>
      </c>
      <c r="S397" s="143">
        <f t="shared" si="673"/>
        <v>0</v>
      </c>
      <c r="T397" s="143">
        <f t="shared" si="674"/>
        <v>1</v>
      </c>
      <c r="U397" s="143">
        <f t="shared" si="675"/>
        <v>1.5</v>
      </c>
      <c r="V397" s="143">
        <f t="shared" si="676"/>
        <v>0</v>
      </c>
      <c r="W397" s="143">
        <f t="shared" si="677"/>
        <v>0</v>
      </c>
      <c r="X397" s="143">
        <f t="shared" si="678"/>
        <v>0</v>
      </c>
      <c r="Y397" s="143">
        <f t="shared" si="679"/>
        <v>0</v>
      </c>
      <c r="Z397" s="143">
        <f t="shared" si="680"/>
        <v>0</v>
      </c>
      <c r="AA397" s="143">
        <f t="shared" si="681"/>
        <v>0</v>
      </c>
      <c r="AB397" s="143">
        <f t="shared" si="682"/>
        <v>0</v>
      </c>
      <c r="AC397" s="143">
        <f t="shared" si="683"/>
        <v>0</v>
      </c>
    </row>
    <row r="398" spans="1:29" ht="15.75" x14ac:dyDescent="0.25">
      <c r="A398" s="36" t="s">
        <v>33</v>
      </c>
      <c r="B398" s="37" t="s">
        <v>2168</v>
      </c>
      <c r="C398" s="143"/>
      <c r="D398" s="143"/>
      <c r="E398" s="143">
        <v>2</v>
      </c>
      <c r="F398" s="143"/>
      <c r="G398" s="143">
        <v>3</v>
      </c>
      <c r="H398" s="143"/>
      <c r="I398" s="143"/>
      <c r="J398" s="143"/>
      <c r="K398" s="143"/>
      <c r="L398" s="143"/>
      <c r="M398" s="143"/>
      <c r="N398" s="143"/>
      <c r="O398" s="143"/>
      <c r="P398" s="143">
        <v>0.5</v>
      </c>
      <c r="Q398" s="143"/>
      <c r="R398" s="143">
        <f t="shared" si="672"/>
        <v>0</v>
      </c>
      <c r="S398" s="143">
        <f t="shared" si="673"/>
        <v>0</v>
      </c>
      <c r="T398" s="143">
        <f t="shared" si="674"/>
        <v>1</v>
      </c>
      <c r="U398" s="143">
        <f t="shared" si="675"/>
        <v>0</v>
      </c>
      <c r="V398" s="143">
        <f t="shared" si="676"/>
        <v>1.5</v>
      </c>
      <c r="W398" s="143">
        <f t="shared" si="677"/>
        <v>0</v>
      </c>
      <c r="X398" s="143">
        <f t="shared" si="678"/>
        <v>0</v>
      </c>
      <c r="Y398" s="143">
        <f t="shared" si="679"/>
        <v>0</v>
      </c>
      <c r="Z398" s="143">
        <f t="shared" si="680"/>
        <v>0</v>
      </c>
      <c r="AA398" s="143">
        <f t="shared" si="681"/>
        <v>0</v>
      </c>
      <c r="AB398" s="143">
        <f t="shared" si="682"/>
        <v>0</v>
      </c>
      <c r="AC398" s="143">
        <f t="shared" si="683"/>
        <v>0</v>
      </c>
    </row>
    <row r="399" spans="1:29" ht="15.75" x14ac:dyDescent="0.25">
      <c r="A399" s="36" t="s">
        <v>35</v>
      </c>
      <c r="B399" s="37" t="s">
        <v>2169</v>
      </c>
      <c r="C399" s="143"/>
      <c r="D399" s="143">
        <v>3</v>
      </c>
      <c r="E399" s="143"/>
      <c r="F399" s="143">
        <v>3</v>
      </c>
      <c r="G399" s="143"/>
      <c r="H399" s="143"/>
      <c r="I399" s="143"/>
      <c r="J399" s="143">
        <v>2</v>
      </c>
      <c r="K399" s="143"/>
      <c r="L399" s="143"/>
      <c r="M399" s="143"/>
      <c r="N399" s="143"/>
      <c r="O399" s="143"/>
      <c r="P399" s="143">
        <v>0.5</v>
      </c>
      <c r="Q399" s="143"/>
      <c r="R399" s="143">
        <f t="shared" si="672"/>
        <v>0</v>
      </c>
      <c r="S399" s="143">
        <f t="shared" si="673"/>
        <v>1.5</v>
      </c>
      <c r="T399" s="143">
        <f t="shared" si="674"/>
        <v>0</v>
      </c>
      <c r="U399" s="143">
        <f t="shared" si="675"/>
        <v>1.5</v>
      </c>
      <c r="V399" s="143">
        <f t="shared" si="676"/>
        <v>0</v>
      </c>
      <c r="W399" s="143">
        <f t="shared" si="677"/>
        <v>0</v>
      </c>
      <c r="X399" s="143">
        <f t="shared" si="678"/>
        <v>0</v>
      </c>
      <c r="Y399" s="143">
        <f t="shared" si="679"/>
        <v>1</v>
      </c>
      <c r="Z399" s="143">
        <f t="shared" si="680"/>
        <v>0</v>
      </c>
      <c r="AA399" s="143">
        <f t="shared" si="681"/>
        <v>0</v>
      </c>
      <c r="AB399" s="143">
        <f t="shared" si="682"/>
        <v>0</v>
      </c>
      <c r="AC399" s="143">
        <f t="shared" si="683"/>
        <v>0</v>
      </c>
    </row>
    <row r="400" spans="1:29" ht="15.75" x14ac:dyDescent="0.25">
      <c r="A400" s="36" t="s">
        <v>37</v>
      </c>
      <c r="B400" s="37" t="s">
        <v>2170</v>
      </c>
      <c r="C400" s="143"/>
      <c r="D400" s="143"/>
      <c r="E400" s="143"/>
      <c r="F400" s="143">
        <v>3</v>
      </c>
      <c r="G400" s="143"/>
      <c r="H400" s="143"/>
      <c r="I400" s="143">
        <v>3</v>
      </c>
      <c r="J400" s="143"/>
      <c r="K400" s="143"/>
      <c r="L400" s="143"/>
      <c r="M400" s="143"/>
      <c r="N400" s="143"/>
      <c r="O400" s="143"/>
      <c r="P400" s="143">
        <v>0.5</v>
      </c>
      <c r="Q400" s="143"/>
      <c r="R400" s="143">
        <f t="shared" si="672"/>
        <v>0</v>
      </c>
      <c r="S400" s="143">
        <f t="shared" si="673"/>
        <v>0</v>
      </c>
      <c r="T400" s="143">
        <f t="shared" si="674"/>
        <v>0</v>
      </c>
      <c r="U400" s="143">
        <f t="shared" si="675"/>
        <v>1.5</v>
      </c>
      <c r="V400" s="143">
        <f t="shared" si="676"/>
        <v>0</v>
      </c>
      <c r="W400" s="143">
        <f t="shared" si="677"/>
        <v>0</v>
      </c>
      <c r="X400" s="143">
        <f t="shared" si="678"/>
        <v>1.5</v>
      </c>
      <c r="Y400" s="143">
        <f t="shared" si="679"/>
        <v>0</v>
      </c>
      <c r="Z400" s="143">
        <f t="shared" si="680"/>
        <v>0</v>
      </c>
      <c r="AA400" s="143">
        <f t="shared" si="681"/>
        <v>0</v>
      </c>
      <c r="AB400" s="143">
        <f t="shared" si="682"/>
        <v>0</v>
      </c>
      <c r="AC400" s="143">
        <f t="shared" si="683"/>
        <v>0</v>
      </c>
    </row>
    <row r="401" spans="1:29" ht="15.75" x14ac:dyDescent="0.25">
      <c r="A401" s="36" t="s">
        <v>39</v>
      </c>
      <c r="B401" s="37" t="s">
        <v>2171</v>
      </c>
      <c r="C401" s="143"/>
      <c r="D401" s="143"/>
      <c r="E401" s="143"/>
      <c r="F401" s="143">
        <v>3</v>
      </c>
      <c r="G401" s="143"/>
      <c r="H401" s="143"/>
      <c r="I401" s="143"/>
      <c r="J401" s="143">
        <v>1</v>
      </c>
      <c r="K401" s="143"/>
      <c r="L401" s="143"/>
      <c r="M401" s="143"/>
      <c r="N401" s="143"/>
      <c r="O401" s="143"/>
      <c r="P401" s="143">
        <v>0.5</v>
      </c>
      <c r="Q401" s="143"/>
      <c r="R401" s="143">
        <f t="shared" si="672"/>
        <v>0</v>
      </c>
      <c r="S401" s="143">
        <f t="shared" si="673"/>
        <v>0</v>
      </c>
      <c r="T401" s="143">
        <f t="shared" si="674"/>
        <v>0</v>
      </c>
      <c r="U401" s="143">
        <f t="shared" si="675"/>
        <v>1.5</v>
      </c>
      <c r="V401" s="143">
        <f t="shared" si="676"/>
        <v>0</v>
      </c>
      <c r="W401" s="143">
        <f t="shared" si="677"/>
        <v>0</v>
      </c>
      <c r="X401" s="143">
        <f t="shared" si="678"/>
        <v>0</v>
      </c>
      <c r="Y401" s="143">
        <f t="shared" si="679"/>
        <v>0.5</v>
      </c>
      <c r="Z401" s="143">
        <f t="shared" si="680"/>
        <v>0</v>
      </c>
      <c r="AA401" s="143">
        <f t="shared" si="681"/>
        <v>0</v>
      </c>
      <c r="AB401" s="143">
        <f t="shared" si="682"/>
        <v>0</v>
      </c>
      <c r="AC401" s="143">
        <f t="shared" si="683"/>
        <v>0</v>
      </c>
    </row>
    <row r="402" spans="1:29" ht="15.75" x14ac:dyDescent="0.25">
      <c r="A402" s="81" t="s">
        <v>2172</v>
      </c>
      <c r="B402" s="81" t="s">
        <v>2173</v>
      </c>
      <c r="C402" s="81" t="s">
        <v>2</v>
      </c>
      <c r="D402" s="81" t="s">
        <v>3</v>
      </c>
      <c r="E402" s="81" t="s">
        <v>4</v>
      </c>
      <c r="F402" s="81" t="s">
        <v>5</v>
      </c>
      <c r="G402" s="81" t="s">
        <v>6</v>
      </c>
      <c r="H402" s="81" t="s">
        <v>7</v>
      </c>
      <c r="I402" s="81" t="s">
        <v>8</v>
      </c>
      <c r="J402" s="81" t="s">
        <v>9</v>
      </c>
      <c r="K402" s="81" t="s">
        <v>10</v>
      </c>
      <c r="L402" s="81" t="s">
        <v>11</v>
      </c>
      <c r="M402" s="81" t="s">
        <v>12</v>
      </c>
      <c r="N402" s="81" t="s">
        <v>13</v>
      </c>
      <c r="O402" s="81"/>
      <c r="P402" s="81" t="s">
        <v>14</v>
      </c>
      <c r="Q402" s="81"/>
      <c r="R402" s="81" t="s">
        <v>15</v>
      </c>
      <c r="S402" s="81" t="s">
        <v>16</v>
      </c>
      <c r="T402" s="81" t="s">
        <v>17</v>
      </c>
      <c r="U402" s="81" t="s">
        <v>18</v>
      </c>
      <c r="V402" s="81" t="s">
        <v>19</v>
      </c>
      <c r="W402" s="81" t="s">
        <v>20</v>
      </c>
      <c r="X402" s="81" t="s">
        <v>21</v>
      </c>
      <c r="Y402" s="81" t="s">
        <v>22</v>
      </c>
      <c r="Z402" s="81" t="s">
        <v>23</v>
      </c>
      <c r="AA402" s="81" t="s">
        <v>24</v>
      </c>
      <c r="AB402" s="81" t="s">
        <v>25</v>
      </c>
      <c r="AC402" s="81" t="s">
        <v>26</v>
      </c>
    </row>
    <row r="403" spans="1:29" ht="15.75" x14ac:dyDescent="0.25">
      <c r="A403" s="36" t="s">
        <v>27</v>
      </c>
      <c r="B403" s="37" t="s">
        <v>2174</v>
      </c>
      <c r="C403" s="143"/>
      <c r="D403" s="143"/>
      <c r="E403" s="143">
        <v>1</v>
      </c>
      <c r="F403" s="143"/>
      <c r="G403" s="143"/>
      <c r="H403" s="143"/>
      <c r="I403" s="143"/>
      <c r="J403" s="143"/>
      <c r="K403" s="143"/>
      <c r="L403" s="143"/>
      <c r="M403" s="143"/>
      <c r="N403" s="143"/>
      <c r="O403" s="143"/>
      <c r="P403" s="143">
        <v>5</v>
      </c>
      <c r="Q403" s="143"/>
      <c r="R403" s="143">
        <f t="shared" ref="R403:R408" si="684">C403*P403</f>
        <v>0</v>
      </c>
      <c r="S403" s="143">
        <f t="shared" ref="S403:S408" si="685">D403*P403</f>
        <v>0</v>
      </c>
      <c r="T403" s="143">
        <f t="shared" ref="T403:T408" si="686">E403*P403</f>
        <v>5</v>
      </c>
      <c r="U403" s="143">
        <f t="shared" ref="U403:U408" si="687">F403*P403</f>
        <v>0</v>
      </c>
      <c r="V403" s="143">
        <f t="shared" ref="V403:V408" si="688">G403*P403</f>
        <v>0</v>
      </c>
      <c r="W403" s="143">
        <f t="shared" ref="W403:W408" si="689">H403*P403</f>
        <v>0</v>
      </c>
      <c r="X403" s="143">
        <f t="shared" ref="X403:X408" si="690">I403*P403</f>
        <v>0</v>
      </c>
      <c r="Y403" s="143">
        <f t="shared" ref="Y403:Y408" si="691">J403*P403</f>
        <v>0</v>
      </c>
      <c r="Z403" s="143">
        <f t="shared" ref="Z403:Z408" si="692">K403*P403</f>
        <v>0</v>
      </c>
      <c r="AA403" s="143">
        <f t="shared" ref="AA403:AA408" si="693">L403*P403</f>
        <v>0</v>
      </c>
      <c r="AB403" s="143">
        <f t="shared" ref="AB403:AB408" si="694">M403*P403</f>
        <v>0</v>
      </c>
      <c r="AC403" s="143">
        <f t="shared" ref="AC403:AC408" si="695">N403*P403</f>
        <v>0</v>
      </c>
    </row>
    <row r="404" spans="1:29" ht="15.75" x14ac:dyDescent="0.25">
      <c r="A404" s="36" t="s">
        <v>31</v>
      </c>
      <c r="B404" s="37" t="s">
        <v>2175</v>
      </c>
      <c r="C404" s="143">
        <v>1</v>
      </c>
      <c r="D404" s="143"/>
      <c r="E404" s="143">
        <v>3</v>
      </c>
      <c r="F404" s="143"/>
      <c r="G404" s="143"/>
      <c r="H404" s="143"/>
      <c r="I404" s="143"/>
      <c r="J404" s="143"/>
      <c r="K404" s="143"/>
      <c r="L404" s="143"/>
      <c r="M404" s="143"/>
      <c r="N404" s="143"/>
      <c r="O404" s="143"/>
      <c r="P404" s="143">
        <v>5</v>
      </c>
      <c r="Q404" s="143"/>
      <c r="R404" s="143">
        <f t="shared" si="684"/>
        <v>5</v>
      </c>
      <c r="S404" s="143">
        <f t="shared" si="685"/>
        <v>0</v>
      </c>
      <c r="T404" s="143">
        <f t="shared" si="686"/>
        <v>15</v>
      </c>
      <c r="U404" s="143">
        <f t="shared" si="687"/>
        <v>0</v>
      </c>
      <c r="V404" s="143">
        <f t="shared" si="688"/>
        <v>0</v>
      </c>
      <c r="W404" s="143">
        <f t="shared" si="689"/>
        <v>0</v>
      </c>
      <c r="X404" s="143">
        <f t="shared" si="690"/>
        <v>0</v>
      </c>
      <c r="Y404" s="143">
        <f t="shared" si="691"/>
        <v>0</v>
      </c>
      <c r="Z404" s="143">
        <f t="shared" si="692"/>
        <v>0</v>
      </c>
      <c r="AA404" s="143">
        <f t="shared" si="693"/>
        <v>0</v>
      </c>
      <c r="AB404" s="143">
        <f t="shared" si="694"/>
        <v>0</v>
      </c>
      <c r="AC404" s="143">
        <f t="shared" si="695"/>
        <v>0</v>
      </c>
    </row>
    <row r="405" spans="1:29" ht="15.75" x14ac:dyDescent="0.25">
      <c r="A405" s="36" t="s">
        <v>33</v>
      </c>
      <c r="B405" s="37" t="s">
        <v>2176</v>
      </c>
      <c r="C405" s="143">
        <v>1</v>
      </c>
      <c r="D405" s="143"/>
      <c r="E405" s="143">
        <v>2</v>
      </c>
      <c r="F405" s="143"/>
      <c r="G405" s="143"/>
      <c r="H405" s="143"/>
      <c r="I405" s="143"/>
      <c r="J405" s="143"/>
      <c r="K405" s="143"/>
      <c r="L405" s="143"/>
      <c r="M405" s="143"/>
      <c r="N405" s="143"/>
      <c r="O405" s="143"/>
      <c r="P405" s="143">
        <v>5</v>
      </c>
      <c r="Q405" s="143"/>
      <c r="R405" s="143">
        <f t="shared" si="684"/>
        <v>5</v>
      </c>
      <c r="S405" s="143">
        <f t="shared" si="685"/>
        <v>0</v>
      </c>
      <c r="T405" s="143">
        <f t="shared" si="686"/>
        <v>10</v>
      </c>
      <c r="U405" s="143">
        <f t="shared" si="687"/>
        <v>0</v>
      </c>
      <c r="V405" s="143">
        <f t="shared" si="688"/>
        <v>0</v>
      </c>
      <c r="W405" s="143">
        <f t="shared" si="689"/>
        <v>0</v>
      </c>
      <c r="X405" s="143">
        <f t="shared" si="690"/>
        <v>0</v>
      </c>
      <c r="Y405" s="143">
        <f t="shared" si="691"/>
        <v>0</v>
      </c>
      <c r="Z405" s="143">
        <f t="shared" si="692"/>
        <v>0</v>
      </c>
      <c r="AA405" s="143">
        <f t="shared" si="693"/>
        <v>0</v>
      </c>
      <c r="AB405" s="143">
        <f t="shared" si="694"/>
        <v>0</v>
      </c>
      <c r="AC405" s="143">
        <f t="shared" si="695"/>
        <v>0</v>
      </c>
    </row>
    <row r="406" spans="1:29" ht="15.75" x14ac:dyDescent="0.25">
      <c r="A406" s="36" t="s">
        <v>35</v>
      </c>
      <c r="B406" s="37" t="s">
        <v>2177</v>
      </c>
      <c r="C406" s="143">
        <v>1</v>
      </c>
      <c r="D406" s="143"/>
      <c r="E406" s="143">
        <v>3</v>
      </c>
      <c r="F406" s="143"/>
      <c r="G406" s="143"/>
      <c r="H406" s="143"/>
      <c r="I406" s="143"/>
      <c r="J406" s="143"/>
      <c r="K406" s="143"/>
      <c r="L406" s="143"/>
      <c r="M406" s="143"/>
      <c r="N406" s="143"/>
      <c r="O406" s="143"/>
      <c r="P406" s="143">
        <v>5</v>
      </c>
      <c r="Q406" s="143"/>
      <c r="R406" s="143">
        <f t="shared" si="684"/>
        <v>5</v>
      </c>
      <c r="S406" s="143">
        <f t="shared" si="685"/>
        <v>0</v>
      </c>
      <c r="T406" s="143">
        <f t="shared" si="686"/>
        <v>15</v>
      </c>
      <c r="U406" s="143">
        <f t="shared" si="687"/>
        <v>0</v>
      </c>
      <c r="V406" s="143">
        <f t="shared" si="688"/>
        <v>0</v>
      </c>
      <c r="W406" s="143">
        <f t="shared" si="689"/>
        <v>0</v>
      </c>
      <c r="X406" s="143">
        <f t="shared" si="690"/>
        <v>0</v>
      </c>
      <c r="Y406" s="143">
        <f t="shared" si="691"/>
        <v>0</v>
      </c>
      <c r="Z406" s="143">
        <f t="shared" si="692"/>
        <v>0</v>
      </c>
      <c r="AA406" s="143">
        <f t="shared" si="693"/>
        <v>0</v>
      </c>
      <c r="AB406" s="143">
        <f t="shared" si="694"/>
        <v>0</v>
      </c>
      <c r="AC406" s="143">
        <f t="shared" si="695"/>
        <v>0</v>
      </c>
    </row>
    <row r="407" spans="1:29" ht="15.75" x14ac:dyDescent="0.25">
      <c r="A407" s="36" t="s">
        <v>37</v>
      </c>
      <c r="B407" s="37" t="s">
        <v>2178</v>
      </c>
      <c r="C407" s="143"/>
      <c r="D407" s="143">
        <v>2</v>
      </c>
      <c r="E407" s="143">
        <v>3</v>
      </c>
      <c r="F407" s="143"/>
      <c r="G407" s="143"/>
      <c r="H407" s="143"/>
      <c r="I407" s="143"/>
      <c r="J407" s="143"/>
      <c r="K407" s="143"/>
      <c r="L407" s="143"/>
      <c r="M407" s="143"/>
      <c r="N407" s="143"/>
      <c r="O407" s="143"/>
      <c r="P407" s="143">
        <v>5</v>
      </c>
      <c r="Q407" s="143"/>
      <c r="R407" s="143">
        <f t="shared" si="684"/>
        <v>0</v>
      </c>
      <c r="S407" s="143">
        <f t="shared" si="685"/>
        <v>10</v>
      </c>
      <c r="T407" s="143">
        <f t="shared" si="686"/>
        <v>15</v>
      </c>
      <c r="U407" s="143">
        <f t="shared" si="687"/>
        <v>0</v>
      </c>
      <c r="V407" s="143">
        <f t="shared" si="688"/>
        <v>0</v>
      </c>
      <c r="W407" s="143">
        <f t="shared" si="689"/>
        <v>0</v>
      </c>
      <c r="X407" s="143">
        <f t="shared" si="690"/>
        <v>0</v>
      </c>
      <c r="Y407" s="143">
        <f t="shared" si="691"/>
        <v>0</v>
      </c>
      <c r="Z407" s="143">
        <f t="shared" si="692"/>
        <v>0</v>
      </c>
      <c r="AA407" s="143">
        <f t="shared" si="693"/>
        <v>0</v>
      </c>
      <c r="AB407" s="143">
        <f t="shared" si="694"/>
        <v>0</v>
      </c>
      <c r="AC407" s="143">
        <f t="shared" si="695"/>
        <v>0</v>
      </c>
    </row>
    <row r="408" spans="1:29" ht="15.75" x14ac:dyDescent="0.25">
      <c r="A408" s="36" t="s">
        <v>39</v>
      </c>
      <c r="B408" s="37" t="s">
        <v>2179</v>
      </c>
      <c r="C408" s="143">
        <v>1</v>
      </c>
      <c r="D408" s="143"/>
      <c r="E408" s="143">
        <v>3</v>
      </c>
      <c r="F408" s="143"/>
      <c r="G408" s="143"/>
      <c r="H408" s="143"/>
      <c r="I408" s="143"/>
      <c r="J408" s="143"/>
      <c r="K408" s="143"/>
      <c r="L408" s="143"/>
      <c r="M408" s="143"/>
      <c r="N408" s="143"/>
      <c r="O408" s="143"/>
      <c r="P408" s="143">
        <v>5</v>
      </c>
      <c r="Q408" s="143"/>
      <c r="R408" s="143">
        <f t="shared" si="684"/>
        <v>5</v>
      </c>
      <c r="S408" s="143">
        <f t="shared" si="685"/>
        <v>0</v>
      </c>
      <c r="T408" s="143">
        <f t="shared" si="686"/>
        <v>15</v>
      </c>
      <c r="U408" s="143">
        <f t="shared" si="687"/>
        <v>0</v>
      </c>
      <c r="V408" s="143">
        <f t="shared" si="688"/>
        <v>0</v>
      </c>
      <c r="W408" s="143">
        <f t="shared" si="689"/>
        <v>0</v>
      </c>
      <c r="X408" s="143">
        <f t="shared" si="690"/>
        <v>0</v>
      </c>
      <c r="Y408" s="143">
        <f t="shared" si="691"/>
        <v>0</v>
      </c>
      <c r="Z408" s="143">
        <f t="shared" si="692"/>
        <v>0</v>
      </c>
      <c r="AA408" s="143">
        <f t="shared" si="693"/>
        <v>0</v>
      </c>
      <c r="AB408" s="143">
        <f t="shared" si="694"/>
        <v>0</v>
      </c>
      <c r="AC408" s="143">
        <f t="shared" si="695"/>
        <v>0</v>
      </c>
    </row>
    <row r="409" spans="1:29" ht="15.75" x14ac:dyDescent="0.25">
      <c r="A409" s="81" t="s">
        <v>2180</v>
      </c>
      <c r="B409" s="81" t="s">
        <v>2181</v>
      </c>
      <c r="C409" s="81" t="s">
        <v>2</v>
      </c>
      <c r="D409" s="81" t="s">
        <v>3</v>
      </c>
      <c r="E409" s="81" t="s">
        <v>4</v>
      </c>
      <c r="F409" s="81" t="s">
        <v>5</v>
      </c>
      <c r="G409" s="81" t="s">
        <v>6</v>
      </c>
      <c r="H409" s="81" t="s">
        <v>7</v>
      </c>
      <c r="I409" s="81" t="s">
        <v>8</v>
      </c>
      <c r="J409" s="81" t="s">
        <v>9</v>
      </c>
      <c r="K409" s="81" t="s">
        <v>10</v>
      </c>
      <c r="L409" s="81" t="s">
        <v>11</v>
      </c>
      <c r="M409" s="81" t="s">
        <v>12</v>
      </c>
      <c r="N409" s="81" t="s">
        <v>13</v>
      </c>
      <c r="O409" s="81"/>
      <c r="P409" s="81" t="s">
        <v>14</v>
      </c>
      <c r="Q409" s="81"/>
      <c r="R409" s="81" t="s">
        <v>15</v>
      </c>
      <c r="S409" s="81" t="s">
        <v>16</v>
      </c>
      <c r="T409" s="81" t="s">
        <v>17</v>
      </c>
      <c r="U409" s="81" t="s">
        <v>18</v>
      </c>
      <c r="V409" s="81" t="s">
        <v>19</v>
      </c>
      <c r="W409" s="81" t="s">
        <v>20</v>
      </c>
      <c r="X409" s="81" t="s">
        <v>21</v>
      </c>
      <c r="Y409" s="81" t="s">
        <v>22</v>
      </c>
      <c r="Z409" s="81" t="s">
        <v>23</v>
      </c>
      <c r="AA409" s="81" t="s">
        <v>24</v>
      </c>
      <c r="AB409" s="81" t="s">
        <v>25</v>
      </c>
      <c r="AC409" s="81" t="s">
        <v>26</v>
      </c>
    </row>
    <row r="410" spans="1:29" ht="15.75" x14ac:dyDescent="0.25">
      <c r="A410" s="36" t="s">
        <v>27</v>
      </c>
      <c r="B410" s="37" t="s">
        <v>2182</v>
      </c>
      <c r="C410" s="143"/>
      <c r="D410" s="143"/>
      <c r="E410" s="143"/>
      <c r="F410" s="143">
        <v>2</v>
      </c>
      <c r="G410" s="143"/>
      <c r="H410" s="143"/>
      <c r="I410" s="143"/>
      <c r="J410" s="143"/>
      <c r="K410" s="143"/>
      <c r="L410" s="143"/>
      <c r="M410" s="143"/>
      <c r="N410" s="143"/>
      <c r="O410" s="143"/>
      <c r="P410" s="143">
        <v>3.1</v>
      </c>
      <c r="Q410" s="143"/>
      <c r="R410" s="143">
        <f t="shared" ref="R410:R415" si="696">C410*P410</f>
        <v>0</v>
      </c>
      <c r="S410" s="143">
        <f t="shared" ref="S410:S415" si="697">D410*P410</f>
        <v>0</v>
      </c>
      <c r="T410" s="143">
        <f t="shared" ref="T410:T415" si="698">E410*P410</f>
        <v>0</v>
      </c>
      <c r="U410" s="143">
        <f t="shared" ref="U410:U415" si="699">F410*P410</f>
        <v>6.2</v>
      </c>
      <c r="V410" s="143">
        <f t="shared" ref="V410:V415" si="700">G410*P410</f>
        <v>0</v>
      </c>
      <c r="W410" s="143">
        <f t="shared" ref="W410:W415" si="701">H410*P410</f>
        <v>0</v>
      </c>
      <c r="X410" s="143">
        <f t="shared" ref="X410:X415" si="702">I410*P410</f>
        <v>0</v>
      </c>
      <c r="Y410" s="143">
        <f t="shared" ref="Y410:Y415" si="703">J410*P410</f>
        <v>0</v>
      </c>
      <c r="Z410" s="143">
        <f t="shared" ref="Z410:Z415" si="704">K410*P410</f>
        <v>0</v>
      </c>
      <c r="AA410" s="143">
        <f t="shared" ref="AA410:AA415" si="705">L410*P410</f>
        <v>0</v>
      </c>
      <c r="AB410" s="143">
        <f t="shared" ref="AB410:AB415" si="706">M410*P410</f>
        <v>0</v>
      </c>
      <c r="AC410" s="143">
        <f t="shared" ref="AC410:AC415" si="707">N410*P410</f>
        <v>0</v>
      </c>
    </row>
    <row r="411" spans="1:29" ht="15.75" x14ac:dyDescent="0.25">
      <c r="A411" s="36" t="s">
        <v>31</v>
      </c>
      <c r="B411" s="37" t="s">
        <v>2183</v>
      </c>
      <c r="C411" s="143"/>
      <c r="D411" s="143"/>
      <c r="E411" s="143"/>
      <c r="F411" s="143"/>
      <c r="G411" s="143"/>
      <c r="H411" s="143">
        <v>2</v>
      </c>
      <c r="I411" s="143"/>
      <c r="J411" s="143"/>
      <c r="K411" s="143"/>
      <c r="L411" s="143"/>
      <c r="M411" s="143"/>
      <c r="N411" s="143"/>
      <c r="O411" s="143"/>
      <c r="P411" s="143">
        <v>3.1</v>
      </c>
      <c r="Q411" s="143"/>
      <c r="R411" s="143">
        <f t="shared" si="696"/>
        <v>0</v>
      </c>
      <c r="S411" s="143">
        <f t="shared" si="697"/>
        <v>0</v>
      </c>
      <c r="T411" s="143">
        <f t="shared" si="698"/>
        <v>0</v>
      </c>
      <c r="U411" s="143">
        <f t="shared" si="699"/>
        <v>0</v>
      </c>
      <c r="V411" s="143">
        <f t="shared" si="700"/>
        <v>0</v>
      </c>
      <c r="W411" s="143">
        <f t="shared" si="701"/>
        <v>6.2</v>
      </c>
      <c r="X411" s="143">
        <f t="shared" si="702"/>
        <v>0</v>
      </c>
      <c r="Y411" s="143">
        <f t="shared" si="703"/>
        <v>0</v>
      </c>
      <c r="Z411" s="143">
        <f t="shared" si="704"/>
        <v>0</v>
      </c>
      <c r="AA411" s="143">
        <f t="shared" si="705"/>
        <v>0</v>
      </c>
      <c r="AB411" s="143">
        <f t="shared" si="706"/>
        <v>0</v>
      </c>
      <c r="AC411" s="143">
        <f t="shared" si="707"/>
        <v>0</v>
      </c>
    </row>
    <row r="412" spans="1:29" ht="15.75" x14ac:dyDescent="0.25">
      <c r="A412" s="36" t="s">
        <v>33</v>
      </c>
      <c r="B412" s="37" t="s">
        <v>2184</v>
      </c>
      <c r="C412" s="143"/>
      <c r="D412" s="143"/>
      <c r="E412" s="143"/>
      <c r="F412" s="143"/>
      <c r="G412" s="143"/>
      <c r="H412" s="143">
        <v>2</v>
      </c>
      <c r="I412" s="143"/>
      <c r="J412" s="143"/>
      <c r="K412" s="143"/>
      <c r="L412" s="143"/>
      <c r="M412" s="143"/>
      <c r="N412" s="143"/>
      <c r="O412" s="143"/>
      <c r="P412" s="143">
        <v>3.1</v>
      </c>
      <c r="Q412" s="143"/>
      <c r="R412" s="143">
        <f t="shared" si="696"/>
        <v>0</v>
      </c>
      <c r="S412" s="143">
        <f t="shared" si="697"/>
        <v>0</v>
      </c>
      <c r="T412" s="143">
        <f t="shared" si="698"/>
        <v>0</v>
      </c>
      <c r="U412" s="143">
        <f t="shared" si="699"/>
        <v>0</v>
      </c>
      <c r="V412" s="143">
        <f t="shared" si="700"/>
        <v>0</v>
      </c>
      <c r="W412" s="143">
        <f t="shared" si="701"/>
        <v>6.2</v>
      </c>
      <c r="X412" s="143">
        <f t="shared" si="702"/>
        <v>0</v>
      </c>
      <c r="Y412" s="143">
        <f t="shared" si="703"/>
        <v>0</v>
      </c>
      <c r="Z412" s="143">
        <f t="shared" si="704"/>
        <v>0</v>
      </c>
      <c r="AA412" s="143">
        <f t="shared" si="705"/>
        <v>0</v>
      </c>
      <c r="AB412" s="143">
        <f t="shared" si="706"/>
        <v>0</v>
      </c>
      <c r="AC412" s="143">
        <f t="shared" si="707"/>
        <v>0</v>
      </c>
    </row>
    <row r="413" spans="1:29" ht="15.75" x14ac:dyDescent="0.25">
      <c r="A413" s="36" t="s">
        <v>35</v>
      </c>
      <c r="B413" s="37" t="s">
        <v>2185</v>
      </c>
      <c r="C413" s="143">
        <v>2</v>
      </c>
      <c r="D413" s="143"/>
      <c r="E413" s="143"/>
      <c r="F413" s="143"/>
      <c r="G413" s="143"/>
      <c r="H413" s="143"/>
      <c r="I413" s="143"/>
      <c r="J413" s="143"/>
      <c r="K413" s="143"/>
      <c r="L413" s="143"/>
      <c r="M413" s="143"/>
      <c r="N413" s="143"/>
      <c r="O413" s="143"/>
      <c r="P413" s="143">
        <v>3.1</v>
      </c>
      <c r="Q413" s="143"/>
      <c r="R413" s="143">
        <f t="shared" si="696"/>
        <v>6.2</v>
      </c>
      <c r="S413" s="143">
        <f t="shared" si="697"/>
        <v>0</v>
      </c>
      <c r="T413" s="143">
        <f t="shared" si="698"/>
        <v>0</v>
      </c>
      <c r="U413" s="143">
        <f t="shared" si="699"/>
        <v>0</v>
      </c>
      <c r="V413" s="143">
        <f t="shared" si="700"/>
        <v>0</v>
      </c>
      <c r="W413" s="143">
        <f t="shared" si="701"/>
        <v>0</v>
      </c>
      <c r="X413" s="143">
        <f t="shared" si="702"/>
        <v>0</v>
      </c>
      <c r="Y413" s="143">
        <f t="shared" si="703"/>
        <v>0</v>
      </c>
      <c r="Z413" s="143">
        <f t="shared" si="704"/>
        <v>0</v>
      </c>
      <c r="AA413" s="143">
        <f t="shared" si="705"/>
        <v>0</v>
      </c>
      <c r="AB413" s="143">
        <f t="shared" si="706"/>
        <v>0</v>
      </c>
      <c r="AC413" s="143">
        <f t="shared" si="707"/>
        <v>0</v>
      </c>
    </row>
    <row r="414" spans="1:29" ht="15.75" x14ac:dyDescent="0.25">
      <c r="A414" s="36" t="s">
        <v>37</v>
      </c>
      <c r="B414" s="37" t="s">
        <v>2186</v>
      </c>
      <c r="C414" s="143"/>
      <c r="D414" s="143"/>
      <c r="E414" s="143"/>
      <c r="F414" s="143">
        <v>2</v>
      </c>
      <c r="G414" s="143"/>
      <c r="H414" s="143">
        <v>1</v>
      </c>
      <c r="I414" s="143"/>
      <c r="J414" s="143"/>
      <c r="K414" s="143"/>
      <c r="L414" s="143"/>
      <c r="M414" s="143"/>
      <c r="N414" s="143"/>
      <c r="O414" s="143"/>
      <c r="P414" s="143">
        <v>3.1</v>
      </c>
      <c r="Q414" s="143"/>
      <c r="R414" s="143">
        <f t="shared" si="696"/>
        <v>0</v>
      </c>
      <c r="S414" s="143">
        <f t="shared" si="697"/>
        <v>0</v>
      </c>
      <c r="T414" s="143">
        <f t="shared" si="698"/>
        <v>0</v>
      </c>
      <c r="U414" s="143">
        <f t="shared" si="699"/>
        <v>6.2</v>
      </c>
      <c r="V414" s="143">
        <f t="shared" si="700"/>
        <v>0</v>
      </c>
      <c r="W414" s="143">
        <f t="shared" si="701"/>
        <v>3.1</v>
      </c>
      <c r="X414" s="143">
        <f t="shared" si="702"/>
        <v>0</v>
      </c>
      <c r="Y414" s="143">
        <f t="shared" si="703"/>
        <v>0</v>
      </c>
      <c r="Z414" s="143">
        <f t="shared" si="704"/>
        <v>0</v>
      </c>
      <c r="AA414" s="143">
        <f t="shared" si="705"/>
        <v>0</v>
      </c>
      <c r="AB414" s="143">
        <f t="shared" si="706"/>
        <v>0</v>
      </c>
      <c r="AC414" s="143">
        <f t="shared" si="707"/>
        <v>0</v>
      </c>
    </row>
    <row r="415" spans="1:29" ht="15.75" x14ac:dyDescent="0.25">
      <c r="A415" s="36" t="s">
        <v>39</v>
      </c>
      <c r="B415" s="37" t="s">
        <v>2187</v>
      </c>
      <c r="C415" s="143"/>
      <c r="D415" s="143"/>
      <c r="E415" s="143"/>
      <c r="F415" s="143">
        <v>2</v>
      </c>
      <c r="G415" s="143"/>
      <c r="H415" s="143">
        <v>1</v>
      </c>
      <c r="I415" s="143"/>
      <c r="J415" s="143"/>
      <c r="K415" s="143"/>
      <c r="L415" s="143"/>
      <c r="M415" s="143"/>
      <c r="N415" s="143"/>
      <c r="O415" s="143"/>
      <c r="P415" s="143">
        <v>3.1</v>
      </c>
      <c r="Q415" s="143"/>
      <c r="R415" s="143">
        <f t="shared" si="696"/>
        <v>0</v>
      </c>
      <c r="S415" s="143">
        <f t="shared" si="697"/>
        <v>0</v>
      </c>
      <c r="T415" s="143">
        <f t="shared" si="698"/>
        <v>0</v>
      </c>
      <c r="U415" s="143">
        <f t="shared" si="699"/>
        <v>6.2</v>
      </c>
      <c r="V415" s="143">
        <f t="shared" si="700"/>
        <v>0</v>
      </c>
      <c r="W415" s="143">
        <f t="shared" si="701"/>
        <v>3.1</v>
      </c>
      <c r="X415" s="143">
        <f t="shared" si="702"/>
        <v>0</v>
      </c>
      <c r="Y415" s="143">
        <f t="shared" si="703"/>
        <v>0</v>
      </c>
      <c r="Z415" s="143">
        <f t="shared" si="704"/>
        <v>0</v>
      </c>
      <c r="AA415" s="143">
        <f t="shared" si="705"/>
        <v>0</v>
      </c>
      <c r="AB415" s="143">
        <f t="shared" si="706"/>
        <v>0</v>
      </c>
      <c r="AC415" s="143">
        <f t="shared" si="707"/>
        <v>0</v>
      </c>
    </row>
    <row r="416" spans="1:29" ht="15.75" x14ac:dyDescent="0.25">
      <c r="A416" s="81" t="s">
        <v>2188</v>
      </c>
      <c r="B416" s="81" t="s">
        <v>2189</v>
      </c>
      <c r="C416" s="81" t="s">
        <v>2</v>
      </c>
      <c r="D416" s="81" t="s">
        <v>3</v>
      </c>
      <c r="E416" s="81" t="s">
        <v>4</v>
      </c>
      <c r="F416" s="81" t="s">
        <v>5</v>
      </c>
      <c r="G416" s="81" t="s">
        <v>6</v>
      </c>
      <c r="H416" s="81" t="s">
        <v>7</v>
      </c>
      <c r="I416" s="81" t="s">
        <v>8</v>
      </c>
      <c r="J416" s="81" t="s">
        <v>9</v>
      </c>
      <c r="K416" s="81" t="s">
        <v>10</v>
      </c>
      <c r="L416" s="81" t="s">
        <v>11</v>
      </c>
      <c r="M416" s="81" t="s">
        <v>12</v>
      </c>
      <c r="N416" s="81" t="s">
        <v>13</v>
      </c>
      <c r="O416" s="81"/>
      <c r="P416" s="81" t="s">
        <v>14</v>
      </c>
      <c r="Q416" s="81"/>
      <c r="R416" s="81" t="s">
        <v>15</v>
      </c>
      <c r="S416" s="81" t="s">
        <v>16</v>
      </c>
      <c r="T416" s="81" t="s">
        <v>17</v>
      </c>
      <c r="U416" s="81" t="s">
        <v>18</v>
      </c>
      <c r="V416" s="81" t="s">
        <v>19</v>
      </c>
      <c r="W416" s="81" t="s">
        <v>20</v>
      </c>
      <c r="X416" s="81" t="s">
        <v>21</v>
      </c>
      <c r="Y416" s="81" t="s">
        <v>22</v>
      </c>
      <c r="Z416" s="81" t="s">
        <v>23</v>
      </c>
      <c r="AA416" s="81" t="s">
        <v>24</v>
      </c>
      <c r="AB416" s="81" t="s">
        <v>25</v>
      </c>
      <c r="AC416" s="81" t="s">
        <v>26</v>
      </c>
    </row>
    <row r="417" spans="1:29" ht="15.75" x14ac:dyDescent="0.25">
      <c r="A417" s="36" t="s">
        <v>27</v>
      </c>
      <c r="B417" s="37" t="s">
        <v>2190</v>
      </c>
      <c r="C417" s="143">
        <v>2</v>
      </c>
      <c r="D417" s="143">
        <v>1</v>
      </c>
      <c r="E417" s="143"/>
      <c r="F417" s="143"/>
      <c r="G417" s="143"/>
      <c r="H417" s="143"/>
      <c r="I417" s="143"/>
      <c r="J417" s="143"/>
      <c r="K417" s="143"/>
      <c r="L417" s="143"/>
      <c r="M417" s="143"/>
      <c r="N417" s="143"/>
      <c r="O417" s="143"/>
      <c r="P417" s="143">
        <v>4.4000000000000004</v>
      </c>
      <c r="Q417" s="143"/>
      <c r="R417" s="143">
        <f t="shared" ref="R417:R422" si="708">C417*P417</f>
        <v>8.8000000000000007</v>
      </c>
      <c r="S417" s="143">
        <f t="shared" ref="S417:S422" si="709">D417*P417</f>
        <v>4.4000000000000004</v>
      </c>
      <c r="T417" s="143">
        <f t="shared" ref="T417:T422" si="710">E417*P417</f>
        <v>0</v>
      </c>
      <c r="U417" s="143">
        <f t="shared" ref="U417:U422" si="711">F417*P417</f>
        <v>0</v>
      </c>
      <c r="V417" s="143">
        <f t="shared" ref="V417:V422" si="712">G417*P417</f>
        <v>0</v>
      </c>
      <c r="W417" s="143">
        <f t="shared" ref="W417:W422" si="713">H417*P417</f>
        <v>0</v>
      </c>
      <c r="X417" s="143">
        <f t="shared" ref="X417:X422" si="714">I417*P417</f>
        <v>0</v>
      </c>
      <c r="Y417" s="143">
        <f t="shared" ref="Y417:Y422" si="715">J417*P417</f>
        <v>0</v>
      </c>
      <c r="Z417" s="143">
        <f t="shared" ref="Z417:Z422" si="716">K417*P417</f>
        <v>0</v>
      </c>
      <c r="AA417" s="143">
        <f t="shared" ref="AA417:AA422" si="717">L417*P417</f>
        <v>0</v>
      </c>
      <c r="AB417" s="143">
        <f t="shared" ref="AB417:AB422" si="718">M417*P417</f>
        <v>0</v>
      </c>
      <c r="AC417" s="143">
        <f t="shared" ref="AC417:AC422" si="719">N417*P417</f>
        <v>0</v>
      </c>
    </row>
    <row r="418" spans="1:29" ht="15.75" x14ac:dyDescent="0.25">
      <c r="A418" s="36" t="s">
        <v>31</v>
      </c>
      <c r="B418" s="37" t="s">
        <v>2190</v>
      </c>
      <c r="C418" s="143">
        <v>2</v>
      </c>
      <c r="D418" s="143">
        <v>1</v>
      </c>
      <c r="E418" s="143"/>
      <c r="F418" s="143"/>
      <c r="G418" s="143"/>
      <c r="H418" s="143"/>
      <c r="I418" s="143"/>
      <c r="J418" s="143"/>
      <c r="K418" s="143"/>
      <c r="L418" s="143"/>
      <c r="M418" s="143"/>
      <c r="N418" s="143"/>
      <c r="O418" s="143"/>
      <c r="P418" s="143">
        <v>4.4000000000000004</v>
      </c>
      <c r="Q418" s="143"/>
      <c r="R418" s="143">
        <f t="shared" si="708"/>
        <v>8.8000000000000007</v>
      </c>
      <c r="S418" s="143">
        <f t="shared" si="709"/>
        <v>4.4000000000000004</v>
      </c>
      <c r="T418" s="143">
        <f t="shared" si="710"/>
        <v>0</v>
      </c>
      <c r="U418" s="143">
        <f t="shared" si="711"/>
        <v>0</v>
      </c>
      <c r="V418" s="143">
        <f t="shared" si="712"/>
        <v>0</v>
      </c>
      <c r="W418" s="143">
        <f t="shared" si="713"/>
        <v>0</v>
      </c>
      <c r="X418" s="143">
        <f t="shared" si="714"/>
        <v>0</v>
      </c>
      <c r="Y418" s="143">
        <f t="shared" si="715"/>
        <v>0</v>
      </c>
      <c r="Z418" s="143">
        <f t="shared" si="716"/>
        <v>0</v>
      </c>
      <c r="AA418" s="143">
        <f t="shared" si="717"/>
        <v>0</v>
      </c>
      <c r="AB418" s="143">
        <f t="shared" si="718"/>
        <v>0</v>
      </c>
      <c r="AC418" s="143">
        <f t="shared" si="719"/>
        <v>0</v>
      </c>
    </row>
    <row r="419" spans="1:29" ht="15.75" x14ac:dyDescent="0.25">
      <c r="A419" s="36" t="s">
        <v>33</v>
      </c>
      <c r="B419" s="37" t="s">
        <v>2191</v>
      </c>
      <c r="C419" s="143"/>
      <c r="D419" s="143">
        <v>2</v>
      </c>
      <c r="E419" s="143">
        <v>3</v>
      </c>
      <c r="F419" s="143"/>
      <c r="G419" s="143"/>
      <c r="H419" s="143"/>
      <c r="I419" s="143"/>
      <c r="J419" s="143"/>
      <c r="K419" s="143"/>
      <c r="L419" s="143"/>
      <c r="M419" s="143"/>
      <c r="N419" s="143"/>
      <c r="O419" s="143"/>
      <c r="P419" s="143">
        <v>4.4000000000000004</v>
      </c>
      <c r="Q419" s="143"/>
      <c r="R419" s="143">
        <f t="shared" si="708"/>
        <v>0</v>
      </c>
      <c r="S419" s="143">
        <f t="shared" si="709"/>
        <v>8.8000000000000007</v>
      </c>
      <c r="T419" s="143">
        <f t="shared" si="710"/>
        <v>13.200000000000001</v>
      </c>
      <c r="U419" s="143">
        <f t="shared" si="711"/>
        <v>0</v>
      </c>
      <c r="V419" s="143">
        <f t="shared" si="712"/>
        <v>0</v>
      </c>
      <c r="W419" s="143">
        <f t="shared" si="713"/>
        <v>0</v>
      </c>
      <c r="X419" s="143">
        <f t="shared" si="714"/>
        <v>0</v>
      </c>
      <c r="Y419" s="143">
        <f t="shared" si="715"/>
        <v>0</v>
      </c>
      <c r="Z419" s="143">
        <f t="shared" si="716"/>
        <v>0</v>
      </c>
      <c r="AA419" s="143">
        <f t="shared" si="717"/>
        <v>0</v>
      </c>
      <c r="AB419" s="143">
        <f t="shared" si="718"/>
        <v>0</v>
      </c>
      <c r="AC419" s="143">
        <f t="shared" si="719"/>
        <v>0</v>
      </c>
    </row>
    <row r="420" spans="1:29" ht="15.75" x14ac:dyDescent="0.25">
      <c r="A420" s="36" t="s">
        <v>35</v>
      </c>
      <c r="B420" s="37" t="s">
        <v>2192</v>
      </c>
      <c r="C420" s="143"/>
      <c r="D420" s="143">
        <v>2</v>
      </c>
      <c r="E420" s="143"/>
      <c r="F420" s="143"/>
      <c r="G420" s="143"/>
      <c r="H420" s="143"/>
      <c r="I420" s="143"/>
      <c r="J420" s="143"/>
      <c r="K420" s="143"/>
      <c r="L420" s="143"/>
      <c r="M420" s="143"/>
      <c r="N420" s="143"/>
      <c r="O420" s="143"/>
      <c r="P420" s="143">
        <v>4.4000000000000004</v>
      </c>
      <c r="Q420" s="143"/>
      <c r="R420" s="143">
        <f t="shared" si="708"/>
        <v>0</v>
      </c>
      <c r="S420" s="143">
        <f t="shared" si="709"/>
        <v>8.8000000000000007</v>
      </c>
      <c r="T420" s="143">
        <f t="shared" si="710"/>
        <v>0</v>
      </c>
      <c r="U420" s="143">
        <f t="shared" si="711"/>
        <v>0</v>
      </c>
      <c r="V420" s="143">
        <f t="shared" si="712"/>
        <v>0</v>
      </c>
      <c r="W420" s="143">
        <f t="shared" si="713"/>
        <v>0</v>
      </c>
      <c r="X420" s="143">
        <f t="shared" si="714"/>
        <v>0</v>
      </c>
      <c r="Y420" s="143">
        <f t="shared" si="715"/>
        <v>0</v>
      </c>
      <c r="Z420" s="143">
        <f t="shared" si="716"/>
        <v>0</v>
      </c>
      <c r="AA420" s="143">
        <f t="shared" si="717"/>
        <v>0</v>
      </c>
      <c r="AB420" s="143">
        <f t="shared" si="718"/>
        <v>0</v>
      </c>
      <c r="AC420" s="143">
        <f t="shared" si="719"/>
        <v>0</v>
      </c>
    </row>
    <row r="421" spans="1:29" ht="15.75" x14ac:dyDescent="0.25">
      <c r="A421" s="36" t="s">
        <v>37</v>
      </c>
      <c r="B421" s="37" t="s">
        <v>2193</v>
      </c>
      <c r="C421" s="143"/>
      <c r="D421" s="143"/>
      <c r="E421" s="143">
        <v>1</v>
      </c>
      <c r="F421" s="143"/>
      <c r="G421" s="143"/>
      <c r="H421" s="143"/>
      <c r="I421" s="143"/>
      <c r="J421" s="143"/>
      <c r="K421" s="143"/>
      <c r="L421" s="143"/>
      <c r="M421" s="143"/>
      <c r="N421" s="143"/>
      <c r="O421" s="143"/>
      <c r="P421" s="143">
        <v>4.4000000000000004</v>
      </c>
      <c r="Q421" s="143"/>
      <c r="R421" s="143">
        <f t="shared" si="708"/>
        <v>0</v>
      </c>
      <c r="S421" s="143">
        <f t="shared" si="709"/>
        <v>0</v>
      </c>
      <c r="T421" s="143">
        <f t="shared" si="710"/>
        <v>4.4000000000000004</v>
      </c>
      <c r="U421" s="143">
        <f t="shared" si="711"/>
        <v>0</v>
      </c>
      <c r="V421" s="143">
        <f t="shared" si="712"/>
        <v>0</v>
      </c>
      <c r="W421" s="143">
        <f t="shared" si="713"/>
        <v>0</v>
      </c>
      <c r="X421" s="143">
        <f t="shared" si="714"/>
        <v>0</v>
      </c>
      <c r="Y421" s="143">
        <f t="shared" si="715"/>
        <v>0</v>
      </c>
      <c r="Z421" s="143">
        <f t="shared" si="716"/>
        <v>0</v>
      </c>
      <c r="AA421" s="143">
        <f t="shared" si="717"/>
        <v>0</v>
      </c>
      <c r="AB421" s="143">
        <f t="shared" si="718"/>
        <v>0</v>
      </c>
      <c r="AC421" s="143">
        <f t="shared" si="719"/>
        <v>0</v>
      </c>
    </row>
    <row r="422" spans="1:29" ht="15.75" x14ac:dyDescent="0.25">
      <c r="A422" s="36" t="s">
        <v>39</v>
      </c>
      <c r="B422" s="37" t="s">
        <v>2194</v>
      </c>
      <c r="C422" s="143"/>
      <c r="D422" s="143">
        <v>2</v>
      </c>
      <c r="E422" s="143">
        <v>1</v>
      </c>
      <c r="F422" s="143"/>
      <c r="G422" s="143"/>
      <c r="H422" s="143"/>
      <c r="I422" s="143"/>
      <c r="J422" s="143"/>
      <c r="K422" s="143"/>
      <c r="L422" s="143"/>
      <c r="M422" s="143"/>
      <c r="N422" s="143"/>
      <c r="O422" s="143"/>
      <c r="P422" s="143">
        <v>4.4000000000000004</v>
      </c>
      <c r="Q422" s="143"/>
      <c r="R422" s="143">
        <f t="shared" si="708"/>
        <v>0</v>
      </c>
      <c r="S422" s="143">
        <f t="shared" si="709"/>
        <v>8.8000000000000007</v>
      </c>
      <c r="T422" s="143">
        <f t="shared" si="710"/>
        <v>4.4000000000000004</v>
      </c>
      <c r="U422" s="143">
        <f t="shared" si="711"/>
        <v>0</v>
      </c>
      <c r="V422" s="143">
        <f t="shared" si="712"/>
        <v>0</v>
      </c>
      <c r="W422" s="143">
        <f t="shared" si="713"/>
        <v>0</v>
      </c>
      <c r="X422" s="143">
        <f t="shared" si="714"/>
        <v>0</v>
      </c>
      <c r="Y422" s="143">
        <f t="shared" si="715"/>
        <v>0</v>
      </c>
      <c r="Z422" s="143">
        <f t="shared" si="716"/>
        <v>0</v>
      </c>
      <c r="AA422" s="143">
        <f t="shared" si="717"/>
        <v>0</v>
      </c>
      <c r="AB422" s="143">
        <f t="shared" si="718"/>
        <v>0</v>
      </c>
      <c r="AC422" s="143">
        <f t="shared" si="719"/>
        <v>0</v>
      </c>
    </row>
    <row r="423" spans="1:29" ht="15.75" x14ac:dyDescent="0.25">
      <c r="A423" s="81" t="s">
        <v>2195</v>
      </c>
      <c r="B423" s="81" t="s">
        <v>2196</v>
      </c>
      <c r="C423" s="81" t="s">
        <v>2</v>
      </c>
      <c r="D423" s="81" t="s">
        <v>3</v>
      </c>
      <c r="E423" s="81" t="s">
        <v>4</v>
      </c>
      <c r="F423" s="81" t="s">
        <v>5</v>
      </c>
      <c r="G423" s="81" t="s">
        <v>6</v>
      </c>
      <c r="H423" s="81" t="s">
        <v>7</v>
      </c>
      <c r="I423" s="81" t="s">
        <v>8</v>
      </c>
      <c r="J423" s="81" t="s">
        <v>9</v>
      </c>
      <c r="K423" s="81" t="s">
        <v>10</v>
      </c>
      <c r="L423" s="81" t="s">
        <v>11</v>
      </c>
      <c r="M423" s="81" t="s">
        <v>12</v>
      </c>
      <c r="N423" s="81" t="s">
        <v>13</v>
      </c>
      <c r="O423" s="81"/>
      <c r="P423" s="81" t="s">
        <v>14</v>
      </c>
      <c r="Q423" s="81"/>
      <c r="R423" s="81" t="s">
        <v>15</v>
      </c>
      <c r="S423" s="81" t="s">
        <v>16</v>
      </c>
      <c r="T423" s="81" t="s">
        <v>17</v>
      </c>
      <c r="U423" s="81" t="s">
        <v>18</v>
      </c>
      <c r="V423" s="81" t="s">
        <v>19</v>
      </c>
      <c r="W423" s="81" t="s">
        <v>20</v>
      </c>
      <c r="X423" s="81" t="s">
        <v>21</v>
      </c>
      <c r="Y423" s="81" t="s">
        <v>22</v>
      </c>
      <c r="Z423" s="81" t="s">
        <v>23</v>
      </c>
      <c r="AA423" s="81" t="s">
        <v>24</v>
      </c>
      <c r="AB423" s="81" t="s">
        <v>25</v>
      </c>
      <c r="AC423" s="81" t="s">
        <v>26</v>
      </c>
    </row>
    <row r="424" spans="1:29" ht="15.75" x14ac:dyDescent="0.25">
      <c r="A424" s="36" t="s">
        <v>27</v>
      </c>
      <c r="B424" s="37" t="s">
        <v>2197</v>
      </c>
      <c r="C424" s="143">
        <v>3</v>
      </c>
      <c r="D424" s="143">
        <v>3</v>
      </c>
      <c r="E424" s="143"/>
      <c r="F424" s="143"/>
      <c r="G424" s="143">
        <v>1</v>
      </c>
      <c r="H424" s="143"/>
      <c r="I424" s="143"/>
      <c r="J424" s="143"/>
      <c r="K424" s="143"/>
      <c r="L424" s="143"/>
      <c r="M424" s="143"/>
      <c r="N424" s="143">
        <v>1</v>
      </c>
      <c r="O424" s="143"/>
      <c r="P424" s="143">
        <v>3.2</v>
      </c>
      <c r="Q424" s="143"/>
      <c r="R424" s="143">
        <f t="shared" ref="R424:R429" si="720">C424*P424</f>
        <v>9.6000000000000014</v>
      </c>
      <c r="S424" s="143">
        <f t="shared" ref="S424:S429" si="721">D424*P424</f>
        <v>9.6000000000000014</v>
      </c>
      <c r="T424" s="143">
        <f t="shared" ref="T424:T429" si="722">E424*P424</f>
        <v>0</v>
      </c>
      <c r="U424" s="143">
        <f t="shared" ref="U424:U429" si="723">F424*P424</f>
        <v>0</v>
      </c>
      <c r="V424" s="143">
        <f t="shared" ref="V424:V429" si="724">G424*P424</f>
        <v>3.2</v>
      </c>
      <c r="W424" s="143">
        <f t="shared" ref="W424:W429" si="725">H424*P424</f>
        <v>0</v>
      </c>
      <c r="X424" s="143">
        <f t="shared" ref="X424:X429" si="726">I424*P424</f>
        <v>0</v>
      </c>
      <c r="Y424" s="143">
        <f t="shared" ref="Y424:Y429" si="727">J424*P424</f>
        <v>0</v>
      </c>
      <c r="Z424" s="143">
        <f t="shared" ref="Z424:Z429" si="728">K424*P424</f>
        <v>0</v>
      </c>
      <c r="AA424" s="143">
        <f t="shared" ref="AA424:AA429" si="729">L424*P424</f>
        <v>0</v>
      </c>
      <c r="AB424" s="143">
        <f t="shared" ref="AB424:AB429" si="730">M424*P424</f>
        <v>0</v>
      </c>
      <c r="AC424" s="143">
        <f t="shared" ref="AC424:AC429" si="731">N424*P424</f>
        <v>3.2</v>
      </c>
    </row>
    <row r="425" spans="1:29" ht="15.75" x14ac:dyDescent="0.25">
      <c r="A425" s="36" t="s">
        <v>31</v>
      </c>
      <c r="B425" s="37" t="s">
        <v>2198</v>
      </c>
      <c r="C425" s="143">
        <v>2</v>
      </c>
      <c r="D425" s="143">
        <v>3</v>
      </c>
      <c r="E425" s="143">
        <v>1</v>
      </c>
      <c r="F425" s="143"/>
      <c r="G425" s="143"/>
      <c r="H425" s="143"/>
      <c r="I425" s="143"/>
      <c r="J425" s="143"/>
      <c r="K425" s="143"/>
      <c r="L425" s="143"/>
      <c r="M425" s="143">
        <v>2</v>
      </c>
      <c r="N425" s="143">
        <v>1</v>
      </c>
      <c r="O425" s="143"/>
      <c r="P425" s="143">
        <v>3.2</v>
      </c>
      <c r="Q425" s="143"/>
      <c r="R425" s="143">
        <f t="shared" si="720"/>
        <v>6.4</v>
      </c>
      <c r="S425" s="143">
        <f t="shared" si="721"/>
        <v>9.6000000000000014</v>
      </c>
      <c r="T425" s="143">
        <f t="shared" si="722"/>
        <v>3.2</v>
      </c>
      <c r="U425" s="143">
        <f t="shared" si="723"/>
        <v>0</v>
      </c>
      <c r="V425" s="143">
        <f t="shared" si="724"/>
        <v>0</v>
      </c>
      <c r="W425" s="143">
        <f t="shared" si="725"/>
        <v>0</v>
      </c>
      <c r="X425" s="143">
        <f t="shared" si="726"/>
        <v>0</v>
      </c>
      <c r="Y425" s="143">
        <f t="shared" si="727"/>
        <v>0</v>
      </c>
      <c r="Z425" s="143">
        <f t="shared" si="728"/>
        <v>0</v>
      </c>
      <c r="AA425" s="143">
        <f t="shared" si="729"/>
        <v>0</v>
      </c>
      <c r="AB425" s="143">
        <f t="shared" si="730"/>
        <v>6.4</v>
      </c>
      <c r="AC425" s="143">
        <f t="shared" si="731"/>
        <v>3.2</v>
      </c>
    </row>
    <row r="426" spans="1:29" ht="15.75" x14ac:dyDescent="0.25">
      <c r="A426" s="36" t="s">
        <v>33</v>
      </c>
      <c r="B426" s="37" t="s">
        <v>2199</v>
      </c>
      <c r="C426" s="143">
        <v>1</v>
      </c>
      <c r="D426" s="143">
        <v>3</v>
      </c>
      <c r="E426" s="143">
        <v>1</v>
      </c>
      <c r="F426" s="143"/>
      <c r="G426" s="143"/>
      <c r="H426" s="143"/>
      <c r="I426" s="143"/>
      <c r="J426" s="143"/>
      <c r="K426" s="143"/>
      <c r="L426" s="143"/>
      <c r="M426" s="143">
        <v>2</v>
      </c>
      <c r="N426" s="143">
        <v>1</v>
      </c>
      <c r="O426" s="143"/>
      <c r="P426" s="143">
        <v>3.2</v>
      </c>
      <c r="Q426" s="143"/>
      <c r="R426" s="143">
        <f t="shared" si="720"/>
        <v>3.2</v>
      </c>
      <c r="S426" s="143">
        <f t="shared" si="721"/>
        <v>9.6000000000000014</v>
      </c>
      <c r="T426" s="143">
        <f t="shared" si="722"/>
        <v>3.2</v>
      </c>
      <c r="U426" s="143">
        <f t="shared" si="723"/>
        <v>0</v>
      </c>
      <c r="V426" s="143">
        <f t="shared" si="724"/>
        <v>0</v>
      </c>
      <c r="W426" s="143">
        <f t="shared" si="725"/>
        <v>0</v>
      </c>
      <c r="X426" s="143">
        <f t="shared" si="726"/>
        <v>0</v>
      </c>
      <c r="Y426" s="143">
        <f t="shared" si="727"/>
        <v>0</v>
      </c>
      <c r="Z426" s="143">
        <f t="shared" si="728"/>
        <v>0</v>
      </c>
      <c r="AA426" s="143">
        <f t="shared" si="729"/>
        <v>0</v>
      </c>
      <c r="AB426" s="143">
        <f t="shared" si="730"/>
        <v>6.4</v>
      </c>
      <c r="AC426" s="143">
        <f t="shared" si="731"/>
        <v>3.2</v>
      </c>
    </row>
    <row r="427" spans="1:29" ht="31.5" x14ac:dyDescent="0.25">
      <c r="A427" s="36" t="s">
        <v>35</v>
      </c>
      <c r="B427" s="37" t="s">
        <v>2200</v>
      </c>
      <c r="C427" s="143">
        <v>1</v>
      </c>
      <c r="D427" s="143">
        <v>3</v>
      </c>
      <c r="E427" s="143">
        <v>2</v>
      </c>
      <c r="F427" s="143"/>
      <c r="G427" s="143"/>
      <c r="H427" s="143"/>
      <c r="I427" s="143"/>
      <c r="J427" s="143"/>
      <c r="K427" s="143"/>
      <c r="L427" s="143"/>
      <c r="M427" s="143">
        <v>1</v>
      </c>
      <c r="N427" s="143">
        <v>2</v>
      </c>
      <c r="O427" s="143"/>
      <c r="P427" s="143">
        <v>3.2</v>
      </c>
      <c r="Q427" s="143"/>
      <c r="R427" s="143">
        <f t="shared" si="720"/>
        <v>3.2</v>
      </c>
      <c r="S427" s="143">
        <f t="shared" si="721"/>
        <v>9.6000000000000014</v>
      </c>
      <c r="T427" s="143">
        <f t="shared" si="722"/>
        <v>6.4</v>
      </c>
      <c r="U427" s="143">
        <f t="shared" si="723"/>
        <v>0</v>
      </c>
      <c r="V427" s="143">
        <f t="shared" si="724"/>
        <v>0</v>
      </c>
      <c r="W427" s="143">
        <f t="shared" si="725"/>
        <v>0</v>
      </c>
      <c r="X427" s="143">
        <f t="shared" si="726"/>
        <v>0</v>
      </c>
      <c r="Y427" s="143">
        <f t="shared" si="727"/>
        <v>0</v>
      </c>
      <c r="Z427" s="143">
        <f t="shared" si="728"/>
        <v>0</v>
      </c>
      <c r="AA427" s="143">
        <f t="shared" si="729"/>
        <v>0</v>
      </c>
      <c r="AB427" s="143">
        <f t="shared" si="730"/>
        <v>3.2</v>
      </c>
      <c r="AC427" s="143">
        <f t="shared" si="731"/>
        <v>6.4</v>
      </c>
    </row>
    <row r="428" spans="1:29" ht="31.5" x14ac:dyDescent="0.25">
      <c r="A428" s="36" t="s">
        <v>37</v>
      </c>
      <c r="B428" s="37" t="s">
        <v>2201</v>
      </c>
      <c r="C428" s="143">
        <v>2</v>
      </c>
      <c r="D428" s="143">
        <v>3</v>
      </c>
      <c r="E428" s="143">
        <v>1</v>
      </c>
      <c r="F428" s="143"/>
      <c r="G428" s="143"/>
      <c r="H428" s="143"/>
      <c r="I428" s="143"/>
      <c r="J428" s="143"/>
      <c r="K428" s="143"/>
      <c r="L428" s="143"/>
      <c r="M428" s="143">
        <v>1</v>
      </c>
      <c r="N428" s="143">
        <v>2</v>
      </c>
      <c r="O428" s="143"/>
      <c r="P428" s="143">
        <v>3.2</v>
      </c>
      <c r="Q428" s="143"/>
      <c r="R428" s="143">
        <f t="shared" si="720"/>
        <v>6.4</v>
      </c>
      <c r="S428" s="143">
        <f t="shared" si="721"/>
        <v>9.6000000000000014</v>
      </c>
      <c r="T428" s="143">
        <f t="shared" si="722"/>
        <v>3.2</v>
      </c>
      <c r="U428" s="143">
        <f t="shared" si="723"/>
        <v>0</v>
      </c>
      <c r="V428" s="143">
        <f t="shared" si="724"/>
        <v>0</v>
      </c>
      <c r="W428" s="143">
        <f t="shared" si="725"/>
        <v>0</v>
      </c>
      <c r="X428" s="143">
        <f t="shared" si="726"/>
        <v>0</v>
      </c>
      <c r="Y428" s="143">
        <f t="shared" si="727"/>
        <v>0</v>
      </c>
      <c r="Z428" s="143">
        <f t="shared" si="728"/>
        <v>0</v>
      </c>
      <c r="AA428" s="143">
        <f t="shared" si="729"/>
        <v>0</v>
      </c>
      <c r="AB428" s="143">
        <f t="shared" si="730"/>
        <v>3.2</v>
      </c>
      <c r="AC428" s="143">
        <f t="shared" si="731"/>
        <v>6.4</v>
      </c>
    </row>
    <row r="429" spans="1:29" ht="15.75" x14ac:dyDescent="0.25">
      <c r="A429" s="36" t="s">
        <v>39</v>
      </c>
      <c r="B429" s="37" t="s">
        <v>2202</v>
      </c>
      <c r="C429" s="143">
        <v>2</v>
      </c>
      <c r="D429" s="143">
        <v>3</v>
      </c>
      <c r="E429" s="143">
        <v>1</v>
      </c>
      <c r="F429" s="143"/>
      <c r="G429" s="143"/>
      <c r="H429" s="143"/>
      <c r="I429" s="143"/>
      <c r="J429" s="143"/>
      <c r="K429" s="143"/>
      <c r="L429" s="143"/>
      <c r="M429" s="143">
        <v>1</v>
      </c>
      <c r="N429" s="143">
        <v>3</v>
      </c>
      <c r="O429" s="143"/>
      <c r="P429" s="143">
        <v>3.2</v>
      </c>
      <c r="Q429" s="143"/>
      <c r="R429" s="143">
        <f t="shared" si="720"/>
        <v>6.4</v>
      </c>
      <c r="S429" s="143">
        <f t="shared" si="721"/>
        <v>9.6000000000000014</v>
      </c>
      <c r="T429" s="143">
        <f t="shared" si="722"/>
        <v>3.2</v>
      </c>
      <c r="U429" s="143">
        <f t="shared" si="723"/>
        <v>0</v>
      </c>
      <c r="V429" s="143">
        <f t="shared" si="724"/>
        <v>0</v>
      </c>
      <c r="W429" s="143">
        <f t="shared" si="725"/>
        <v>0</v>
      </c>
      <c r="X429" s="143">
        <f t="shared" si="726"/>
        <v>0</v>
      </c>
      <c r="Y429" s="143">
        <f t="shared" si="727"/>
        <v>0</v>
      </c>
      <c r="Z429" s="143">
        <f t="shared" si="728"/>
        <v>0</v>
      </c>
      <c r="AA429" s="143">
        <f t="shared" si="729"/>
        <v>0</v>
      </c>
      <c r="AB429" s="143">
        <f t="shared" si="730"/>
        <v>3.2</v>
      </c>
      <c r="AC429" s="143">
        <f t="shared" si="731"/>
        <v>9.6000000000000014</v>
      </c>
    </row>
    <row r="430" spans="1:29" ht="15.75" x14ac:dyDescent="0.25">
      <c r="A430" s="81" t="s">
        <v>2203</v>
      </c>
      <c r="B430" s="81" t="s">
        <v>2204</v>
      </c>
      <c r="C430" s="81" t="s">
        <v>2</v>
      </c>
      <c r="D430" s="81" t="s">
        <v>3</v>
      </c>
      <c r="E430" s="81" t="s">
        <v>4</v>
      </c>
      <c r="F430" s="81" t="s">
        <v>5</v>
      </c>
      <c r="G430" s="81" t="s">
        <v>6</v>
      </c>
      <c r="H430" s="81" t="s">
        <v>7</v>
      </c>
      <c r="I430" s="81" t="s">
        <v>8</v>
      </c>
      <c r="J430" s="81" t="s">
        <v>9</v>
      </c>
      <c r="K430" s="81" t="s">
        <v>10</v>
      </c>
      <c r="L430" s="81" t="s">
        <v>11</v>
      </c>
      <c r="M430" s="81" t="s">
        <v>12</v>
      </c>
      <c r="N430" s="81" t="s">
        <v>13</v>
      </c>
      <c r="O430" s="81"/>
      <c r="P430" s="81" t="s">
        <v>14</v>
      </c>
      <c r="Q430" s="81"/>
      <c r="R430" s="81" t="s">
        <v>15</v>
      </c>
      <c r="S430" s="81" t="s">
        <v>16</v>
      </c>
      <c r="T430" s="81" t="s">
        <v>17</v>
      </c>
      <c r="U430" s="81" t="s">
        <v>18</v>
      </c>
      <c r="V430" s="81" t="s">
        <v>19</v>
      </c>
      <c r="W430" s="81" t="s">
        <v>20</v>
      </c>
      <c r="X430" s="81" t="s">
        <v>21</v>
      </c>
      <c r="Y430" s="81" t="s">
        <v>22</v>
      </c>
      <c r="Z430" s="81" t="s">
        <v>23</v>
      </c>
      <c r="AA430" s="81" t="s">
        <v>24</v>
      </c>
      <c r="AB430" s="81" t="s">
        <v>25</v>
      </c>
      <c r="AC430" s="81" t="s">
        <v>26</v>
      </c>
    </row>
    <row r="431" spans="1:29" ht="15.75" x14ac:dyDescent="0.25">
      <c r="A431" s="36" t="s">
        <v>27</v>
      </c>
      <c r="B431" s="37" t="s">
        <v>2205</v>
      </c>
      <c r="C431" s="143">
        <v>3</v>
      </c>
      <c r="D431" s="143"/>
      <c r="E431" s="143"/>
      <c r="F431" s="143"/>
      <c r="G431" s="143"/>
      <c r="H431" s="143"/>
      <c r="I431" s="143"/>
      <c r="J431" s="143"/>
      <c r="K431" s="143"/>
      <c r="L431" s="143">
        <v>1</v>
      </c>
      <c r="M431" s="143">
        <v>2</v>
      </c>
      <c r="N431" s="143"/>
      <c r="O431" s="143"/>
      <c r="P431" s="143">
        <v>3.1</v>
      </c>
      <c r="Q431" s="143"/>
      <c r="R431" s="143">
        <f t="shared" ref="R431:R436" si="732">C431*P431</f>
        <v>9.3000000000000007</v>
      </c>
      <c r="S431" s="143">
        <f t="shared" ref="S431:S436" si="733">D431*P431</f>
        <v>0</v>
      </c>
      <c r="T431" s="143">
        <f t="shared" ref="T431:T436" si="734">E431*P431</f>
        <v>0</v>
      </c>
      <c r="U431" s="143">
        <f t="shared" ref="U431:U436" si="735">F431*P431</f>
        <v>0</v>
      </c>
      <c r="V431" s="143">
        <f t="shared" ref="V431:V436" si="736">G431*P431</f>
        <v>0</v>
      </c>
      <c r="W431" s="143">
        <f t="shared" ref="W431:W436" si="737">H431*P431</f>
        <v>0</v>
      </c>
      <c r="X431" s="143">
        <f t="shared" ref="X431:X436" si="738">I431*P431</f>
        <v>0</v>
      </c>
      <c r="Y431" s="143">
        <f t="shared" ref="Y431:Y436" si="739">J431*P431</f>
        <v>0</v>
      </c>
      <c r="Z431" s="143">
        <f t="shared" ref="Z431:Z436" si="740">K431*P431</f>
        <v>0</v>
      </c>
      <c r="AA431" s="143">
        <f t="shared" ref="AA431:AA436" si="741">L431*P431</f>
        <v>3.1</v>
      </c>
      <c r="AB431" s="143">
        <f t="shared" ref="AB431:AB436" si="742">M431*P431</f>
        <v>6.2</v>
      </c>
      <c r="AC431" s="143">
        <f t="shared" ref="AC431:AC436" si="743">N431*P431</f>
        <v>0</v>
      </c>
    </row>
    <row r="432" spans="1:29" ht="15.75" x14ac:dyDescent="0.25">
      <c r="A432" s="36" t="s">
        <v>31</v>
      </c>
      <c r="B432" s="37" t="s">
        <v>2206</v>
      </c>
      <c r="C432" s="143">
        <v>2</v>
      </c>
      <c r="D432" s="143"/>
      <c r="E432" s="143"/>
      <c r="F432" s="143">
        <v>1</v>
      </c>
      <c r="G432" s="143"/>
      <c r="H432" s="143"/>
      <c r="I432" s="143"/>
      <c r="J432" s="143"/>
      <c r="K432" s="143"/>
      <c r="L432" s="143"/>
      <c r="M432" s="143">
        <v>3</v>
      </c>
      <c r="N432" s="143"/>
      <c r="O432" s="143"/>
      <c r="P432" s="143">
        <v>3.1</v>
      </c>
      <c r="Q432" s="143"/>
      <c r="R432" s="143">
        <f t="shared" si="732"/>
        <v>6.2</v>
      </c>
      <c r="S432" s="143">
        <f t="shared" si="733"/>
        <v>0</v>
      </c>
      <c r="T432" s="143">
        <f t="shared" si="734"/>
        <v>0</v>
      </c>
      <c r="U432" s="143">
        <f t="shared" si="735"/>
        <v>3.1</v>
      </c>
      <c r="V432" s="143">
        <f t="shared" si="736"/>
        <v>0</v>
      </c>
      <c r="W432" s="143">
        <f t="shared" si="737"/>
        <v>0</v>
      </c>
      <c r="X432" s="143">
        <f t="shared" si="738"/>
        <v>0</v>
      </c>
      <c r="Y432" s="143">
        <f t="shared" si="739"/>
        <v>0</v>
      </c>
      <c r="Z432" s="143">
        <f t="shared" si="740"/>
        <v>0</v>
      </c>
      <c r="AA432" s="143">
        <f t="shared" si="741"/>
        <v>0</v>
      </c>
      <c r="AB432" s="143">
        <f t="shared" si="742"/>
        <v>9.3000000000000007</v>
      </c>
      <c r="AC432" s="143">
        <f t="shared" si="743"/>
        <v>0</v>
      </c>
    </row>
    <row r="433" spans="1:29" ht="15.75" x14ac:dyDescent="0.25">
      <c r="A433" s="36" t="s">
        <v>33</v>
      </c>
      <c r="B433" s="37" t="s">
        <v>2207</v>
      </c>
      <c r="C433" s="143">
        <v>3</v>
      </c>
      <c r="D433" s="143"/>
      <c r="E433" s="143"/>
      <c r="F433" s="143">
        <v>1</v>
      </c>
      <c r="G433" s="143"/>
      <c r="H433" s="143"/>
      <c r="I433" s="143"/>
      <c r="J433" s="143"/>
      <c r="K433" s="143"/>
      <c r="L433" s="143">
        <v>1</v>
      </c>
      <c r="M433" s="143">
        <v>2</v>
      </c>
      <c r="N433" s="143"/>
      <c r="O433" s="143"/>
      <c r="P433" s="143">
        <v>3.1</v>
      </c>
      <c r="Q433" s="143"/>
      <c r="R433" s="143">
        <f t="shared" si="732"/>
        <v>9.3000000000000007</v>
      </c>
      <c r="S433" s="143">
        <f t="shared" si="733"/>
        <v>0</v>
      </c>
      <c r="T433" s="143">
        <f t="shared" si="734"/>
        <v>0</v>
      </c>
      <c r="U433" s="143">
        <f t="shared" si="735"/>
        <v>3.1</v>
      </c>
      <c r="V433" s="143">
        <f t="shared" si="736"/>
        <v>0</v>
      </c>
      <c r="W433" s="143">
        <f t="shared" si="737"/>
        <v>0</v>
      </c>
      <c r="X433" s="143">
        <f t="shared" si="738"/>
        <v>0</v>
      </c>
      <c r="Y433" s="143">
        <f t="shared" si="739"/>
        <v>0</v>
      </c>
      <c r="Z433" s="143">
        <f t="shared" si="740"/>
        <v>0</v>
      </c>
      <c r="AA433" s="143">
        <f t="shared" si="741"/>
        <v>3.1</v>
      </c>
      <c r="AB433" s="143">
        <f t="shared" si="742"/>
        <v>6.2</v>
      </c>
      <c r="AC433" s="143">
        <f t="shared" si="743"/>
        <v>0</v>
      </c>
    </row>
    <row r="434" spans="1:29" ht="31.5" x14ac:dyDescent="0.25">
      <c r="A434" s="36" t="s">
        <v>35</v>
      </c>
      <c r="B434" s="37" t="s">
        <v>2208</v>
      </c>
      <c r="C434" s="143">
        <v>3</v>
      </c>
      <c r="D434" s="143"/>
      <c r="E434" s="143"/>
      <c r="F434" s="143">
        <v>1</v>
      </c>
      <c r="G434" s="143"/>
      <c r="H434" s="143"/>
      <c r="I434" s="143"/>
      <c r="J434" s="143"/>
      <c r="K434" s="143"/>
      <c r="L434" s="143">
        <v>1</v>
      </c>
      <c r="M434" s="143">
        <v>2</v>
      </c>
      <c r="N434" s="143"/>
      <c r="O434" s="143"/>
      <c r="P434" s="143">
        <v>3.1</v>
      </c>
      <c r="Q434" s="143"/>
      <c r="R434" s="143">
        <f t="shared" si="732"/>
        <v>9.3000000000000007</v>
      </c>
      <c r="S434" s="143">
        <f t="shared" si="733"/>
        <v>0</v>
      </c>
      <c r="T434" s="143">
        <f t="shared" si="734"/>
        <v>0</v>
      </c>
      <c r="U434" s="143">
        <f t="shared" si="735"/>
        <v>3.1</v>
      </c>
      <c r="V434" s="143">
        <f t="shared" si="736"/>
        <v>0</v>
      </c>
      <c r="W434" s="143">
        <f t="shared" si="737"/>
        <v>0</v>
      </c>
      <c r="X434" s="143">
        <f t="shared" si="738"/>
        <v>0</v>
      </c>
      <c r="Y434" s="143">
        <f t="shared" si="739"/>
        <v>0</v>
      </c>
      <c r="Z434" s="143">
        <f t="shared" si="740"/>
        <v>0</v>
      </c>
      <c r="AA434" s="143">
        <f t="shared" si="741"/>
        <v>3.1</v>
      </c>
      <c r="AB434" s="143">
        <f t="shared" si="742"/>
        <v>6.2</v>
      </c>
      <c r="AC434" s="143">
        <f t="shared" si="743"/>
        <v>0</v>
      </c>
    </row>
    <row r="435" spans="1:29" ht="15.75" x14ac:dyDescent="0.25">
      <c r="A435" s="36" t="s">
        <v>37</v>
      </c>
      <c r="B435" s="37" t="s">
        <v>2209</v>
      </c>
      <c r="C435" s="143">
        <v>2</v>
      </c>
      <c r="D435" s="143"/>
      <c r="E435" s="143"/>
      <c r="F435" s="143">
        <v>1</v>
      </c>
      <c r="G435" s="143">
        <v>3</v>
      </c>
      <c r="H435" s="143"/>
      <c r="I435" s="143"/>
      <c r="J435" s="143"/>
      <c r="K435" s="143"/>
      <c r="L435" s="143"/>
      <c r="M435" s="143">
        <v>1</v>
      </c>
      <c r="N435" s="143"/>
      <c r="O435" s="143"/>
      <c r="P435" s="143">
        <v>3.1</v>
      </c>
      <c r="Q435" s="143"/>
      <c r="R435" s="143">
        <f t="shared" si="732"/>
        <v>6.2</v>
      </c>
      <c r="S435" s="143">
        <f t="shared" si="733"/>
        <v>0</v>
      </c>
      <c r="T435" s="143">
        <f t="shared" si="734"/>
        <v>0</v>
      </c>
      <c r="U435" s="143">
        <f t="shared" si="735"/>
        <v>3.1</v>
      </c>
      <c r="V435" s="143">
        <f t="shared" si="736"/>
        <v>9.3000000000000007</v>
      </c>
      <c r="W435" s="143">
        <f t="shared" si="737"/>
        <v>0</v>
      </c>
      <c r="X435" s="143">
        <f t="shared" si="738"/>
        <v>0</v>
      </c>
      <c r="Y435" s="143">
        <f t="shared" si="739"/>
        <v>0</v>
      </c>
      <c r="Z435" s="143">
        <f t="shared" si="740"/>
        <v>0</v>
      </c>
      <c r="AA435" s="143">
        <f t="shared" si="741"/>
        <v>0</v>
      </c>
      <c r="AB435" s="143">
        <f t="shared" si="742"/>
        <v>3.1</v>
      </c>
      <c r="AC435" s="143">
        <f t="shared" si="743"/>
        <v>0</v>
      </c>
    </row>
    <row r="436" spans="1:29" ht="15.75" x14ac:dyDescent="0.25">
      <c r="A436" s="36" t="s">
        <v>39</v>
      </c>
      <c r="B436" s="37" t="s">
        <v>2210</v>
      </c>
      <c r="C436" s="143">
        <v>2</v>
      </c>
      <c r="D436" s="143"/>
      <c r="E436" s="143"/>
      <c r="F436" s="143">
        <v>1</v>
      </c>
      <c r="G436" s="143">
        <v>3</v>
      </c>
      <c r="H436" s="143"/>
      <c r="I436" s="143"/>
      <c r="J436" s="143"/>
      <c r="K436" s="143"/>
      <c r="L436" s="143"/>
      <c r="M436" s="143">
        <v>1</v>
      </c>
      <c r="N436" s="143"/>
      <c r="O436" s="143"/>
      <c r="P436" s="143">
        <v>3.1</v>
      </c>
      <c r="Q436" s="143"/>
      <c r="R436" s="143">
        <f t="shared" si="732"/>
        <v>6.2</v>
      </c>
      <c r="S436" s="143">
        <f t="shared" si="733"/>
        <v>0</v>
      </c>
      <c r="T436" s="143">
        <f t="shared" si="734"/>
        <v>0</v>
      </c>
      <c r="U436" s="143">
        <f t="shared" si="735"/>
        <v>3.1</v>
      </c>
      <c r="V436" s="143">
        <f t="shared" si="736"/>
        <v>9.3000000000000007</v>
      </c>
      <c r="W436" s="143">
        <f t="shared" si="737"/>
        <v>0</v>
      </c>
      <c r="X436" s="143">
        <f t="shared" si="738"/>
        <v>0</v>
      </c>
      <c r="Y436" s="143">
        <f t="shared" si="739"/>
        <v>0</v>
      </c>
      <c r="Z436" s="143">
        <f t="shared" si="740"/>
        <v>0</v>
      </c>
      <c r="AA436" s="143">
        <f t="shared" si="741"/>
        <v>0</v>
      </c>
      <c r="AB436" s="143">
        <f t="shared" si="742"/>
        <v>3.1</v>
      </c>
      <c r="AC436" s="143">
        <f t="shared" si="743"/>
        <v>0</v>
      </c>
    </row>
    <row r="437" spans="1:29" ht="15.75" x14ac:dyDescent="0.25">
      <c r="A437" s="81" t="s">
        <v>2211</v>
      </c>
      <c r="B437" s="81" t="s">
        <v>2212</v>
      </c>
      <c r="C437" s="81" t="s">
        <v>2</v>
      </c>
      <c r="D437" s="81" t="s">
        <v>3</v>
      </c>
      <c r="E437" s="81" t="s">
        <v>4</v>
      </c>
      <c r="F437" s="81" t="s">
        <v>5</v>
      </c>
      <c r="G437" s="81" t="s">
        <v>6</v>
      </c>
      <c r="H437" s="81" t="s">
        <v>7</v>
      </c>
      <c r="I437" s="81" t="s">
        <v>8</v>
      </c>
      <c r="J437" s="81" t="s">
        <v>9</v>
      </c>
      <c r="K437" s="81" t="s">
        <v>10</v>
      </c>
      <c r="L437" s="81" t="s">
        <v>11</v>
      </c>
      <c r="M437" s="81" t="s">
        <v>12</v>
      </c>
      <c r="N437" s="81" t="s">
        <v>13</v>
      </c>
      <c r="O437" s="81"/>
      <c r="P437" s="81" t="s">
        <v>14</v>
      </c>
      <c r="Q437" s="81"/>
      <c r="R437" s="81" t="s">
        <v>15</v>
      </c>
      <c r="S437" s="81" t="s">
        <v>16</v>
      </c>
      <c r="T437" s="81" t="s">
        <v>17</v>
      </c>
      <c r="U437" s="81" t="s">
        <v>18</v>
      </c>
      <c r="V437" s="81" t="s">
        <v>19</v>
      </c>
      <c r="W437" s="81" t="s">
        <v>20</v>
      </c>
      <c r="X437" s="81" t="s">
        <v>21</v>
      </c>
      <c r="Y437" s="81" t="s">
        <v>22</v>
      </c>
      <c r="Z437" s="81" t="s">
        <v>23</v>
      </c>
      <c r="AA437" s="81" t="s">
        <v>24</v>
      </c>
      <c r="AB437" s="81" t="s">
        <v>25</v>
      </c>
      <c r="AC437" s="81" t="s">
        <v>26</v>
      </c>
    </row>
    <row r="438" spans="1:29" ht="15.75" x14ac:dyDescent="0.25">
      <c r="A438" s="36" t="s">
        <v>27</v>
      </c>
      <c r="B438" s="37" t="s">
        <v>2213</v>
      </c>
      <c r="C438" s="143"/>
      <c r="D438" s="143">
        <v>1</v>
      </c>
      <c r="E438" s="143">
        <v>2</v>
      </c>
      <c r="F438" s="143">
        <v>1</v>
      </c>
      <c r="G438" s="143">
        <v>3</v>
      </c>
      <c r="H438" s="143"/>
      <c r="I438" s="143"/>
      <c r="J438" s="143"/>
      <c r="K438" s="143"/>
      <c r="L438" s="143">
        <v>1</v>
      </c>
      <c r="M438" s="143"/>
      <c r="N438" s="143"/>
      <c r="O438" s="143"/>
      <c r="P438" s="143">
        <v>3.1</v>
      </c>
      <c r="Q438" s="143"/>
      <c r="R438" s="143">
        <f t="shared" ref="R438:R443" si="744">C438*P438</f>
        <v>0</v>
      </c>
      <c r="S438" s="143">
        <f t="shared" ref="S438:S443" si="745">D438*P438</f>
        <v>3.1</v>
      </c>
      <c r="T438" s="143">
        <f t="shared" ref="T438:T443" si="746">E438*P438</f>
        <v>6.2</v>
      </c>
      <c r="U438" s="143">
        <f t="shared" ref="U438:U443" si="747">F438*P438</f>
        <v>3.1</v>
      </c>
      <c r="V438" s="143">
        <f t="shared" ref="V438:V443" si="748">G438*P438</f>
        <v>9.3000000000000007</v>
      </c>
      <c r="W438" s="143">
        <f t="shared" ref="W438:W443" si="749">H438*P438</f>
        <v>0</v>
      </c>
      <c r="X438" s="143">
        <f t="shared" ref="X438:X443" si="750">I438*P438</f>
        <v>0</v>
      </c>
      <c r="Y438" s="143">
        <f t="shared" ref="Y438:Y443" si="751">J438*P438</f>
        <v>0</v>
      </c>
      <c r="Z438" s="143">
        <f t="shared" ref="Z438:Z443" si="752">K438*P438</f>
        <v>0</v>
      </c>
      <c r="AA438" s="143">
        <f t="shared" ref="AA438:AA443" si="753">L438*P438</f>
        <v>3.1</v>
      </c>
      <c r="AB438" s="143">
        <f t="shared" ref="AB438:AB443" si="754">M438*P438</f>
        <v>0</v>
      </c>
      <c r="AC438" s="143">
        <f t="shared" ref="AC438:AC443" si="755">N438*P438</f>
        <v>0</v>
      </c>
    </row>
    <row r="439" spans="1:29" ht="15.75" x14ac:dyDescent="0.25">
      <c r="A439" s="36" t="s">
        <v>31</v>
      </c>
      <c r="B439" s="37" t="s">
        <v>2214</v>
      </c>
      <c r="C439" s="143"/>
      <c r="D439" s="143">
        <v>1</v>
      </c>
      <c r="E439" s="143">
        <v>2</v>
      </c>
      <c r="F439" s="143">
        <v>1</v>
      </c>
      <c r="G439" s="143">
        <v>3</v>
      </c>
      <c r="H439" s="143"/>
      <c r="I439" s="143"/>
      <c r="J439" s="143"/>
      <c r="K439" s="143"/>
      <c r="L439" s="143">
        <v>1</v>
      </c>
      <c r="M439" s="143"/>
      <c r="N439" s="143"/>
      <c r="O439" s="143"/>
      <c r="P439" s="143">
        <v>3.1</v>
      </c>
      <c r="Q439" s="143"/>
      <c r="R439" s="143">
        <f t="shared" si="744"/>
        <v>0</v>
      </c>
      <c r="S439" s="143">
        <f t="shared" si="745"/>
        <v>3.1</v>
      </c>
      <c r="T439" s="143">
        <f t="shared" si="746"/>
        <v>6.2</v>
      </c>
      <c r="U439" s="143">
        <f t="shared" si="747"/>
        <v>3.1</v>
      </c>
      <c r="V439" s="143">
        <f t="shared" si="748"/>
        <v>9.3000000000000007</v>
      </c>
      <c r="W439" s="143">
        <f t="shared" si="749"/>
        <v>0</v>
      </c>
      <c r="X439" s="143">
        <f t="shared" si="750"/>
        <v>0</v>
      </c>
      <c r="Y439" s="143">
        <f t="shared" si="751"/>
        <v>0</v>
      </c>
      <c r="Z439" s="143">
        <f t="shared" si="752"/>
        <v>0</v>
      </c>
      <c r="AA439" s="143">
        <f t="shared" si="753"/>
        <v>3.1</v>
      </c>
      <c r="AB439" s="143">
        <f t="shared" si="754"/>
        <v>0</v>
      </c>
      <c r="AC439" s="143">
        <f t="shared" si="755"/>
        <v>0</v>
      </c>
    </row>
    <row r="440" spans="1:29" ht="15.75" x14ac:dyDescent="0.25">
      <c r="A440" s="36" t="s">
        <v>33</v>
      </c>
      <c r="B440" s="37" t="s">
        <v>2215</v>
      </c>
      <c r="C440" s="143"/>
      <c r="D440" s="143"/>
      <c r="E440" s="143"/>
      <c r="F440" s="143"/>
      <c r="G440" s="143">
        <v>3</v>
      </c>
      <c r="H440" s="143"/>
      <c r="I440" s="143"/>
      <c r="J440" s="143"/>
      <c r="K440" s="143"/>
      <c r="L440" s="143">
        <v>1</v>
      </c>
      <c r="M440" s="143"/>
      <c r="N440" s="143"/>
      <c r="O440" s="143"/>
      <c r="P440" s="143">
        <v>3.1</v>
      </c>
      <c r="Q440" s="143"/>
      <c r="R440" s="143">
        <f t="shared" si="744"/>
        <v>0</v>
      </c>
      <c r="S440" s="143">
        <f t="shared" si="745"/>
        <v>0</v>
      </c>
      <c r="T440" s="143">
        <f t="shared" si="746"/>
        <v>0</v>
      </c>
      <c r="U440" s="143">
        <f t="shared" si="747"/>
        <v>0</v>
      </c>
      <c r="V440" s="143">
        <f t="shared" si="748"/>
        <v>9.3000000000000007</v>
      </c>
      <c r="W440" s="143">
        <f t="shared" si="749"/>
        <v>0</v>
      </c>
      <c r="X440" s="143">
        <f t="shared" si="750"/>
        <v>0</v>
      </c>
      <c r="Y440" s="143">
        <f t="shared" si="751"/>
        <v>0</v>
      </c>
      <c r="Z440" s="143">
        <f t="shared" si="752"/>
        <v>0</v>
      </c>
      <c r="AA440" s="143">
        <f t="shared" si="753"/>
        <v>3.1</v>
      </c>
      <c r="AB440" s="143">
        <f t="shared" si="754"/>
        <v>0</v>
      </c>
      <c r="AC440" s="143">
        <f t="shared" si="755"/>
        <v>0</v>
      </c>
    </row>
    <row r="441" spans="1:29" ht="15.75" x14ac:dyDescent="0.25">
      <c r="A441" s="36" t="s">
        <v>35</v>
      </c>
      <c r="B441" s="37" t="s">
        <v>2216</v>
      </c>
      <c r="C441" s="143"/>
      <c r="D441" s="143"/>
      <c r="E441" s="143">
        <v>2</v>
      </c>
      <c r="F441" s="143"/>
      <c r="G441" s="143">
        <v>2</v>
      </c>
      <c r="H441" s="143"/>
      <c r="I441" s="143"/>
      <c r="J441" s="143"/>
      <c r="K441" s="143"/>
      <c r="L441" s="143">
        <v>1</v>
      </c>
      <c r="M441" s="143"/>
      <c r="N441" s="143"/>
      <c r="O441" s="143"/>
      <c r="P441" s="143">
        <v>3.1</v>
      </c>
      <c r="Q441" s="143"/>
      <c r="R441" s="143">
        <f t="shared" si="744"/>
        <v>0</v>
      </c>
      <c r="S441" s="143">
        <f t="shared" si="745"/>
        <v>0</v>
      </c>
      <c r="T441" s="143">
        <f t="shared" si="746"/>
        <v>6.2</v>
      </c>
      <c r="U441" s="143">
        <f t="shared" si="747"/>
        <v>0</v>
      </c>
      <c r="V441" s="143">
        <f t="shared" si="748"/>
        <v>6.2</v>
      </c>
      <c r="W441" s="143">
        <f t="shared" si="749"/>
        <v>0</v>
      </c>
      <c r="X441" s="143">
        <f t="shared" si="750"/>
        <v>0</v>
      </c>
      <c r="Y441" s="143">
        <f t="shared" si="751"/>
        <v>0</v>
      </c>
      <c r="Z441" s="143">
        <f t="shared" si="752"/>
        <v>0</v>
      </c>
      <c r="AA441" s="143">
        <f t="shared" si="753"/>
        <v>3.1</v>
      </c>
      <c r="AB441" s="143">
        <f t="shared" si="754"/>
        <v>0</v>
      </c>
      <c r="AC441" s="143">
        <f t="shared" si="755"/>
        <v>0</v>
      </c>
    </row>
    <row r="442" spans="1:29" ht="15.75" x14ac:dyDescent="0.25">
      <c r="A442" s="36" t="s">
        <v>37</v>
      </c>
      <c r="B442" s="37" t="s">
        <v>2217</v>
      </c>
      <c r="C442" s="143"/>
      <c r="D442" s="143"/>
      <c r="E442" s="143">
        <v>2</v>
      </c>
      <c r="F442" s="143"/>
      <c r="G442" s="143">
        <v>2</v>
      </c>
      <c r="H442" s="143"/>
      <c r="I442" s="143"/>
      <c r="J442" s="143"/>
      <c r="K442" s="143"/>
      <c r="L442" s="143">
        <v>1</v>
      </c>
      <c r="M442" s="143"/>
      <c r="N442" s="143"/>
      <c r="O442" s="143"/>
      <c r="P442" s="143">
        <v>3.1</v>
      </c>
      <c r="Q442" s="143"/>
      <c r="R442" s="143">
        <f t="shared" si="744"/>
        <v>0</v>
      </c>
      <c r="S442" s="143">
        <f t="shared" si="745"/>
        <v>0</v>
      </c>
      <c r="T442" s="143">
        <f t="shared" si="746"/>
        <v>6.2</v>
      </c>
      <c r="U442" s="143">
        <f t="shared" si="747"/>
        <v>0</v>
      </c>
      <c r="V442" s="143">
        <f t="shared" si="748"/>
        <v>6.2</v>
      </c>
      <c r="W442" s="143">
        <f t="shared" si="749"/>
        <v>0</v>
      </c>
      <c r="X442" s="143">
        <f t="shared" si="750"/>
        <v>0</v>
      </c>
      <c r="Y442" s="143">
        <f t="shared" si="751"/>
        <v>0</v>
      </c>
      <c r="Z442" s="143">
        <f t="shared" si="752"/>
        <v>0</v>
      </c>
      <c r="AA442" s="143">
        <f t="shared" si="753"/>
        <v>3.1</v>
      </c>
      <c r="AB442" s="143">
        <f t="shared" si="754"/>
        <v>0</v>
      </c>
      <c r="AC442" s="143">
        <f t="shared" si="755"/>
        <v>0</v>
      </c>
    </row>
    <row r="443" spans="1:29" ht="15.75" x14ac:dyDescent="0.25">
      <c r="A443" s="36" t="s">
        <v>39</v>
      </c>
      <c r="B443" s="37" t="s">
        <v>2218</v>
      </c>
      <c r="C443" s="143"/>
      <c r="D443" s="143"/>
      <c r="E443" s="143">
        <v>1</v>
      </c>
      <c r="F443" s="143"/>
      <c r="G443" s="143">
        <v>1</v>
      </c>
      <c r="H443" s="143"/>
      <c r="I443" s="143"/>
      <c r="J443" s="143"/>
      <c r="K443" s="143"/>
      <c r="L443" s="143"/>
      <c r="M443" s="143"/>
      <c r="N443" s="143">
        <v>2</v>
      </c>
      <c r="O443" s="143"/>
      <c r="P443" s="143">
        <v>3.1</v>
      </c>
      <c r="Q443" s="143"/>
      <c r="R443" s="143">
        <f t="shared" si="744"/>
        <v>0</v>
      </c>
      <c r="S443" s="143">
        <f t="shared" si="745"/>
        <v>0</v>
      </c>
      <c r="T443" s="143">
        <f t="shared" si="746"/>
        <v>3.1</v>
      </c>
      <c r="U443" s="143">
        <f t="shared" si="747"/>
        <v>0</v>
      </c>
      <c r="V443" s="143">
        <f t="shared" si="748"/>
        <v>3.1</v>
      </c>
      <c r="W443" s="143">
        <f t="shared" si="749"/>
        <v>0</v>
      </c>
      <c r="X443" s="143">
        <f t="shared" si="750"/>
        <v>0</v>
      </c>
      <c r="Y443" s="143">
        <f t="shared" si="751"/>
        <v>0</v>
      </c>
      <c r="Z443" s="143">
        <f t="shared" si="752"/>
        <v>0</v>
      </c>
      <c r="AA443" s="143">
        <f t="shared" si="753"/>
        <v>0</v>
      </c>
      <c r="AB443" s="143">
        <f t="shared" si="754"/>
        <v>0</v>
      </c>
      <c r="AC443" s="143">
        <f t="shared" si="755"/>
        <v>6.2</v>
      </c>
    </row>
    <row r="444" spans="1:29" ht="18.95" customHeight="1" x14ac:dyDescent="0.25">
      <c r="A444" s="214" t="s">
        <v>856</v>
      </c>
      <c r="B444" s="215"/>
      <c r="C444" s="36">
        <f>SUM(C3:C443)</f>
        <v>498</v>
      </c>
      <c r="D444" s="36">
        <f>SUM(D3:D443)</f>
        <v>465</v>
      </c>
      <c r="E444" s="36">
        <f>SUM(E3:E443)</f>
        <v>322</v>
      </c>
      <c r="F444" s="36">
        <f t="shared" ref="F444:M444" si="756">SUM(F3:F443)</f>
        <v>125</v>
      </c>
      <c r="G444" s="36">
        <f t="shared" si="756"/>
        <v>260</v>
      </c>
      <c r="H444" s="36">
        <f t="shared" si="756"/>
        <v>119</v>
      </c>
      <c r="I444" s="36">
        <f t="shared" si="756"/>
        <v>75</v>
      </c>
      <c r="J444" s="36">
        <f t="shared" si="756"/>
        <v>47</v>
      </c>
      <c r="K444" s="36">
        <f t="shared" si="756"/>
        <v>81</v>
      </c>
      <c r="L444" s="36">
        <f t="shared" si="756"/>
        <v>65</v>
      </c>
      <c r="M444" s="36">
        <f t="shared" si="756"/>
        <v>219</v>
      </c>
      <c r="N444" s="36">
        <f>SUM(N3:N443)</f>
        <v>123</v>
      </c>
      <c r="O444" s="36"/>
      <c r="P444" s="39"/>
      <c r="Q444" s="38"/>
      <c r="R444" s="40">
        <f t="shared" ref="R444:AC444" si="757">SUM(R3:R443)/C444</f>
        <v>2.3829317269076289</v>
      </c>
      <c r="S444" s="40">
        <f t="shared" si="757"/>
        <v>2.6154838709677373</v>
      </c>
      <c r="T444" s="40">
        <f t="shared" si="757"/>
        <v>3.0059006211180144</v>
      </c>
      <c r="U444" s="40">
        <f t="shared" si="757"/>
        <v>2.6368</v>
      </c>
      <c r="V444" s="40">
        <f t="shared" si="757"/>
        <v>2.7311538461538447</v>
      </c>
      <c r="W444" s="40">
        <f t="shared" si="757"/>
        <v>3.3067226890756314</v>
      </c>
      <c r="X444" s="40">
        <f t="shared" si="757"/>
        <v>2.9346666666666659</v>
      </c>
      <c r="Y444" s="40">
        <f t="shared" si="757"/>
        <v>2.8893617021276592</v>
      </c>
      <c r="Z444" s="40">
        <f t="shared" si="757"/>
        <v>3.5296296296296292</v>
      </c>
      <c r="AA444" s="40">
        <f t="shared" si="757"/>
        <v>2.6553846153846159</v>
      </c>
      <c r="AB444" s="40">
        <f t="shared" si="757"/>
        <v>3.0063926940639285</v>
      </c>
      <c r="AC444" s="40">
        <f t="shared" si="757"/>
        <v>3.0186991869918685</v>
      </c>
    </row>
    <row r="445" spans="1:29" ht="18.95" customHeight="1" x14ac:dyDescent="0.25">
      <c r="C445" s="165"/>
      <c r="P445" s="167"/>
    </row>
    <row r="446" spans="1:29" ht="18.95" customHeight="1" x14ac:dyDescent="0.25">
      <c r="C446" s="165"/>
      <c r="P446" s="167"/>
    </row>
    <row r="447" spans="1:29" ht="18.95" customHeight="1" x14ac:dyDescent="0.25">
      <c r="C447" s="165"/>
      <c r="P447" s="167"/>
    </row>
    <row r="448" spans="1:29" ht="18.95" customHeight="1" x14ac:dyDescent="0.25">
      <c r="C448" s="165"/>
      <c r="P448" s="167"/>
    </row>
    <row r="449" spans="3:16" ht="18.95" customHeight="1" x14ac:dyDescent="0.25">
      <c r="C449" s="165"/>
      <c r="P449" s="167"/>
    </row>
    <row r="450" spans="3:16" ht="18.95" customHeight="1" x14ac:dyDescent="0.25">
      <c r="C450" s="165"/>
      <c r="P450" s="167"/>
    </row>
    <row r="451" spans="3:16" ht="18.95" customHeight="1" x14ac:dyDescent="0.25">
      <c r="C451" s="165"/>
      <c r="P451" s="167"/>
    </row>
    <row r="452" spans="3:16" ht="18.95" customHeight="1" x14ac:dyDescent="0.25">
      <c r="C452" s="165"/>
      <c r="P452" s="167"/>
    </row>
    <row r="453" spans="3:16" ht="18.95" customHeight="1" x14ac:dyDescent="0.25">
      <c r="C453" s="165"/>
      <c r="P453" s="167"/>
    </row>
    <row r="454" spans="3:16" ht="18.95" customHeight="1" x14ac:dyDescent="0.25">
      <c r="C454" s="165"/>
      <c r="P454" s="167"/>
    </row>
    <row r="455" spans="3:16" ht="18.95" customHeight="1" x14ac:dyDescent="0.25">
      <c r="C455" s="165"/>
      <c r="P455" s="167"/>
    </row>
    <row r="456" spans="3:16" ht="18.95" customHeight="1" x14ac:dyDescent="0.25">
      <c r="C456" s="165"/>
      <c r="P456" s="167"/>
    </row>
    <row r="457" spans="3:16" ht="18.95" customHeight="1" x14ac:dyDescent="0.25">
      <c r="C457" s="165"/>
      <c r="P457" s="167"/>
    </row>
    <row r="458" spans="3:16" ht="18.95" customHeight="1" x14ac:dyDescent="0.25">
      <c r="C458" s="165"/>
      <c r="P458" s="167"/>
    </row>
    <row r="459" spans="3:16" ht="18.95" customHeight="1" x14ac:dyDescent="0.25">
      <c r="C459" s="165"/>
      <c r="P459" s="167"/>
    </row>
    <row r="460" spans="3:16" ht="18.95" customHeight="1" x14ac:dyDescent="0.25">
      <c r="C460" s="165"/>
      <c r="P460" s="167"/>
    </row>
    <row r="461" spans="3:16" ht="18.95" customHeight="1" x14ac:dyDescent="0.25">
      <c r="C461" s="165"/>
      <c r="P461" s="167"/>
    </row>
    <row r="462" spans="3:16" ht="18.95" customHeight="1" x14ac:dyDescent="0.25">
      <c r="C462" s="165"/>
      <c r="P462" s="167"/>
    </row>
    <row r="463" spans="3:16" ht="18.95" customHeight="1" x14ac:dyDescent="0.25">
      <c r="C463" s="167"/>
    </row>
    <row r="464" spans="3:16" ht="18.95" customHeight="1" x14ac:dyDescent="0.25">
      <c r="C464" s="167"/>
    </row>
    <row r="465" spans="3:3" ht="18.95" customHeight="1" x14ac:dyDescent="0.25">
      <c r="C465" s="167"/>
    </row>
    <row r="466" spans="3:3" ht="18.95" customHeight="1" x14ac:dyDescent="0.25">
      <c r="C466" s="167"/>
    </row>
    <row r="467" spans="3:3" ht="18.95" customHeight="1" x14ac:dyDescent="0.25">
      <c r="C467" s="167"/>
    </row>
    <row r="468" spans="3:3" ht="18.95" customHeight="1" x14ac:dyDescent="0.25">
      <c r="C468" s="167"/>
    </row>
    <row r="469" spans="3:3" ht="18.95" customHeight="1" x14ac:dyDescent="0.25">
      <c r="C469" s="167"/>
    </row>
    <row r="470" spans="3:3" ht="18.95" customHeight="1" x14ac:dyDescent="0.25">
      <c r="C470" s="167"/>
    </row>
    <row r="471" spans="3:3" ht="18.95" customHeight="1" x14ac:dyDescent="0.25">
      <c r="C471" s="167"/>
    </row>
    <row r="472" spans="3:3" ht="18.95" customHeight="1" x14ac:dyDescent="0.25">
      <c r="C472" s="167"/>
    </row>
    <row r="473" spans="3:3" ht="18.95" customHeight="1" x14ac:dyDescent="0.25">
      <c r="C473" s="167"/>
    </row>
    <row r="474" spans="3:3" ht="18.95" customHeight="1" x14ac:dyDescent="0.25">
      <c r="C474" s="167"/>
    </row>
    <row r="475" spans="3:3" ht="18.95" customHeight="1" x14ac:dyDescent="0.25">
      <c r="C475" s="167"/>
    </row>
    <row r="476" spans="3:3" ht="18.95" customHeight="1" x14ac:dyDescent="0.25">
      <c r="C476" s="167"/>
    </row>
    <row r="477" spans="3:3" ht="18.95" customHeight="1" x14ac:dyDescent="0.25">
      <c r="C477" s="167"/>
    </row>
    <row r="478" spans="3:3" ht="18.95" customHeight="1" x14ac:dyDescent="0.25">
      <c r="C478" s="167"/>
    </row>
    <row r="479" spans="3:3" ht="18.95" customHeight="1" x14ac:dyDescent="0.25">
      <c r="C479" s="167"/>
    </row>
    <row r="480" spans="3:3" ht="18.95" customHeight="1" x14ac:dyDescent="0.25">
      <c r="C480" s="167"/>
    </row>
    <row r="481" spans="3:3" ht="18.95" customHeight="1" x14ac:dyDescent="0.25">
      <c r="C481" s="167"/>
    </row>
    <row r="482" spans="3:3" ht="18.95" customHeight="1" x14ac:dyDescent="0.25">
      <c r="C482" s="167"/>
    </row>
    <row r="483" spans="3:3" ht="18.95" customHeight="1" x14ac:dyDescent="0.25">
      <c r="C483" s="167"/>
    </row>
    <row r="484" spans="3:3" ht="18.95" customHeight="1" x14ac:dyDescent="0.25">
      <c r="C484" s="167"/>
    </row>
    <row r="485" spans="3:3" ht="18.95" customHeight="1" x14ac:dyDescent="0.25">
      <c r="C485" s="167"/>
    </row>
    <row r="486" spans="3:3" ht="18.95" customHeight="1" x14ac:dyDescent="0.25">
      <c r="C486" s="167"/>
    </row>
    <row r="487" spans="3:3" ht="18.95" customHeight="1" x14ac:dyDescent="0.25">
      <c r="C487" s="167"/>
    </row>
    <row r="488" spans="3:3" ht="18.95" customHeight="1" x14ac:dyDescent="0.25">
      <c r="C488" s="167"/>
    </row>
    <row r="489" spans="3:3" ht="18.95" customHeight="1" x14ac:dyDescent="0.25">
      <c r="C489" s="167"/>
    </row>
    <row r="490" spans="3:3" ht="18.95" customHeight="1" x14ac:dyDescent="0.25">
      <c r="C490" s="167"/>
    </row>
    <row r="491" spans="3:3" ht="18.95" customHeight="1" x14ac:dyDescent="0.25">
      <c r="C491" s="167"/>
    </row>
    <row r="492" spans="3:3" ht="18.95" customHeight="1" x14ac:dyDescent="0.25">
      <c r="C492" s="167"/>
    </row>
    <row r="493" spans="3:3" ht="18.95" customHeight="1" x14ac:dyDescent="0.25">
      <c r="C493" s="167"/>
    </row>
    <row r="494" spans="3:3" ht="18.95" customHeight="1" x14ac:dyDescent="0.25">
      <c r="C494" s="167"/>
    </row>
    <row r="495" spans="3:3" ht="18.95" customHeight="1" x14ac:dyDescent="0.25">
      <c r="C495" s="167"/>
    </row>
    <row r="496" spans="3:3" ht="18.95" customHeight="1" x14ac:dyDescent="0.25">
      <c r="C496" s="167"/>
    </row>
    <row r="497" spans="3:3" ht="18.95" customHeight="1" x14ac:dyDescent="0.25">
      <c r="C497" s="167"/>
    </row>
    <row r="498" spans="3:3" ht="18.95" customHeight="1" x14ac:dyDescent="0.25">
      <c r="C498" s="167"/>
    </row>
    <row r="499" spans="3:3" ht="18.95" customHeight="1" x14ac:dyDescent="0.25">
      <c r="C499" s="167"/>
    </row>
    <row r="500" spans="3:3" ht="18.95" customHeight="1" x14ac:dyDescent="0.25">
      <c r="C500" s="167"/>
    </row>
    <row r="501" spans="3:3" ht="18.95" customHeight="1" x14ac:dyDescent="0.25">
      <c r="C501" s="167"/>
    </row>
    <row r="502" spans="3:3" ht="18.95" customHeight="1" x14ac:dyDescent="0.25">
      <c r="C502" s="167"/>
    </row>
    <row r="503" spans="3:3" ht="18.95" customHeight="1" x14ac:dyDescent="0.25">
      <c r="C503" s="167"/>
    </row>
    <row r="504" spans="3:3" ht="18.95" customHeight="1" x14ac:dyDescent="0.25">
      <c r="C504" s="167"/>
    </row>
    <row r="505" spans="3:3" ht="18.95" customHeight="1" x14ac:dyDescent="0.25">
      <c r="C505" s="167"/>
    </row>
    <row r="506" spans="3:3" ht="18.95" customHeight="1" x14ac:dyDescent="0.25">
      <c r="C506" s="167"/>
    </row>
    <row r="507" spans="3:3" ht="18.95" customHeight="1" x14ac:dyDescent="0.25">
      <c r="C507" s="167"/>
    </row>
    <row r="508" spans="3:3" ht="18.95" customHeight="1" x14ac:dyDescent="0.25">
      <c r="C508" s="167"/>
    </row>
    <row r="509" spans="3:3" ht="18.95" customHeight="1" x14ac:dyDescent="0.25">
      <c r="C509" s="167"/>
    </row>
    <row r="510" spans="3:3" ht="18.95" customHeight="1" x14ac:dyDescent="0.25">
      <c r="C510" s="167"/>
    </row>
    <row r="511" spans="3:3" ht="18.95" customHeight="1" x14ac:dyDescent="0.25">
      <c r="C511" s="167"/>
    </row>
    <row r="512" spans="3:3" ht="18.95" customHeight="1" x14ac:dyDescent="0.25">
      <c r="C512" s="167"/>
    </row>
    <row r="513" spans="3:3" ht="18.95" customHeight="1" x14ac:dyDescent="0.25">
      <c r="C513" s="167"/>
    </row>
    <row r="514" spans="3:3" ht="18.95" customHeight="1" x14ac:dyDescent="0.25">
      <c r="C514" s="167"/>
    </row>
    <row r="515" spans="3:3" ht="18.95" customHeight="1" x14ac:dyDescent="0.25">
      <c r="C515" s="167"/>
    </row>
    <row r="516" spans="3:3" ht="18.95" customHeight="1" x14ac:dyDescent="0.25">
      <c r="C516" s="167"/>
    </row>
    <row r="517" spans="3:3" ht="18.95" customHeight="1" x14ac:dyDescent="0.25">
      <c r="C517" s="167"/>
    </row>
    <row r="518" spans="3:3" ht="18.95" customHeight="1" x14ac:dyDescent="0.25">
      <c r="C518" s="167"/>
    </row>
    <row r="519" spans="3:3" ht="18.95" customHeight="1" x14ac:dyDescent="0.25">
      <c r="C519" s="167"/>
    </row>
    <row r="520" spans="3:3" ht="18.95" customHeight="1" x14ac:dyDescent="0.25">
      <c r="C520" s="167"/>
    </row>
    <row r="521" spans="3:3" ht="18.95" customHeight="1" x14ac:dyDescent="0.25">
      <c r="C521" s="167"/>
    </row>
    <row r="522" spans="3:3" ht="18.95" customHeight="1" x14ac:dyDescent="0.25">
      <c r="C522" s="167"/>
    </row>
    <row r="523" spans="3:3" ht="18.95" customHeight="1" x14ac:dyDescent="0.25">
      <c r="C523" s="167"/>
    </row>
    <row r="524" spans="3:3" ht="18.95" customHeight="1" x14ac:dyDescent="0.25">
      <c r="C524" s="167"/>
    </row>
    <row r="525" spans="3:3" ht="18.95" customHeight="1" x14ac:dyDescent="0.25">
      <c r="C525" s="167"/>
    </row>
    <row r="526" spans="3:3" ht="18.95" customHeight="1" x14ac:dyDescent="0.25">
      <c r="C526" s="167"/>
    </row>
    <row r="527" spans="3:3" ht="18.95" customHeight="1" x14ac:dyDescent="0.25">
      <c r="C527" s="167"/>
    </row>
    <row r="528" spans="3:3" ht="18.95" customHeight="1" x14ac:dyDescent="0.25">
      <c r="C528" s="167"/>
    </row>
    <row r="529" spans="3:3" ht="18.95" customHeight="1" x14ac:dyDescent="0.25">
      <c r="C529" s="167"/>
    </row>
    <row r="530" spans="3:3" ht="18.95" customHeight="1" x14ac:dyDescent="0.25">
      <c r="C530" s="167"/>
    </row>
    <row r="531" spans="3:3" ht="18.95" customHeight="1" x14ac:dyDescent="0.25">
      <c r="C531" s="167"/>
    </row>
    <row r="532" spans="3:3" ht="18.95" customHeight="1" x14ac:dyDescent="0.25">
      <c r="C532" s="167"/>
    </row>
    <row r="533" spans="3:3" ht="18.95" customHeight="1" x14ac:dyDescent="0.25">
      <c r="C533" s="167"/>
    </row>
    <row r="534" spans="3:3" ht="18.95" customHeight="1" x14ac:dyDescent="0.25">
      <c r="C534" s="167"/>
    </row>
    <row r="535" spans="3:3" ht="18.95" customHeight="1" x14ac:dyDescent="0.25">
      <c r="C535" s="167"/>
    </row>
    <row r="536" spans="3:3" ht="18.95" customHeight="1" x14ac:dyDescent="0.25">
      <c r="C536" s="167"/>
    </row>
    <row r="537" spans="3:3" ht="18.95" customHeight="1" x14ac:dyDescent="0.25">
      <c r="C537" s="167"/>
    </row>
    <row r="538" spans="3:3" ht="18.95" customHeight="1" x14ac:dyDescent="0.25">
      <c r="C538" s="167"/>
    </row>
    <row r="539" spans="3:3" ht="18.95" customHeight="1" x14ac:dyDescent="0.25">
      <c r="C539" s="167"/>
    </row>
    <row r="540" spans="3:3" ht="18.95" customHeight="1" x14ac:dyDescent="0.25">
      <c r="C540" s="167"/>
    </row>
    <row r="541" spans="3:3" ht="18.95" customHeight="1" x14ac:dyDescent="0.25">
      <c r="C541" s="167"/>
    </row>
    <row r="542" spans="3:3" ht="18.95" customHeight="1" x14ac:dyDescent="0.25">
      <c r="C542" s="167"/>
    </row>
    <row r="543" spans="3:3" ht="18.95" customHeight="1" x14ac:dyDescent="0.25">
      <c r="C543" s="167"/>
    </row>
    <row r="544" spans="3:3" ht="18.95" customHeight="1" x14ac:dyDescent="0.25">
      <c r="C544" s="167"/>
    </row>
    <row r="545" spans="3:3" ht="18.95" customHeight="1" x14ac:dyDescent="0.25">
      <c r="C545" s="167"/>
    </row>
    <row r="546" spans="3:3" ht="18.95" customHeight="1" x14ac:dyDescent="0.25">
      <c r="C546" s="167"/>
    </row>
    <row r="547" spans="3:3" ht="18.95" customHeight="1" x14ac:dyDescent="0.25">
      <c r="C547" s="167"/>
    </row>
    <row r="548" spans="3:3" ht="18.95" customHeight="1" x14ac:dyDescent="0.25">
      <c r="C548" s="167"/>
    </row>
    <row r="549" spans="3:3" ht="18.95" customHeight="1" x14ac:dyDescent="0.25">
      <c r="C549" s="167"/>
    </row>
    <row r="550" spans="3:3" ht="18.95" customHeight="1" x14ac:dyDescent="0.25">
      <c r="C550" s="167"/>
    </row>
    <row r="551" spans="3:3" ht="18.95" customHeight="1" x14ac:dyDescent="0.25">
      <c r="C551" s="167"/>
    </row>
    <row r="552" spans="3:3" ht="18.95" customHeight="1" x14ac:dyDescent="0.25">
      <c r="C552" s="167"/>
    </row>
    <row r="553" spans="3:3" ht="18.95" customHeight="1" x14ac:dyDescent="0.25">
      <c r="C553" s="167"/>
    </row>
    <row r="554" spans="3:3" ht="18.95" customHeight="1" x14ac:dyDescent="0.25">
      <c r="C554" s="167"/>
    </row>
    <row r="555" spans="3:3" ht="18.95" customHeight="1" x14ac:dyDescent="0.25">
      <c r="C555" s="167"/>
    </row>
    <row r="556" spans="3:3" ht="18.95" customHeight="1" x14ac:dyDescent="0.25">
      <c r="C556" s="167"/>
    </row>
    <row r="557" spans="3:3" ht="18.95" customHeight="1" x14ac:dyDescent="0.25">
      <c r="C557" s="167"/>
    </row>
    <row r="558" spans="3:3" ht="18.95" customHeight="1" x14ac:dyDescent="0.25">
      <c r="C558" s="167"/>
    </row>
    <row r="559" spans="3:3" ht="18.95" customHeight="1" x14ac:dyDescent="0.25">
      <c r="C559" s="167"/>
    </row>
    <row r="560" spans="3:3" ht="18.95" customHeight="1" x14ac:dyDescent="0.25">
      <c r="C560" s="167"/>
    </row>
    <row r="561" spans="3:3" ht="18.95" customHeight="1" x14ac:dyDescent="0.25">
      <c r="C561" s="167"/>
    </row>
    <row r="562" spans="3:3" ht="18.95" customHeight="1" x14ac:dyDescent="0.25">
      <c r="C562" s="167"/>
    </row>
    <row r="563" spans="3:3" ht="18.95" customHeight="1" x14ac:dyDescent="0.25">
      <c r="C563" s="167"/>
    </row>
    <row r="564" spans="3:3" ht="18.95" customHeight="1" x14ac:dyDescent="0.25">
      <c r="C564" s="167"/>
    </row>
    <row r="565" spans="3:3" ht="18.95" customHeight="1" x14ac:dyDescent="0.25">
      <c r="C565" s="167"/>
    </row>
    <row r="566" spans="3:3" ht="18.95" customHeight="1" x14ac:dyDescent="0.25">
      <c r="C566" s="167"/>
    </row>
    <row r="567" spans="3:3" ht="18.95" customHeight="1" x14ac:dyDescent="0.25">
      <c r="C567" s="167"/>
    </row>
    <row r="568" spans="3:3" ht="18.95" customHeight="1" x14ac:dyDescent="0.25">
      <c r="C568" s="167"/>
    </row>
    <row r="569" spans="3:3" ht="18.95" customHeight="1" x14ac:dyDescent="0.25">
      <c r="C569" s="167"/>
    </row>
    <row r="570" spans="3:3" ht="18.95" customHeight="1" x14ac:dyDescent="0.25">
      <c r="C570" s="167"/>
    </row>
    <row r="571" spans="3:3" ht="18.95" customHeight="1" x14ac:dyDescent="0.25">
      <c r="C571" s="167"/>
    </row>
    <row r="572" spans="3:3" ht="18.95" customHeight="1" x14ac:dyDescent="0.25">
      <c r="C572" s="167"/>
    </row>
    <row r="573" spans="3:3" ht="18.95" customHeight="1" x14ac:dyDescent="0.25">
      <c r="C573" s="167"/>
    </row>
    <row r="574" spans="3:3" ht="18.95" customHeight="1" x14ac:dyDescent="0.25">
      <c r="C574" s="167"/>
    </row>
    <row r="575" spans="3:3" ht="18.95" customHeight="1" x14ac:dyDescent="0.25">
      <c r="C575" s="167"/>
    </row>
    <row r="576" spans="3:3" ht="18.95" customHeight="1" x14ac:dyDescent="0.25">
      <c r="C576" s="167"/>
    </row>
    <row r="577" spans="3:3" ht="18.95" customHeight="1" x14ac:dyDescent="0.25">
      <c r="C577" s="167"/>
    </row>
    <row r="578" spans="3:3" ht="18.95" customHeight="1" x14ac:dyDescent="0.25">
      <c r="C578" s="167"/>
    </row>
    <row r="579" spans="3:3" ht="18.95" customHeight="1" x14ac:dyDescent="0.25">
      <c r="C579" s="167"/>
    </row>
    <row r="580" spans="3:3" ht="18.95" customHeight="1" x14ac:dyDescent="0.25">
      <c r="C580" s="167"/>
    </row>
    <row r="581" spans="3:3" ht="18.95" customHeight="1" x14ac:dyDescent="0.25">
      <c r="C581" s="167"/>
    </row>
    <row r="582" spans="3:3" ht="18.95" customHeight="1" x14ac:dyDescent="0.25">
      <c r="C582" s="167"/>
    </row>
    <row r="583" spans="3:3" ht="18.95" customHeight="1" x14ac:dyDescent="0.25">
      <c r="C583" s="167"/>
    </row>
    <row r="584" spans="3:3" ht="18.95" customHeight="1" x14ac:dyDescent="0.25">
      <c r="C584" s="167"/>
    </row>
    <row r="585" spans="3:3" ht="18.95" customHeight="1" x14ac:dyDescent="0.25">
      <c r="C585" s="167"/>
    </row>
    <row r="586" spans="3:3" ht="18.95" customHeight="1" x14ac:dyDescent="0.25">
      <c r="C586" s="167"/>
    </row>
    <row r="587" spans="3:3" ht="18.95" customHeight="1" x14ac:dyDescent="0.25">
      <c r="C587" s="167"/>
    </row>
    <row r="588" spans="3:3" ht="18.95" customHeight="1" x14ac:dyDescent="0.25">
      <c r="C588" s="167"/>
    </row>
    <row r="589" spans="3:3" ht="18.95" customHeight="1" x14ac:dyDescent="0.25">
      <c r="C589" s="167"/>
    </row>
    <row r="590" spans="3:3" ht="18.95" customHeight="1" x14ac:dyDescent="0.25">
      <c r="C590" s="167"/>
    </row>
    <row r="591" spans="3:3" ht="18.95" customHeight="1" x14ac:dyDescent="0.25">
      <c r="C591" s="167"/>
    </row>
    <row r="592" spans="3:3" ht="18.95" customHeight="1" x14ac:dyDescent="0.25">
      <c r="C592" s="167"/>
    </row>
    <row r="593" spans="3:3" ht="18.95" customHeight="1" x14ac:dyDescent="0.25">
      <c r="C593" s="167"/>
    </row>
    <row r="594" spans="3:3" ht="18.95" customHeight="1" x14ac:dyDescent="0.25">
      <c r="C594" s="167"/>
    </row>
    <row r="595" spans="3:3" ht="18.95" customHeight="1" x14ac:dyDescent="0.25">
      <c r="C595" s="167"/>
    </row>
    <row r="596" spans="3:3" ht="18.95" customHeight="1" x14ac:dyDescent="0.25">
      <c r="C596" s="167"/>
    </row>
    <row r="597" spans="3:3" ht="18.95" customHeight="1" x14ac:dyDescent="0.25">
      <c r="C597" s="167"/>
    </row>
    <row r="598" spans="3:3" ht="18.95" customHeight="1" x14ac:dyDescent="0.25">
      <c r="C598" s="167"/>
    </row>
    <row r="599" spans="3:3" ht="18.95" customHeight="1" x14ac:dyDescent="0.25">
      <c r="C599" s="167"/>
    </row>
    <row r="600" spans="3:3" ht="18.95" customHeight="1" x14ac:dyDescent="0.25">
      <c r="C600" s="167"/>
    </row>
    <row r="601" spans="3:3" ht="18.95" customHeight="1" x14ac:dyDescent="0.25">
      <c r="C601" s="167"/>
    </row>
    <row r="602" spans="3:3" ht="18.95" customHeight="1" x14ac:dyDescent="0.25">
      <c r="C602" s="167"/>
    </row>
    <row r="603" spans="3:3" ht="18.95" customHeight="1" x14ac:dyDescent="0.25">
      <c r="C603" s="167"/>
    </row>
    <row r="604" spans="3:3" ht="18.95" customHeight="1" x14ac:dyDescent="0.25">
      <c r="C604" s="167"/>
    </row>
    <row r="605" spans="3:3" ht="18.95" customHeight="1" x14ac:dyDescent="0.25">
      <c r="C605" s="167"/>
    </row>
    <row r="606" spans="3:3" ht="18.95" customHeight="1" x14ac:dyDescent="0.25">
      <c r="C606" s="167"/>
    </row>
    <row r="607" spans="3:3" ht="18.95" customHeight="1" x14ac:dyDescent="0.25">
      <c r="C607" s="167"/>
    </row>
    <row r="608" spans="3:3" ht="18.95" customHeight="1" x14ac:dyDescent="0.25">
      <c r="C608" s="167"/>
    </row>
    <row r="609" spans="3:3" ht="18.95" customHeight="1" x14ac:dyDescent="0.25">
      <c r="C609" s="167"/>
    </row>
    <row r="610" spans="3:3" ht="18.95" customHeight="1" x14ac:dyDescent="0.25">
      <c r="C610" s="167"/>
    </row>
    <row r="611" spans="3:3" ht="18.95" customHeight="1" x14ac:dyDescent="0.25">
      <c r="C611" s="167"/>
    </row>
    <row r="612" spans="3:3" ht="18.95" customHeight="1" x14ac:dyDescent="0.25">
      <c r="C612" s="167"/>
    </row>
    <row r="613" spans="3:3" ht="18.95" customHeight="1" x14ac:dyDescent="0.25">
      <c r="C613" s="167"/>
    </row>
    <row r="614" spans="3:3" ht="18.95" customHeight="1" x14ac:dyDescent="0.25">
      <c r="C614" s="167"/>
    </row>
    <row r="615" spans="3:3" ht="18.95" customHeight="1" x14ac:dyDescent="0.25">
      <c r="C615" s="167"/>
    </row>
    <row r="616" spans="3:3" ht="18.95" customHeight="1" x14ac:dyDescent="0.25">
      <c r="C616" s="167"/>
    </row>
    <row r="617" spans="3:3" ht="18.95" customHeight="1" x14ac:dyDescent="0.25">
      <c r="C617" s="167"/>
    </row>
    <row r="618" spans="3:3" ht="18.95" customHeight="1" x14ac:dyDescent="0.25">
      <c r="C618" s="167"/>
    </row>
    <row r="619" spans="3:3" ht="18.95" customHeight="1" x14ac:dyDescent="0.25">
      <c r="C619" s="167"/>
    </row>
    <row r="620" spans="3:3" ht="18.95" customHeight="1" x14ac:dyDescent="0.25">
      <c r="C620" s="167"/>
    </row>
    <row r="621" spans="3:3" ht="18.95" customHeight="1" x14ac:dyDescent="0.25">
      <c r="C621" s="167"/>
    </row>
    <row r="622" spans="3:3" ht="18.95" customHeight="1" x14ac:dyDescent="0.25">
      <c r="C622" s="167"/>
    </row>
    <row r="623" spans="3:3" ht="18.95" customHeight="1" x14ac:dyDescent="0.25">
      <c r="C623" s="167"/>
    </row>
    <row r="624" spans="3:3" ht="18.95" customHeight="1" x14ac:dyDescent="0.25">
      <c r="C624" s="167"/>
    </row>
    <row r="625" spans="3:3" ht="18.95" customHeight="1" x14ac:dyDescent="0.25">
      <c r="C625" s="167"/>
    </row>
    <row r="626" spans="3:3" ht="18.95" customHeight="1" x14ac:dyDescent="0.25">
      <c r="C626" s="167"/>
    </row>
    <row r="627" spans="3:3" ht="18.95" customHeight="1" x14ac:dyDescent="0.25">
      <c r="C627" s="167"/>
    </row>
    <row r="628" spans="3:3" ht="18.95" customHeight="1" x14ac:dyDescent="0.25">
      <c r="C628" s="167"/>
    </row>
    <row r="629" spans="3:3" ht="18.95" customHeight="1" x14ac:dyDescent="0.25">
      <c r="C629" s="167"/>
    </row>
    <row r="630" spans="3:3" ht="18.95" customHeight="1" x14ac:dyDescent="0.25">
      <c r="C630" s="167"/>
    </row>
    <row r="631" spans="3:3" ht="18.95" customHeight="1" x14ac:dyDescent="0.25">
      <c r="C631" s="167"/>
    </row>
    <row r="632" spans="3:3" ht="18.95" customHeight="1" x14ac:dyDescent="0.25">
      <c r="C632" s="167"/>
    </row>
    <row r="633" spans="3:3" ht="18.95" customHeight="1" x14ac:dyDescent="0.25">
      <c r="C633" s="167"/>
    </row>
    <row r="634" spans="3:3" ht="18.95" customHeight="1" x14ac:dyDescent="0.25">
      <c r="C634" s="167"/>
    </row>
    <row r="635" spans="3:3" ht="18.95" customHeight="1" x14ac:dyDescent="0.25">
      <c r="C635" s="167"/>
    </row>
    <row r="636" spans="3:3" ht="18.95" customHeight="1" x14ac:dyDescent="0.25">
      <c r="C636" s="167"/>
    </row>
    <row r="637" spans="3:3" ht="18.95" customHeight="1" x14ac:dyDescent="0.25">
      <c r="C637" s="167"/>
    </row>
    <row r="638" spans="3:3" ht="18.95" customHeight="1" x14ac:dyDescent="0.25">
      <c r="C638" s="167"/>
    </row>
    <row r="639" spans="3:3" ht="18.95" customHeight="1" x14ac:dyDescent="0.25">
      <c r="C639" s="167"/>
    </row>
    <row r="640" spans="3:3" ht="18.95" customHeight="1" x14ac:dyDescent="0.25">
      <c r="C640" s="167"/>
    </row>
    <row r="641" spans="3:3" ht="18.95" customHeight="1" x14ac:dyDescent="0.25">
      <c r="C641" s="167"/>
    </row>
    <row r="642" spans="3:3" ht="18.95" customHeight="1" x14ac:dyDescent="0.25">
      <c r="C642" s="167"/>
    </row>
    <row r="643" spans="3:3" ht="18.95" customHeight="1" x14ac:dyDescent="0.25">
      <c r="C643" s="167"/>
    </row>
  </sheetData>
  <mergeCells count="5">
    <mergeCell ref="A444:B444"/>
    <mergeCell ref="A1:AC1"/>
    <mergeCell ref="A2:AC2"/>
    <mergeCell ref="A3:B3"/>
    <mergeCell ref="C3:AC3"/>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IT</vt:lpstr>
      <vt:lpstr>CSE</vt:lpstr>
      <vt:lpstr>EEE</vt:lpstr>
      <vt:lpstr>MBA</vt:lpstr>
      <vt:lpstr>CIVIL</vt:lpstr>
      <vt:lpstr>MECH</vt:lpstr>
      <vt:lpstr>ECE</vt:lpstr>
      <vt:lpstr>CIVIL!__DdeLink__12863_712971235</vt:lpstr>
      <vt:lpstr>EEE!__DdeLink__12863_712971235</vt:lpstr>
      <vt:lpstr>ECE!COS1_text_modifid</vt:lpstr>
      <vt:lpstr>ECE!COS1_text_modifid_1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Sr. Candy</cp:lastModifiedBy>
  <dcterms:created xsi:type="dcterms:W3CDTF">2019-08-27T05:35:35Z</dcterms:created>
  <dcterms:modified xsi:type="dcterms:W3CDTF">2022-02-21T18:53:26Z</dcterms:modified>
</cp:coreProperties>
</file>